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externalReferences>
    <externalReference r:id="rId7"/>
  </externalReferences>
  <definedNames>
    <definedName name="_xlnm._FilterDatabase" localSheetId="5" hidden="1">'Call Tracker (Equity &amp; F&amp;O)'!$R$1:$R$290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M511" i="4"/>
  <c r="L511"/>
  <c r="G511" s="1"/>
  <c r="K511"/>
  <c r="J511" s="1"/>
  <c r="D511"/>
  <c r="E511" s="1"/>
  <c r="C511"/>
  <c r="M510"/>
  <c r="L510"/>
  <c r="K510"/>
  <c r="C510"/>
  <c r="D510" s="1"/>
  <c r="M509"/>
  <c r="L509"/>
  <c r="K509"/>
  <c r="C509"/>
  <c r="D509" s="1"/>
  <c r="M508"/>
  <c r="L508"/>
  <c r="K508"/>
  <c r="J508" s="1"/>
  <c r="I508"/>
  <c r="C508"/>
  <c r="D508" s="1"/>
  <c r="M507"/>
  <c r="L507"/>
  <c r="D507" s="1"/>
  <c r="K507"/>
  <c r="C507"/>
  <c r="M506"/>
  <c r="L506"/>
  <c r="K506"/>
  <c r="C506"/>
  <c r="D506" s="1"/>
  <c r="M505"/>
  <c r="L505"/>
  <c r="K505"/>
  <c r="C505"/>
  <c r="D505" s="1"/>
  <c r="M504"/>
  <c r="L504"/>
  <c r="K504"/>
  <c r="E504"/>
  <c r="C504"/>
  <c r="D504" s="1"/>
  <c r="M503"/>
  <c r="L503"/>
  <c r="G503" s="1"/>
  <c r="K503"/>
  <c r="H503"/>
  <c r="D503"/>
  <c r="E503" s="1"/>
  <c r="C503"/>
  <c r="M502"/>
  <c r="L502"/>
  <c r="K502"/>
  <c r="C502"/>
  <c r="D502" s="1"/>
  <c r="M501"/>
  <c r="L501"/>
  <c r="K501"/>
  <c r="C501"/>
  <c r="D501" s="1"/>
  <c r="M500"/>
  <c r="L500"/>
  <c r="K500"/>
  <c r="J500" s="1"/>
  <c r="I500"/>
  <c r="C500"/>
  <c r="D500" s="1"/>
  <c r="M499"/>
  <c r="L499"/>
  <c r="D499" s="1"/>
  <c r="K499"/>
  <c r="C499"/>
  <c r="M498"/>
  <c r="L498"/>
  <c r="K498"/>
  <c r="J498" s="1"/>
  <c r="I498"/>
  <c r="G498"/>
  <c r="F498"/>
  <c r="D498"/>
  <c r="H498" s="1"/>
  <c r="C498"/>
  <c r="M497"/>
  <c r="L497"/>
  <c r="G497" s="1"/>
  <c r="K497"/>
  <c r="C497"/>
  <c r="D497" s="1"/>
  <c r="M496"/>
  <c r="L496"/>
  <c r="G496" s="1"/>
  <c r="K496"/>
  <c r="E496"/>
  <c r="D496"/>
  <c r="J496" s="1"/>
  <c r="C496"/>
  <c r="M495"/>
  <c r="L495"/>
  <c r="K495"/>
  <c r="C495"/>
  <c r="D495" s="1"/>
  <c r="M494"/>
  <c r="L494"/>
  <c r="K494"/>
  <c r="C494"/>
  <c r="M493"/>
  <c r="L493"/>
  <c r="K493"/>
  <c r="C493"/>
  <c r="D493" s="1"/>
  <c r="F493" s="1"/>
  <c r="M492"/>
  <c r="L492"/>
  <c r="K492"/>
  <c r="C492"/>
  <c r="D492" s="1"/>
  <c r="M491"/>
  <c r="L491"/>
  <c r="K491"/>
  <c r="D491"/>
  <c r="C491"/>
  <c r="M490"/>
  <c r="L490"/>
  <c r="K490"/>
  <c r="J490" s="1"/>
  <c r="C490"/>
  <c r="D490" s="1"/>
  <c r="M489"/>
  <c r="L489"/>
  <c r="G489" s="1"/>
  <c r="K489"/>
  <c r="J489"/>
  <c r="D489"/>
  <c r="F489" s="1"/>
  <c r="C489"/>
  <c r="M488"/>
  <c r="L488"/>
  <c r="K488"/>
  <c r="J488" s="1"/>
  <c r="G488"/>
  <c r="E488"/>
  <c r="D488"/>
  <c r="I488" s="1"/>
  <c r="C488"/>
  <c r="M487"/>
  <c r="L487"/>
  <c r="K487"/>
  <c r="C487"/>
  <c r="D487" s="1"/>
  <c r="M486"/>
  <c r="L486"/>
  <c r="K486"/>
  <c r="C486"/>
  <c r="D486" s="1"/>
  <c r="M485"/>
  <c r="L485"/>
  <c r="K485"/>
  <c r="J485" s="1"/>
  <c r="F485"/>
  <c r="C485"/>
  <c r="D485" s="1"/>
  <c r="M484"/>
  <c r="L484"/>
  <c r="G484" s="1"/>
  <c r="K484"/>
  <c r="J484" s="1"/>
  <c r="C484"/>
  <c r="D484" s="1"/>
  <c r="M483"/>
  <c r="L483"/>
  <c r="D483" s="1"/>
  <c r="K483"/>
  <c r="C483"/>
  <c r="M482"/>
  <c r="L482"/>
  <c r="K482"/>
  <c r="J482" s="1"/>
  <c r="G482"/>
  <c r="D482"/>
  <c r="I482" s="1"/>
  <c r="C482"/>
  <c r="M481"/>
  <c r="L481"/>
  <c r="G481" s="1"/>
  <c r="K481"/>
  <c r="D481"/>
  <c r="C481"/>
  <c r="M480"/>
  <c r="L480"/>
  <c r="K480"/>
  <c r="G480"/>
  <c r="F480"/>
  <c r="D480"/>
  <c r="C480"/>
  <c r="M479"/>
  <c r="L479"/>
  <c r="K479"/>
  <c r="I479"/>
  <c r="C479"/>
  <c r="D479" s="1"/>
  <c r="E479" s="1"/>
  <c r="M478"/>
  <c r="L478"/>
  <c r="K478"/>
  <c r="J478"/>
  <c r="D478"/>
  <c r="H478" s="1"/>
  <c r="C478"/>
  <c r="M477"/>
  <c r="L477"/>
  <c r="K477"/>
  <c r="C477"/>
  <c r="M476"/>
  <c r="L476"/>
  <c r="K476"/>
  <c r="C476"/>
  <c r="D476" s="1"/>
  <c r="M475"/>
  <c r="L475"/>
  <c r="K475"/>
  <c r="D475"/>
  <c r="C475"/>
  <c r="M474"/>
  <c r="L474"/>
  <c r="K474"/>
  <c r="J474"/>
  <c r="I474"/>
  <c r="H474"/>
  <c r="G474"/>
  <c r="F474"/>
  <c r="E474"/>
  <c r="D474"/>
  <c r="C474"/>
  <c r="M473"/>
  <c r="L473"/>
  <c r="K473"/>
  <c r="J473"/>
  <c r="D473"/>
  <c r="F473" s="1"/>
  <c r="C473"/>
  <c r="M472"/>
  <c r="L472"/>
  <c r="K472"/>
  <c r="C472"/>
  <c r="M471"/>
  <c r="L471"/>
  <c r="K471"/>
  <c r="H471"/>
  <c r="C471"/>
  <c r="D471" s="1"/>
  <c r="E471" s="1"/>
  <c r="M470"/>
  <c r="L470"/>
  <c r="K470"/>
  <c r="J470" s="1"/>
  <c r="C470"/>
  <c r="D470" s="1"/>
  <c r="M469"/>
  <c r="L469"/>
  <c r="K469"/>
  <c r="C469"/>
  <c r="D469" s="1"/>
  <c r="M468"/>
  <c r="L468"/>
  <c r="G468" s="1"/>
  <c r="K468"/>
  <c r="J468" s="1"/>
  <c r="C468"/>
  <c r="D468" s="1"/>
  <c r="H468" s="1"/>
  <c r="M467"/>
  <c r="L467"/>
  <c r="K467"/>
  <c r="D467" s="1"/>
  <c r="J467" s="1"/>
  <c r="C467"/>
  <c r="M466"/>
  <c r="L466"/>
  <c r="K466"/>
  <c r="D466"/>
  <c r="C466"/>
  <c r="M465"/>
  <c r="L465"/>
  <c r="K465"/>
  <c r="C465"/>
  <c r="M464"/>
  <c r="L464"/>
  <c r="G464" s="1"/>
  <c r="K464"/>
  <c r="H464"/>
  <c r="D464"/>
  <c r="I464" s="1"/>
  <c r="C464"/>
  <c r="M463"/>
  <c r="L463"/>
  <c r="K463"/>
  <c r="C463"/>
  <c r="M462"/>
  <c r="L462"/>
  <c r="K462"/>
  <c r="D462"/>
  <c r="C462"/>
  <c r="M461"/>
  <c r="L461"/>
  <c r="K461"/>
  <c r="C461"/>
  <c r="M460"/>
  <c r="L460"/>
  <c r="G460" s="1"/>
  <c r="K460"/>
  <c r="I460"/>
  <c r="D460"/>
  <c r="E460" s="1"/>
  <c r="C460"/>
  <c r="M459"/>
  <c r="L459"/>
  <c r="K459"/>
  <c r="C459"/>
  <c r="D459" s="1"/>
  <c r="M458"/>
  <c r="L458"/>
  <c r="K458"/>
  <c r="I458"/>
  <c r="H458"/>
  <c r="G458"/>
  <c r="F458"/>
  <c r="E458"/>
  <c r="D458"/>
  <c r="J458" s="1"/>
  <c r="C458"/>
  <c r="M457"/>
  <c r="L457"/>
  <c r="G457" s="1"/>
  <c r="K457"/>
  <c r="C457"/>
  <c r="D457" s="1"/>
  <c r="M456"/>
  <c r="L456"/>
  <c r="G456" s="1"/>
  <c r="K456"/>
  <c r="D456" s="1"/>
  <c r="J456"/>
  <c r="C456"/>
  <c r="M455"/>
  <c r="L455"/>
  <c r="K455"/>
  <c r="C455"/>
  <c r="D455" s="1"/>
  <c r="M454"/>
  <c r="L454"/>
  <c r="K454"/>
  <c r="E454"/>
  <c r="C454"/>
  <c r="D454" s="1"/>
  <c r="M453"/>
  <c r="L453"/>
  <c r="K453"/>
  <c r="G453"/>
  <c r="C453"/>
  <c r="D453" s="1"/>
  <c r="M452"/>
  <c r="L452"/>
  <c r="G452" s="1"/>
  <c r="K452"/>
  <c r="D452" s="1"/>
  <c r="J452"/>
  <c r="C452"/>
  <c r="M451"/>
  <c r="L451"/>
  <c r="K451"/>
  <c r="C451"/>
  <c r="D451" s="1"/>
  <c r="M450"/>
  <c r="L450"/>
  <c r="K450"/>
  <c r="J450"/>
  <c r="I450"/>
  <c r="H450"/>
  <c r="G450"/>
  <c r="F450"/>
  <c r="D450"/>
  <c r="E450" s="1"/>
  <c r="C450"/>
  <c r="M449"/>
  <c r="L449"/>
  <c r="G449" s="1"/>
  <c r="K449"/>
  <c r="I449"/>
  <c r="D449"/>
  <c r="F449" s="1"/>
  <c r="C449"/>
  <c r="M448"/>
  <c r="L448"/>
  <c r="K448"/>
  <c r="C448"/>
  <c r="M447"/>
  <c r="L447"/>
  <c r="K447"/>
  <c r="C447"/>
  <c r="M446"/>
  <c r="L446"/>
  <c r="K446"/>
  <c r="C446"/>
  <c r="M445"/>
  <c r="L445"/>
  <c r="G445" s="1"/>
  <c r="K445"/>
  <c r="H445"/>
  <c r="D445"/>
  <c r="E445" s="1"/>
  <c r="C445"/>
  <c r="M444"/>
  <c r="L444"/>
  <c r="K444"/>
  <c r="C444"/>
  <c r="D444" s="1"/>
  <c r="M443"/>
  <c r="L443"/>
  <c r="K443"/>
  <c r="J443" s="1"/>
  <c r="D443"/>
  <c r="C443"/>
  <c r="M442"/>
  <c r="L442"/>
  <c r="K442"/>
  <c r="J442"/>
  <c r="I442"/>
  <c r="H442"/>
  <c r="G442"/>
  <c r="F442"/>
  <c r="E442"/>
  <c r="D442"/>
  <c r="C442"/>
  <c r="M441"/>
  <c r="L441"/>
  <c r="K441"/>
  <c r="C441"/>
  <c r="D441" s="1"/>
  <c r="M440"/>
  <c r="L440"/>
  <c r="K440"/>
  <c r="C440"/>
  <c r="D440" s="1"/>
  <c r="M439"/>
  <c r="L439"/>
  <c r="K439"/>
  <c r="J439"/>
  <c r="I439"/>
  <c r="H439"/>
  <c r="G439"/>
  <c r="F439"/>
  <c r="C439"/>
  <c r="D439" s="1"/>
  <c r="E439" s="1"/>
  <c r="M438"/>
  <c r="L438"/>
  <c r="K438"/>
  <c r="C438"/>
  <c r="D438" s="1"/>
  <c r="M437"/>
  <c r="L437"/>
  <c r="G437" s="1"/>
  <c r="K437"/>
  <c r="I437"/>
  <c r="C437"/>
  <c r="D437" s="1"/>
  <c r="M436"/>
  <c r="L436"/>
  <c r="K436"/>
  <c r="C436"/>
  <c r="D436" s="1"/>
  <c r="M435"/>
  <c r="L435"/>
  <c r="K435"/>
  <c r="C435"/>
  <c r="D435" s="1"/>
  <c r="M434"/>
  <c r="L434"/>
  <c r="G434" s="1"/>
  <c r="K434"/>
  <c r="H434"/>
  <c r="D434"/>
  <c r="E434" s="1"/>
  <c r="C434"/>
  <c r="M433"/>
  <c r="L433"/>
  <c r="K433"/>
  <c r="C433"/>
  <c r="M432"/>
  <c r="L432"/>
  <c r="G432" s="1"/>
  <c r="K432"/>
  <c r="D432"/>
  <c r="C432"/>
  <c r="M431"/>
  <c r="L431"/>
  <c r="K431"/>
  <c r="C431"/>
  <c r="M430"/>
  <c r="L430"/>
  <c r="K430"/>
  <c r="I430"/>
  <c r="D430"/>
  <c r="E430" s="1"/>
  <c r="C430"/>
  <c r="M429"/>
  <c r="L429"/>
  <c r="G429" s="1"/>
  <c r="K429"/>
  <c r="C429"/>
  <c r="D429" s="1"/>
  <c r="M428"/>
  <c r="L428"/>
  <c r="K428"/>
  <c r="J428" s="1"/>
  <c r="D428"/>
  <c r="C428"/>
  <c r="M427"/>
  <c r="L427"/>
  <c r="K427"/>
  <c r="C427"/>
  <c r="M426"/>
  <c r="L426"/>
  <c r="K426"/>
  <c r="J426"/>
  <c r="I426"/>
  <c r="G426"/>
  <c r="E426"/>
  <c r="D426"/>
  <c r="F426" s="1"/>
  <c r="C426"/>
  <c r="M425"/>
  <c r="L425"/>
  <c r="K425"/>
  <c r="C425"/>
  <c r="M424"/>
  <c r="L424"/>
  <c r="K424"/>
  <c r="E424"/>
  <c r="C424"/>
  <c r="D424" s="1"/>
  <c r="M423"/>
  <c r="L423"/>
  <c r="K423"/>
  <c r="J423" s="1"/>
  <c r="H423"/>
  <c r="C423"/>
  <c r="D423" s="1"/>
  <c r="E423" s="1"/>
  <c r="M422"/>
  <c r="L422"/>
  <c r="K422"/>
  <c r="C422"/>
  <c r="D422" s="1"/>
  <c r="M421"/>
  <c r="L421"/>
  <c r="K421"/>
  <c r="C421"/>
  <c r="D421" s="1"/>
  <c r="M420"/>
  <c r="L420"/>
  <c r="K420"/>
  <c r="F420"/>
  <c r="C420"/>
  <c r="D420" s="1"/>
  <c r="M419"/>
  <c r="L419"/>
  <c r="K419"/>
  <c r="J419" s="1"/>
  <c r="G419"/>
  <c r="C419"/>
  <c r="D419" s="1"/>
  <c r="M418"/>
  <c r="L418"/>
  <c r="G418" s="1"/>
  <c r="K418"/>
  <c r="J418"/>
  <c r="F418"/>
  <c r="E418"/>
  <c r="D418"/>
  <c r="I418" s="1"/>
  <c r="C418"/>
  <c r="M417"/>
  <c r="L417"/>
  <c r="K417"/>
  <c r="D417"/>
  <c r="C417"/>
  <c r="M416"/>
  <c r="L416"/>
  <c r="K416"/>
  <c r="C416"/>
  <c r="M415"/>
  <c r="L415"/>
  <c r="K415"/>
  <c r="J415"/>
  <c r="I415"/>
  <c r="G415"/>
  <c r="E415"/>
  <c r="C415"/>
  <c r="D415" s="1"/>
  <c r="F415" s="1"/>
  <c r="M414"/>
  <c r="L414"/>
  <c r="K414"/>
  <c r="C414"/>
  <c r="D414" s="1"/>
  <c r="M413"/>
  <c r="L413"/>
  <c r="K413"/>
  <c r="D413"/>
  <c r="C413"/>
  <c r="M412"/>
  <c r="L412"/>
  <c r="K412"/>
  <c r="J412" s="1"/>
  <c r="G412"/>
  <c r="C412"/>
  <c r="D412" s="1"/>
  <c r="M411"/>
  <c r="L411"/>
  <c r="G411" s="1"/>
  <c r="K411"/>
  <c r="J411"/>
  <c r="C411"/>
  <c r="D411" s="1"/>
  <c r="M410"/>
  <c r="L410"/>
  <c r="K410"/>
  <c r="C410"/>
  <c r="D410" s="1"/>
  <c r="M409"/>
  <c r="L409"/>
  <c r="G409" s="1"/>
  <c r="K409"/>
  <c r="J409" s="1"/>
  <c r="H409"/>
  <c r="D409"/>
  <c r="E409" s="1"/>
  <c r="C409"/>
  <c r="M408"/>
  <c r="L408"/>
  <c r="K408"/>
  <c r="C408"/>
  <c r="D408" s="1"/>
  <c r="M407"/>
  <c r="L407"/>
  <c r="G407" s="1"/>
  <c r="K407"/>
  <c r="J407"/>
  <c r="F407"/>
  <c r="D407"/>
  <c r="I407" s="1"/>
  <c r="C407"/>
  <c r="M406"/>
  <c r="L406"/>
  <c r="K406"/>
  <c r="I406"/>
  <c r="C406"/>
  <c r="D406" s="1"/>
  <c r="M405"/>
  <c r="L405"/>
  <c r="D405" s="1"/>
  <c r="K405"/>
  <c r="C405"/>
  <c r="M404"/>
  <c r="L404"/>
  <c r="K404"/>
  <c r="C404"/>
  <c r="D404" s="1"/>
  <c r="M403"/>
  <c r="L403"/>
  <c r="G403" s="1"/>
  <c r="K403"/>
  <c r="J403"/>
  <c r="C403"/>
  <c r="D403" s="1"/>
  <c r="M402"/>
  <c r="L402"/>
  <c r="G402" s="1"/>
  <c r="K402"/>
  <c r="J402" s="1"/>
  <c r="C402"/>
  <c r="D402" s="1"/>
  <c r="M401"/>
  <c r="L401"/>
  <c r="G401" s="1"/>
  <c r="K401"/>
  <c r="J401" s="1"/>
  <c r="H401"/>
  <c r="D401"/>
  <c r="E401" s="1"/>
  <c r="C401"/>
  <c r="M400"/>
  <c r="L400"/>
  <c r="K400"/>
  <c r="C400"/>
  <c r="D400" s="1"/>
  <c r="M399"/>
  <c r="L399"/>
  <c r="G399" s="1"/>
  <c r="K399"/>
  <c r="J399"/>
  <c r="F399"/>
  <c r="D399"/>
  <c r="I399" s="1"/>
  <c r="C399"/>
  <c r="M398"/>
  <c r="L398"/>
  <c r="K398"/>
  <c r="C398"/>
  <c r="D398" s="1"/>
  <c r="M397"/>
  <c r="L397"/>
  <c r="K397"/>
  <c r="D397"/>
  <c r="C397"/>
  <c r="M396"/>
  <c r="L396"/>
  <c r="K396"/>
  <c r="J396" s="1"/>
  <c r="C396"/>
  <c r="D396" s="1"/>
  <c r="M395"/>
  <c r="L395"/>
  <c r="G395" s="1"/>
  <c r="K395"/>
  <c r="C395"/>
  <c r="D395" s="1"/>
  <c r="J395" s="1"/>
  <c r="M394"/>
  <c r="L394"/>
  <c r="G394" s="1"/>
  <c r="K394"/>
  <c r="J394" s="1"/>
  <c r="I394"/>
  <c r="E394"/>
  <c r="C394"/>
  <c r="D394" s="1"/>
  <c r="M393"/>
  <c r="L393"/>
  <c r="D393" s="1"/>
  <c r="K393"/>
  <c r="C393"/>
  <c r="M392"/>
  <c r="L392"/>
  <c r="K392"/>
  <c r="C392"/>
  <c r="M391"/>
  <c r="L391"/>
  <c r="G391" s="1"/>
  <c r="K391"/>
  <c r="J391"/>
  <c r="F391"/>
  <c r="D391"/>
  <c r="I391" s="1"/>
  <c r="C391"/>
  <c r="M390"/>
  <c r="L390"/>
  <c r="K390"/>
  <c r="I390"/>
  <c r="C390"/>
  <c r="D390" s="1"/>
  <c r="G390" s="1"/>
  <c r="M389"/>
  <c r="L389"/>
  <c r="D389" s="1"/>
  <c r="K389"/>
  <c r="H389"/>
  <c r="C389"/>
  <c r="M388"/>
  <c r="L388"/>
  <c r="K388"/>
  <c r="C388"/>
  <c r="M387"/>
  <c r="L387"/>
  <c r="K387"/>
  <c r="C387"/>
  <c r="M386"/>
  <c r="L386"/>
  <c r="K386"/>
  <c r="C386"/>
  <c r="D386" s="1"/>
  <c r="M385"/>
  <c r="L385"/>
  <c r="K385"/>
  <c r="D385"/>
  <c r="C385"/>
  <c r="M384"/>
  <c r="L384"/>
  <c r="G384" s="1"/>
  <c r="K384"/>
  <c r="J384" s="1"/>
  <c r="F384"/>
  <c r="C384"/>
  <c r="D384" s="1"/>
  <c r="M383"/>
  <c r="L383"/>
  <c r="G383" s="1"/>
  <c r="K383"/>
  <c r="I383"/>
  <c r="F383"/>
  <c r="E383"/>
  <c r="D383"/>
  <c r="J383" s="1"/>
  <c r="C383"/>
  <c r="M382"/>
  <c r="L382"/>
  <c r="D382" s="1"/>
  <c r="K382"/>
  <c r="C382"/>
  <c r="M381"/>
  <c r="L381"/>
  <c r="K381"/>
  <c r="C381"/>
  <c r="D381" s="1"/>
  <c r="M380"/>
  <c r="L380"/>
  <c r="K380"/>
  <c r="J380"/>
  <c r="G380"/>
  <c r="F380"/>
  <c r="D380"/>
  <c r="E380" s="1"/>
  <c r="C380"/>
  <c r="M379"/>
  <c r="L379"/>
  <c r="K379"/>
  <c r="C379"/>
  <c r="D379" s="1"/>
  <c r="M378"/>
  <c r="L378"/>
  <c r="G378" s="1"/>
  <c r="K378"/>
  <c r="H378"/>
  <c r="D378"/>
  <c r="E378" s="1"/>
  <c r="C378"/>
  <c r="M377"/>
  <c r="L377"/>
  <c r="K377"/>
  <c r="C377"/>
  <c r="D377" s="1"/>
  <c r="M376"/>
  <c r="L376"/>
  <c r="G376" s="1"/>
  <c r="K376"/>
  <c r="C376"/>
  <c r="D376" s="1"/>
  <c r="F376" s="1"/>
  <c r="M375"/>
  <c r="L375"/>
  <c r="K375"/>
  <c r="C375"/>
  <c r="D375" s="1"/>
  <c r="M374"/>
  <c r="L374"/>
  <c r="K374"/>
  <c r="D374"/>
  <c r="C374"/>
  <c r="M373"/>
  <c r="L373"/>
  <c r="K373"/>
  <c r="J373" s="1"/>
  <c r="C373"/>
  <c r="D373" s="1"/>
  <c r="M372"/>
  <c r="L372"/>
  <c r="K372"/>
  <c r="J372"/>
  <c r="G372"/>
  <c r="F372"/>
  <c r="D372"/>
  <c r="E372" s="1"/>
  <c r="C372"/>
  <c r="M371"/>
  <c r="L371"/>
  <c r="K371"/>
  <c r="E371"/>
  <c r="C371"/>
  <c r="D371" s="1"/>
  <c r="M370"/>
  <c r="L370"/>
  <c r="G370" s="1"/>
  <c r="K370"/>
  <c r="H370"/>
  <c r="D370"/>
  <c r="E370" s="1"/>
  <c r="C370"/>
  <c r="M369"/>
  <c r="L369"/>
  <c r="K369"/>
  <c r="C369"/>
  <c r="M368"/>
  <c r="L368"/>
  <c r="G368" s="1"/>
  <c r="K368"/>
  <c r="C368"/>
  <c r="D368" s="1"/>
  <c r="M367"/>
  <c r="L367"/>
  <c r="G367" s="1"/>
  <c r="K367"/>
  <c r="C367"/>
  <c r="D367" s="1"/>
  <c r="I367" s="1"/>
  <c r="M366"/>
  <c r="L366"/>
  <c r="K366"/>
  <c r="J366" s="1"/>
  <c r="D366"/>
  <c r="C366"/>
  <c r="M365"/>
  <c r="L365"/>
  <c r="K365"/>
  <c r="J365" s="1"/>
  <c r="G365"/>
  <c r="C365"/>
  <c r="D365" s="1"/>
  <c r="M364"/>
  <c r="L364"/>
  <c r="K364"/>
  <c r="J364"/>
  <c r="G364"/>
  <c r="F364"/>
  <c r="D364"/>
  <c r="E364" s="1"/>
  <c r="C364"/>
  <c r="M363"/>
  <c r="L363"/>
  <c r="K363"/>
  <c r="C363"/>
  <c r="D363" s="1"/>
  <c r="M362"/>
  <c r="L362"/>
  <c r="G362" s="1"/>
  <c r="K362"/>
  <c r="H362"/>
  <c r="D362"/>
  <c r="E362" s="1"/>
  <c r="C362"/>
  <c r="M361"/>
  <c r="L361"/>
  <c r="K361"/>
  <c r="C361"/>
  <c r="D361" s="1"/>
  <c r="M360"/>
  <c r="L360"/>
  <c r="G360" s="1"/>
  <c r="K360"/>
  <c r="F360"/>
  <c r="C360"/>
  <c r="D360" s="1"/>
  <c r="M359"/>
  <c r="L359"/>
  <c r="G359" s="1"/>
  <c r="K359"/>
  <c r="J359" s="1"/>
  <c r="C359"/>
  <c r="D359" s="1"/>
  <c r="M358"/>
  <c r="L358"/>
  <c r="K358"/>
  <c r="C358"/>
  <c r="M357"/>
  <c r="L357"/>
  <c r="K357"/>
  <c r="C357"/>
  <c r="D357" s="1"/>
  <c r="M356"/>
  <c r="L356"/>
  <c r="K356"/>
  <c r="J356"/>
  <c r="G356"/>
  <c r="F356"/>
  <c r="D356"/>
  <c r="E356" s="1"/>
  <c r="C356"/>
  <c r="M355"/>
  <c r="L355"/>
  <c r="K355"/>
  <c r="E355"/>
  <c r="C355"/>
  <c r="D355" s="1"/>
  <c r="M354"/>
  <c r="L354"/>
  <c r="G354" s="1"/>
  <c r="K354"/>
  <c r="H354"/>
  <c r="D354"/>
  <c r="E354" s="1"/>
  <c r="C354"/>
  <c r="M353"/>
  <c r="L353"/>
  <c r="K353"/>
  <c r="C353"/>
  <c r="M352"/>
  <c r="L352"/>
  <c r="K352"/>
  <c r="C352"/>
  <c r="D352" s="1"/>
  <c r="M351"/>
  <c r="L351"/>
  <c r="G351" s="1"/>
  <c r="K351"/>
  <c r="J351" s="1"/>
  <c r="I351"/>
  <c r="C351"/>
  <c r="D351" s="1"/>
  <c r="M350"/>
  <c r="L350"/>
  <c r="D350" s="1"/>
  <c r="K350"/>
  <c r="C350"/>
  <c r="M349"/>
  <c r="L349"/>
  <c r="K349"/>
  <c r="C349"/>
  <c r="D349" s="1"/>
  <c r="G349" s="1"/>
  <c r="M348"/>
  <c r="L348"/>
  <c r="K348"/>
  <c r="J348"/>
  <c r="G348"/>
  <c r="F348"/>
  <c r="D348"/>
  <c r="E348" s="1"/>
  <c r="C348"/>
  <c r="M347"/>
  <c r="L347"/>
  <c r="K347"/>
  <c r="C347"/>
  <c r="D347" s="1"/>
  <c r="M346"/>
  <c r="L346"/>
  <c r="G346" s="1"/>
  <c r="K346"/>
  <c r="H346"/>
  <c r="D346"/>
  <c r="E346" s="1"/>
  <c r="C346"/>
  <c r="M345"/>
  <c r="L345"/>
  <c r="K345"/>
  <c r="C345"/>
  <c r="D345" s="1"/>
  <c r="M344"/>
  <c r="L344"/>
  <c r="G344" s="1"/>
  <c r="K344"/>
  <c r="F344"/>
  <c r="C344"/>
  <c r="D344" s="1"/>
  <c r="M343"/>
  <c r="L343"/>
  <c r="K343"/>
  <c r="C343"/>
  <c r="D343" s="1"/>
  <c r="M342"/>
  <c r="L342"/>
  <c r="K342"/>
  <c r="D342"/>
  <c r="C342"/>
  <c r="M341"/>
  <c r="L341"/>
  <c r="K341"/>
  <c r="J341" s="1"/>
  <c r="C341"/>
  <c r="D341" s="1"/>
  <c r="M340"/>
  <c r="L340"/>
  <c r="G340" s="1"/>
  <c r="K340"/>
  <c r="J340"/>
  <c r="F340"/>
  <c r="D340"/>
  <c r="E340" s="1"/>
  <c r="C340"/>
  <c r="M339"/>
  <c r="L339"/>
  <c r="K339"/>
  <c r="C339"/>
  <c r="D339" s="1"/>
  <c r="M338"/>
  <c r="L338"/>
  <c r="G338" s="1"/>
  <c r="K338"/>
  <c r="H338"/>
  <c r="D338"/>
  <c r="E338" s="1"/>
  <c r="C338"/>
  <c r="M337"/>
  <c r="L337"/>
  <c r="K337"/>
  <c r="C337"/>
  <c r="D337" s="1"/>
  <c r="M336"/>
  <c r="L336"/>
  <c r="G336" s="1"/>
  <c r="K336"/>
  <c r="F336"/>
  <c r="C336"/>
  <c r="D336" s="1"/>
  <c r="M335"/>
  <c r="L335"/>
  <c r="G335" s="1"/>
  <c r="K335"/>
  <c r="J335" s="1"/>
  <c r="C335"/>
  <c r="D335" s="1"/>
  <c r="M334"/>
  <c r="L334"/>
  <c r="K334"/>
  <c r="C334"/>
  <c r="M333"/>
  <c r="L333"/>
  <c r="K333"/>
  <c r="C333"/>
  <c r="D333" s="1"/>
  <c r="M332"/>
  <c r="L332"/>
  <c r="G332" s="1"/>
  <c r="K332"/>
  <c r="J332"/>
  <c r="F332"/>
  <c r="D332"/>
  <c r="E332" s="1"/>
  <c r="C332"/>
  <c r="M331"/>
  <c r="L331"/>
  <c r="K331"/>
  <c r="C331"/>
  <c r="D331" s="1"/>
  <c r="M330"/>
  <c r="L330"/>
  <c r="G330" s="1"/>
  <c r="K330"/>
  <c r="H330"/>
  <c r="D330"/>
  <c r="E330" s="1"/>
  <c r="C330"/>
  <c r="M329"/>
  <c r="L329"/>
  <c r="K329"/>
  <c r="C329"/>
  <c r="D329" s="1"/>
  <c r="M328"/>
  <c r="L328"/>
  <c r="G328" s="1"/>
  <c r="K328"/>
  <c r="C328"/>
  <c r="D328" s="1"/>
  <c r="F328" s="1"/>
  <c r="M327"/>
  <c r="L327"/>
  <c r="K327"/>
  <c r="J327" s="1"/>
  <c r="I327"/>
  <c r="E327"/>
  <c r="C327"/>
  <c r="D327" s="1"/>
  <c r="M326"/>
  <c r="L326"/>
  <c r="D326" s="1"/>
  <c r="K326"/>
  <c r="C326"/>
  <c r="M325"/>
  <c r="L325"/>
  <c r="K325"/>
  <c r="C325"/>
  <c r="D325" s="1"/>
  <c r="M324"/>
  <c r="L324"/>
  <c r="G324" s="1"/>
  <c r="K324"/>
  <c r="J324"/>
  <c r="F324"/>
  <c r="D324"/>
  <c r="E324" s="1"/>
  <c r="C324"/>
  <c r="M323"/>
  <c r="L323"/>
  <c r="K323"/>
  <c r="I323"/>
  <c r="E323"/>
  <c r="C323"/>
  <c r="D323" s="1"/>
  <c r="M322"/>
  <c r="L322"/>
  <c r="D322" s="1"/>
  <c r="K322"/>
  <c r="C322"/>
  <c r="M321"/>
  <c r="L321"/>
  <c r="K321"/>
  <c r="C321"/>
  <c r="D321" s="1"/>
  <c r="M320"/>
  <c r="L320"/>
  <c r="G320" s="1"/>
  <c r="K320"/>
  <c r="J320"/>
  <c r="C320"/>
  <c r="D320" s="1"/>
  <c r="M319"/>
  <c r="L319"/>
  <c r="K319"/>
  <c r="C319"/>
  <c r="D319" s="1"/>
  <c r="M318"/>
  <c r="L318"/>
  <c r="K318"/>
  <c r="C318"/>
  <c r="M317"/>
  <c r="L317"/>
  <c r="K317"/>
  <c r="C317"/>
  <c r="D317" s="1"/>
  <c r="G317" s="1"/>
  <c r="M316"/>
  <c r="L316"/>
  <c r="G316" s="1"/>
  <c r="K316"/>
  <c r="J316"/>
  <c r="F316"/>
  <c r="D316"/>
  <c r="E316" s="1"/>
  <c r="C316"/>
  <c r="M315"/>
  <c r="L315"/>
  <c r="K315"/>
  <c r="I315"/>
  <c r="E315"/>
  <c r="C315"/>
  <c r="D315" s="1"/>
  <c r="M314"/>
  <c r="L314"/>
  <c r="D314" s="1"/>
  <c r="K314"/>
  <c r="C314"/>
  <c r="M313"/>
  <c r="L313"/>
  <c r="K313"/>
  <c r="C313"/>
  <c r="M312"/>
  <c r="L312"/>
  <c r="K312"/>
  <c r="C312"/>
  <c r="M311"/>
  <c r="L311"/>
  <c r="K311"/>
  <c r="C311"/>
  <c r="M310"/>
  <c r="L310"/>
  <c r="K310"/>
  <c r="I310"/>
  <c r="D310"/>
  <c r="H310" s="1"/>
  <c r="C310"/>
  <c r="M309"/>
  <c r="L309"/>
  <c r="G309" s="1"/>
  <c r="K309"/>
  <c r="I309"/>
  <c r="E309"/>
  <c r="D309"/>
  <c r="H309" s="1"/>
  <c r="C309"/>
  <c r="M308"/>
  <c r="L308"/>
  <c r="K308"/>
  <c r="C308"/>
  <c r="M307"/>
  <c r="L307"/>
  <c r="G307" s="1"/>
  <c r="K307"/>
  <c r="C307"/>
  <c r="D307" s="1"/>
  <c r="M306"/>
  <c r="L306"/>
  <c r="K306"/>
  <c r="C306"/>
  <c r="D306" s="1"/>
  <c r="M305"/>
  <c r="L305"/>
  <c r="K305"/>
  <c r="D305"/>
  <c r="C305"/>
  <c r="M304"/>
  <c r="L304"/>
  <c r="K304"/>
  <c r="J304" s="1"/>
  <c r="G304"/>
  <c r="D304"/>
  <c r="I304" s="1"/>
  <c r="C304"/>
  <c r="M303"/>
  <c r="L303"/>
  <c r="K303"/>
  <c r="J303"/>
  <c r="G303"/>
  <c r="F303"/>
  <c r="D303"/>
  <c r="E303" s="1"/>
  <c r="C303"/>
  <c r="M302"/>
  <c r="L302"/>
  <c r="K302"/>
  <c r="C302"/>
  <c r="D302" s="1"/>
  <c r="M301"/>
  <c r="L301"/>
  <c r="G301" s="1"/>
  <c r="K301"/>
  <c r="H301"/>
  <c r="E301"/>
  <c r="D301"/>
  <c r="J301" s="1"/>
  <c r="C301"/>
  <c r="M300"/>
  <c r="L300"/>
  <c r="K300"/>
  <c r="C300"/>
  <c r="D300" s="1"/>
  <c r="M299"/>
  <c r="L299"/>
  <c r="K299"/>
  <c r="C299"/>
  <c r="D299" s="1"/>
  <c r="M298"/>
  <c r="L298"/>
  <c r="K298"/>
  <c r="J298" s="1"/>
  <c r="I298"/>
  <c r="C298"/>
  <c r="D298" s="1"/>
  <c r="M297"/>
  <c r="L297"/>
  <c r="D297" s="1"/>
  <c r="K297"/>
  <c r="C297"/>
  <c r="M296"/>
  <c r="L296"/>
  <c r="K296"/>
  <c r="J296" s="1"/>
  <c r="G296"/>
  <c r="D296"/>
  <c r="I296" s="1"/>
  <c r="C296"/>
  <c r="M295"/>
  <c r="L295"/>
  <c r="K295"/>
  <c r="J295"/>
  <c r="G295"/>
  <c r="F295"/>
  <c r="D295"/>
  <c r="E295" s="1"/>
  <c r="C295"/>
  <c r="M294"/>
  <c r="L294"/>
  <c r="K294"/>
  <c r="E294"/>
  <c r="C294"/>
  <c r="D294" s="1"/>
  <c r="M293"/>
  <c r="L293"/>
  <c r="G293" s="1"/>
  <c r="K293"/>
  <c r="H293"/>
  <c r="E293"/>
  <c r="D293"/>
  <c r="J293" s="1"/>
  <c r="C293"/>
  <c r="M292"/>
  <c r="L292"/>
  <c r="K292"/>
  <c r="C292"/>
  <c r="D292" s="1"/>
  <c r="M291"/>
  <c r="L291"/>
  <c r="K291"/>
  <c r="J291" s="1"/>
  <c r="F291"/>
  <c r="C291"/>
  <c r="D291" s="1"/>
  <c r="M290"/>
  <c r="L290"/>
  <c r="G290" s="1"/>
  <c r="K290"/>
  <c r="J290" s="1"/>
  <c r="C290"/>
  <c r="D290" s="1"/>
  <c r="M289"/>
  <c r="L289"/>
  <c r="K289"/>
  <c r="C289"/>
  <c r="M288"/>
  <c r="L288"/>
  <c r="K288"/>
  <c r="J288" s="1"/>
  <c r="G288"/>
  <c r="D288"/>
  <c r="I288" s="1"/>
  <c r="C288"/>
  <c r="M287"/>
  <c r="L287"/>
  <c r="K287"/>
  <c r="J287"/>
  <c r="G287"/>
  <c r="F287"/>
  <c r="D287"/>
  <c r="E287" s="1"/>
  <c r="C287"/>
  <c r="M286"/>
  <c r="L286"/>
  <c r="K286"/>
  <c r="C286"/>
  <c r="D286" s="1"/>
  <c r="M285"/>
  <c r="L285"/>
  <c r="G285" s="1"/>
  <c r="K285"/>
  <c r="H285"/>
  <c r="D285"/>
  <c r="E285" s="1"/>
  <c r="C285"/>
  <c r="M284"/>
  <c r="L284"/>
  <c r="K284"/>
  <c r="C284"/>
  <c r="D284" s="1"/>
  <c r="M283"/>
  <c r="L283"/>
  <c r="G283" s="1"/>
  <c r="K283"/>
  <c r="J283" s="1"/>
  <c r="F283"/>
  <c r="C283"/>
  <c r="D283" s="1"/>
  <c r="M282"/>
  <c r="L282"/>
  <c r="G282" s="1"/>
  <c r="K282"/>
  <c r="J282" s="1"/>
  <c r="I282"/>
  <c r="C282"/>
  <c r="D282" s="1"/>
  <c r="M281"/>
  <c r="L281"/>
  <c r="D281" s="1"/>
  <c r="K281"/>
  <c r="C281"/>
  <c r="M280"/>
  <c r="L280"/>
  <c r="K280"/>
  <c r="C280"/>
  <c r="D280" s="1"/>
  <c r="M279"/>
  <c r="L279"/>
  <c r="K279"/>
  <c r="J279"/>
  <c r="G279"/>
  <c r="F279"/>
  <c r="D279"/>
  <c r="E279" s="1"/>
  <c r="C279"/>
  <c r="M278"/>
  <c r="L278"/>
  <c r="K278"/>
  <c r="E278"/>
  <c r="C278"/>
  <c r="D278" s="1"/>
  <c r="M277"/>
  <c r="L277"/>
  <c r="G277" s="1"/>
  <c r="K277"/>
  <c r="H277"/>
  <c r="D277"/>
  <c r="E277" s="1"/>
  <c r="C277"/>
  <c r="M276"/>
  <c r="L276"/>
  <c r="K276"/>
  <c r="C276"/>
  <c r="D276" s="1"/>
  <c r="M275"/>
  <c r="L275"/>
  <c r="K275"/>
  <c r="C275"/>
  <c r="D275" s="1"/>
  <c r="M274"/>
  <c r="L274"/>
  <c r="G274" s="1"/>
  <c r="K274"/>
  <c r="J274" s="1"/>
  <c r="I274"/>
  <c r="C274"/>
  <c r="D274" s="1"/>
  <c r="M273"/>
  <c r="L273"/>
  <c r="D273" s="1"/>
  <c r="K273"/>
  <c r="C273"/>
  <c r="M272"/>
  <c r="L272"/>
  <c r="K272"/>
  <c r="C272"/>
  <c r="D272" s="1"/>
  <c r="M271"/>
  <c r="L271"/>
  <c r="K271"/>
  <c r="J271"/>
  <c r="G271"/>
  <c r="F271"/>
  <c r="D271"/>
  <c r="E271" s="1"/>
  <c r="C271"/>
  <c r="M270"/>
  <c r="L270"/>
  <c r="K270"/>
  <c r="J270"/>
  <c r="I270"/>
  <c r="G270"/>
  <c r="E270"/>
  <c r="D270"/>
  <c r="H270" s="1"/>
  <c r="C270"/>
  <c r="M269"/>
  <c r="L269"/>
  <c r="G269" s="1"/>
  <c r="K269"/>
  <c r="H269"/>
  <c r="D269"/>
  <c r="E269" s="1"/>
  <c r="C269"/>
  <c r="M268"/>
  <c r="L268"/>
  <c r="K268"/>
  <c r="C268"/>
  <c r="D268" s="1"/>
  <c r="M267"/>
  <c r="L267"/>
  <c r="G267" s="1"/>
  <c r="K267"/>
  <c r="C267"/>
  <c r="D267" s="1"/>
  <c r="M266"/>
  <c r="L266"/>
  <c r="K266"/>
  <c r="C266"/>
  <c r="D266" s="1"/>
  <c r="M265"/>
  <c r="L265"/>
  <c r="K265"/>
  <c r="D265"/>
  <c r="C265"/>
  <c r="M264"/>
  <c r="L264"/>
  <c r="K264"/>
  <c r="J264" s="1"/>
  <c r="C264"/>
  <c r="D264" s="1"/>
  <c r="M263"/>
  <c r="L263"/>
  <c r="K263"/>
  <c r="J263"/>
  <c r="G263"/>
  <c r="F263"/>
  <c r="D263"/>
  <c r="E263" s="1"/>
  <c r="C263"/>
  <c r="M262"/>
  <c r="L262"/>
  <c r="K262"/>
  <c r="J262"/>
  <c r="I262"/>
  <c r="G262"/>
  <c r="E262"/>
  <c r="D262"/>
  <c r="H262" s="1"/>
  <c r="C262"/>
  <c r="M261"/>
  <c r="L261"/>
  <c r="G261" s="1"/>
  <c r="K261"/>
  <c r="H261"/>
  <c r="D261"/>
  <c r="E261" s="1"/>
  <c r="C261"/>
  <c r="M260"/>
  <c r="L260"/>
  <c r="K260"/>
  <c r="C260"/>
  <c r="M259"/>
  <c r="L259"/>
  <c r="G259" s="1"/>
  <c r="K259"/>
  <c r="J259" s="1"/>
  <c r="C259"/>
  <c r="D259" s="1"/>
  <c r="M258"/>
  <c r="L258"/>
  <c r="G258" s="1"/>
  <c r="K258"/>
  <c r="C258"/>
  <c r="D258" s="1"/>
  <c r="I258" s="1"/>
  <c r="M257"/>
  <c r="L257"/>
  <c r="K257"/>
  <c r="D257"/>
  <c r="C257"/>
  <c r="M256"/>
  <c r="L256"/>
  <c r="K256"/>
  <c r="J256" s="1"/>
  <c r="G256"/>
  <c r="C256"/>
  <c r="D256" s="1"/>
  <c r="M255"/>
  <c r="L255"/>
  <c r="K255"/>
  <c r="J255"/>
  <c r="G255"/>
  <c r="F255"/>
  <c r="D255"/>
  <c r="E255" s="1"/>
  <c r="C255"/>
  <c r="M254"/>
  <c r="L254"/>
  <c r="K254"/>
  <c r="J254"/>
  <c r="I254"/>
  <c r="G254"/>
  <c r="E254"/>
  <c r="D254"/>
  <c r="H254" s="1"/>
  <c r="C254"/>
  <c r="M253"/>
  <c r="L253"/>
  <c r="G253" s="1"/>
  <c r="K253"/>
  <c r="D253"/>
  <c r="H253" s="1"/>
  <c r="C253"/>
  <c r="M252"/>
  <c r="L252"/>
  <c r="K252"/>
  <c r="C252"/>
  <c r="M251"/>
  <c r="L251"/>
  <c r="K251"/>
  <c r="J251"/>
  <c r="F251"/>
  <c r="C251"/>
  <c r="D251" s="1"/>
  <c r="M250"/>
  <c r="L250"/>
  <c r="K250"/>
  <c r="C250"/>
  <c r="D250" s="1"/>
  <c r="M249"/>
  <c r="L249"/>
  <c r="K249"/>
  <c r="C249"/>
  <c r="M248"/>
  <c r="L248"/>
  <c r="K248"/>
  <c r="D248"/>
  <c r="C248"/>
  <c r="M247"/>
  <c r="L247"/>
  <c r="K247"/>
  <c r="J247"/>
  <c r="G247"/>
  <c r="F247"/>
  <c r="D247"/>
  <c r="E247" s="1"/>
  <c r="C247"/>
  <c r="M246"/>
  <c r="L246"/>
  <c r="K246"/>
  <c r="C246"/>
  <c r="D246" s="1"/>
  <c r="J246" s="1"/>
  <c r="M245"/>
  <c r="L245"/>
  <c r="D245" s="1"/>
  <c r="K245"/>
  <c r="H245"/>
  <c r="C245"/>
  <c r="M244"/>
  <c r="L244"/>
  <c r="K244"/>
  <c r="C244"/>
  <c r="M243"/>
  <c r="L243"/>
  <c r="G243" s="1"/>
  <c r="K243"/>
  <c r="J243"/>
  <c r="F243"/>
  <c r="C243"/>
  <c r="D243" s="1"/>
  <c r="M242"/>
  <c r="L242"/>
  <c r="K242"/>
  <c r="C242"/>
  <c r="D242" s="1"/>
  <c r="M241"/>
  <c r="L241"/>
  <c r="K241"/>
  <c r="C241"/>
  <c r="M240"/>
  <c r="L240"/>
  <c r="K240"/>
  <c r="C240"/>
  <c r="D240" s="1"/>
  <c r="M239"/>
  <c r="L239"/>
  <c r="D239" s="1"/>
  <c r="K239"/>
  <c r="C239"/>
  <c r="M238"/>
  <c r="L238"/>
  <c r="K238"/>
  <c r="J238"/>
  <c r="I238"/>
  <c r="G238"/>
  <c r="E238"/>
  <c r="D238"/>
  <c r="H238" s="1"/>
  <c r="C238"/>
  <c r="M237"/>
  <c r="L237"/>
  <c r="K237"/>
  <c r="C237"/>
  <c r="M236"/>
  <c r="L236"/>
  <c r="K236"/>
  <c r="G236" s="1"/>
  <c r="C236"/>
  <c r="D236" s="1"/>
  <c r="M235"/>
  <c r="L235"/>
  <c r="K235"/>
  <c r="C235"/>
  <c r="M234"/>
  <c r="L234"/>
  <c r="K234"/>
  <c r="C234"/>
  <c r="D234" s="1"/>
  <c r="M233"/>
  <c r="L233"/>
  <c r="G233" s="1"/>
  <c r="K233"/>
  <c r="J233" s="1"/>
  <c r="F233"/>
  <c r="D233"/>
  <c r="I233" s="1"/>
  <c r="C233"/>
  <c r="M232"/>
  <c r="L232"/>
  <c r="K232"/>
  <c r="C232"/>
  <c r="D232" s="1"/>
  <c r="M231"/>
  <c r="L231"/>
  <c r="K231"/>
  <c r="D231"/>
  <c r="C231"/>
  <c r="M230"/>
  <c r="L230"/>
  <c r="K230"/>
  <c r="J230" s="1"/>
  <c r="G230"/>
  <c r="E230"/>
  <c r="D230"/>
  <c r="I230" s="1"/>
  <c r="C230"/>
  <c r="M229"/>
  <c r="L229"/>
  <c r="K229"/>
  <c r="J229"/>
  <c r="C229"/>
  <c r="D229" s="1"/>
  <c r="M228"/>
  <c r="L228"/>
  <c r="G228" s="1"/>
  <c r="K228"/>
  <c r="J228" s="1"/>
  <c r="E228"/>
  <c r="C228"/>
  <c r="D228" s="1"/>
  <c r="M227"/>
  <c r="L227"/>
  <c r="G227" s="1"/>
  <c r="K227"/>
  <c r="I227"/>
  <c r="H227"/>
  <c r="F227"/>
  <c r="E227"/>
  <c r="D227"/>
  <c r="J227" s="1"/>
  <c r="C227"/>
  <c r="M226"/>
  <c r="L226"/>
  <c r="K226"/>
  <c r="C226"/>
  <c r="M225"/>
  <c r="L225"/>
  <c r="G225" s="1"/>
  <c r="K225"/>
  <c r="J225" s="1"/>
  <c r="F225"/>
  <c r="D225"/>
  <c r="I225" s="1"/>
  <c r="C225"/>
  <c r="M224"/>
  <c r="L224"/>
  <c r="K224"/>
  <c r="C224"/>
  <c r="D224" s="1"/>
  <c r="M223"/>
  <c r="L223"/>
  <c r="K223"/>
  <c r="C223"/>
  <c r="M222"/>
  <c r="L222"/>
  <c r="K222"/>
  <c r="J222" s="1"/>
  <c r="G222"/>
  <c r="E222"/>
  <c r="D222"/>
  <c r="I222" s="1"/>
  <c r="C222"/>
  <c r="M221"/>
  <c r="L221"/>
  <c r="K221"/>
  <c r="J221"/>
  <c r="C221"/>
  <c r="D221" s="1"/>
  <c r="M220"/>
  <c r="L220"/>
  <c r="K220"/>
  <c r="C220"/>
  <c r="D220" s="1"/>
  <c r="M219"/>
  <c r="L219"/>
  <c r="G219" s="1"/>
  <c r="K219"/>
  <c r="H219"/>
  <c r="F219"/>
  <c r="E219"/>
  <c r="D219"/>
  <c r="J219" s="1"/>
  <c r="C219"/>
  <c r="M218"/>
  <c r="L218"/>
  <c r="K218"/>
  <c r="C218"/>
  <c r="D218" s="1"/>
  <c r="M217"/>
  <c r="L217"/>
  <c r="G217" s="1"/>
  <c r="K217"/>
  <c r="J217" s="1"/>
  <c r="F217"/>
  <c r="D217"/>
  <c r="I217" s="1"/>
  <c r="C217"/>
  <c r="M216"/>
  <c r="L216"/>
  <c r="K216"/>
  <c r="I216"/>
  <c r="C216"/>
  <c r="D216" s="1"/>
  <c r="M215"/>
  <c r="L215"/>
  <c r="D215" s="1"/>
  <c r="K215"/>
  <c r="C215"/>
  <c r="M214"/>
  <c r="L214"/>
  <c r="K214"/>
  <c r="J214" s="1"/>
  <c r="G214"/>
  <c r="E214"/>
  <c r="D214"/>
  <c r="I214" s="1"/>
  <c r="C214"/>
  <c r="M213"/>
  <c r="L213"/>
  <c r="K213"/>
  <c r="C213"/>
  <c r="D213" s="1"/>
  <c r="M212"/>
  <c r="L212"/>
  <c r="G212" s="1"/>
  <c r="K212"/>
  <c r="J212" s="1"/>
  <c r="E212"/>
  <c r="C212"/>
  <c r="D212" s="1"/>
  <c r="M211"/>
  <c r="L211"/>
  <c r="G211" s="1"/>
  <c r="K211"/>
  <c r="H211"/>
  <c r="F211"/>
  <c r="E211"/>
  <c r="D211"/>
  <c r="J211" s="1"/>
  <c r="C211"/>
  <c r="M210"/>
  <c r="L210"/>
  <c r="K210"/>
  <c r="C210"/>
  <c r="M209"/>
  <c r="L209"/>
  <c r="G209" s="1"/>
  <c r="K209"/>
  <c r="J209" s="1"/>
  <c r="F209"/>
  <c r="D209"/>
  <c r="I209" s="1"/>
  <c r="C209"/>
  <c r="M208"/>
  <c r="L208"/>
  <c r="K208"/>
  <c r="C208"/>
  <c r="D208" s="1"/>
  <c r="M207"/>
  <c r="L207"/>
  <c r="K207"/>
  <c r="D207"/>
  <c r="C207"/>
  <c r="M206"/>
  <c r="L206"/>
  <c r="K206"/>
  <c r="J206" s="1"/>
  <c r="G206"/>
  <c r="E206"/>
  <c r="D206"/>
  <c r="I206" s="1"/>
  <c r="C206"/>
  <c r="M205"/>
  <c r="L205"/>
  <c r="K205"/>
  <c r="J205"/>
  <c r="C205"/>
  <c r="D205" s="1"/>
  <c r="M204"/>
  <c r="L204"/>
  <c r="G204" s="1"/>
  <c r="K204"/>
  <c r="J204" s="1"/>
  <c r="E204"/>
  <c r="C204"/>
  <c r="D204" s="1"/>
  <c r="M203"/>
  <c r="L203"/>
  <c r="G203" s="1"/>
  <c r="K203"/>
  <c r="H203"/>
  <c r="F203"/>
  <c r="E203"/>
  <c r="D203"/>
  <c r="J203" s="1"/>
  <c r="C203"/>
  <c r="M202"/>
  <c r="L202"/>
  <c r="G202" s="1"/>
  <c r="K202"/>
  <c r="C202"/>
  <c r="D202" s="1"/>
  <c r="M201"/>
  <c r="L201"/>
  <c r="G201" s="1"/>
  <c r="K201"/>
  <c r="J201" s="1"/>
  <c r="F201"/>
  <c r="D201"/>
  <c r="I201" s="1"/>
  <c r="C201"/>
  <c r="M200"/>
  <c r="L200"/>
  <c r="K200"/>
  <c r="I200"/>
  <c r="C200"/>
  <c r="D200" s="1"/>
  <c r="M199"/>
  <c r="L199"/>
  <c r="D199" s="1"/>
  <c r="K199"/>
  <c r="C199"/>
  <c r="M198"/>
  <c r="L198"/>
  <c r="K198"/>
  <c r="J198" s="1"/>
  <c r="G198"/>
  <c r="E198"/>
  <c r="D198"/>
  <c r="I198" s="1"/>
  <c r="C198"/>
  <c r="M197"/>
  <c r="L197"/>
  <c r="K197"/>
  <c r="J197"/>
  <c r="C197"/>
  <c r="D197" s="1"/>
  <c r="M196"/>
  <c r="L196"/>
  <c r="G196" s="1"/>
  <c r="K196"/>
  <c r="E196"/>
  <c r="C196"/>
  <c r="D196" s="1"/>
  <c r="M195"/>
  <c r="L195"/>
  <c r="G195" s="1"/>
  <c r="K195"/>
  <c r="I195"/>
  <c r="H195"/>
  <c r="F195"/>
  <c r="E195"/>
  <c r="D195"/>
  <c r="J195" s="1"/>
  <c r="C195"/>
  <c r="M194"/>
  <c r="L194"/>
  <c r="K194"/>
  <c r="C194"/>
  <c r="D194" s="1"/>
  <c r="M193"/>
  <c r="L193"/>
  <c r="G193" s="1"/>
  <c r="K193"/>
  <c r="J193" s="1"/>
  <c r="F193"/>
  <c r="D193"/>
  <c r="I193" s="1"/>
  <c r="C193"/>
  <c r="M192"/>
  <c r="L192"/>
  <c r="K192"/>
  <c r="I192"/>
  <c r="C192"/>
  <c r="D192" s="1"/>
  <c r="M191"/>
  <c r="L191"/>
  <c r="D191" s="1"/>
  <c r="K191"/>
  <c r="C191"/>
  <c r="M190"/>
  <c r="L190"/>
  <c r="K190"/>
  <c r="J190" s="1"/>
  <c r="G190"/>
  <c r="E190"/>
  <c r="D190"/>
  <c r="I190" s="1"/>
  <c r="C190"/>
  <c r="M189"/>
  <c r="L189"/>
  <c r="K189"/>
  <c r="C189"/>
  <c r="D189" s="1"/>
  <c r="M188"/>
  <c r="L188"/>
  <c r="G188" s="1"/>
  <c r="K188"/>
  <c r="J188" s="1"/>
  <c r="E188"/>
  <c r="C188"/>
  <c r="D188" s="1"/>
  <c r="M187"/>
  <c r="L187"/>
  <c r="G187" s="1"/>
  <c r="K187"/>
  <c r="I187"/>
  <c r="H187"/>
  <c r="F187"/>
  <c r="E187"/>
  <c r="D187"/>
  <c r="J187" s="1"/>
  <c r="C187"/>
  <c r="M186"/>
  <c r="L186"/>
  <c r="K186"/>
  <c r="C186"/>
  <c r="M185"/>
  <c r="L185"/>
  <c r="G185" s="1"/>
  <c r="K185"/>
  <c r="J185" s="1"/>
  <c r="F185"/>
  <c r="D185"/>
  <c r="I185" s="1"/>
  <c r="C185"/>
  <c r="M184"/>
  <c r="L184"/>
  <c r="K184"/>
  <c r="I184"/>
  <c r="C184"/>
  <c r="D184" s="1"/>
  <c r="M183"/>
  <c r="L183"/>
  <c r="K183"/>
  <c r="D183"/>
  <c r="C183"/>
  <c r="M182"/>
  <c r="L182"/>
  <c r="K182"/>
  <c r="J182" s="1"/>
  <c r="G182"/>
  <c r="E182"/>
  <c r="D182"/>
  <c r="I182" s="1"/>
  <c r="C182"/>
  <c r="M181"/>
  <c r="L181"/>
  <c r="K181"/>
  <c r="C181"/>
  <c r="D181" s="1"/>
  <c r="M180"/>
  <c r="L180"/>
  <c r="G180" s="1"/>
  <c r="K180"/>
  <c r="J180" s="1"/>
  <c r="C180"/>
  <c r="D180" s="1"/>
  <c r="M179"/>
  <c r="L179"/>
  <c r="G179" s="1"/>
  <c r="K179"/>
  <c r="I179"/>
  <c r="H179"/>
  <c r="F179"/>
  <c r="E179"/>
  <c r="D179"/>
  <c r="J179" s="1"/>
  <c r="C179"/>
  <c r="M178"/>
  <c r="L178"/>
  <c r="K178"/>
  <c r="C178"/>
  <c r="D178" s="1"/>
  <c r="M177"/>
  <c r="L177"/>
  <c r="G177" s="1"/>
  <c r="K177"/>
  <c r="J177" s="1"/>
  <c r="F177"/>
  <c r="D177"/>
  <c r="C177"/>
  <c r="M176"/>
  <c r="L176"/>
  <c r="K176"/>
  <c r="I176"/>
  <c r="G176"/>
  <c r="F176"/>
  <c r="C176"/>
  <c r="D176" s="1"/>
  <c r="M175"/>
  <c r="L175"/>
  <c r="D175" s="1"/>
  <c r="K175"/>
  <c r="C175"/>
  <c r="M174"/>
  <c r="L174"/>
  <c r="K174"/>
  <c r="C174"/>
  <c r="M173"/>
  <c r="L173"/>
  <c r="K173"/>
  <c r="J173"/>
  <c r="H173"/>
  <c r="G173"/>
  <c r="C173"/>
  <c r="D173" s="1"/>
  <c r="M172"/>
  <c r="L172"/>
  <c r="K172"/>
  <c r="C172"/>
  <c r="M171"/>
  <c r="L171"/>
  <c r="K171"/>
  <c r="I171"/>
  <c r="H171"/>
  <c r="F171"/>
  <c r="D171"/>
  <c r="J171" s="1"/>
  <c r="C171"/>
  <c r="M170"/>
  <c r="L170"/>
  <c r="K170"/>
  <c r="C170"/>
  <c r="D170" s="1"/>
  <c r="M169"/>
  <c r="L169"/>
  <c r="K169"/>
  <c r="C169"/>
  <c r="D169" s="1"/>
  <c r="M168"/>
  <c r="L168"/>
  <c r="K168"/>
  <c r="J168"/>
  <c r="I168"/>
  <c r="F168"/>
  <c r="E168"/>
  <c r="C168"/>
  <c r="D168" s="1"/>
  <c r="H168" s="1"/>
  <c r="M167"/>
  <c r="L167"/>
  <c r="K167"/>
  <c r="F167"/>
  <c r="D167"/>
  <c r="J167" s="1"/>
  <c r="C167"/>
  <c r="M166"/>
  <c r="L166"/>
  <c r="G166" s="1"/>
  <c r="K166"/>
  <c r="H166"/>
  <c r="F166"/>
  <c r="E166"/>
  <c r="D166"/>
  <c r="I166" s="1"/>
  <c r="C166"/>
  <c r="M165"/>
  <c r="L165"/>
  <c r="K165"/>
  <c r="C165"/>
  <c r="M164"/>
  <c r="L164"/>
  <c r="G164" s="1"/>
  <c r="K164"/>
  <c r="J164" s="1"/>
  <c r="E164"/>
  <c r="C164"/>
  <c r="D164" s="1"/>
  <c r="M163"/>
  <c r="L163"/>
  <c r="G163" s="1"/>
  <c r="K163"/>
  <c r="C163"/>
  <c r="D163" s="1"/>
  <c r="H163" s="1"/>
  <c r="M162"/>
  <c r="L162"/>
  <c r="K162"/>
  <c r="C162"/>
  <c r="D162" s="1"/>
  <c r="M161"/>
  <c r="L161"/>
  <c r="G161" s="1"/>
  <c r="K161"/>
  <c r="J161" s="1"/>
  <c r="F161"/>
  <c r="D161"/>
  <c r="I161" s="1"/>
  <c r="C161"/>
  <c r="M160"/>
  <c r="L160"/>
  <c r="K160"/>
  <c r="I160"/>
  <c r="G160"/>
  <c r="F160"/>
  <c r="D160"/>
  <c r="E160" s="1"/>
  <c r="C160"/>
  <c r="M159"/>
  <c r="L159"/>
  <c r="D159" s="1"/>
  <c r="K159"/>
  <c r="C159"/>
  <c r="M158"/>
  <c r="L158"/>
  <c r="K158"/>
  <c r="J158" s="1"/>
  <c r="G158"/>
  <c r="E158"/>
  <c r="D158"/>
  <c r="I158" s="1"/>
  <c r="C158"/>
  <c r="M157"/>
  <c r="L157"/>
  <c r="K157"/>
  <c r="J157"/>
  <c r="C157"/>
  <c r="D157" s="1"/>
  <c r="M156"/>
  <c r="L156"/>
  <c r="G156" s="1"/>
  <c r="K156"/>
  <c r="C156"/>
  <c r="D156" s="1"/>
  <c r="E156" s="1"/>
  <c r="M155"/>
  <c r="L155"/>
  <c r="K155"/>
  <c r="C155"/>
  <c r="D155" s="1"/>
  <c r="M154"/>
  <c r="L154"/>
  <c r="K154"/>
  <c r="C154"/>
  <c r="M153"/>
  <c r="L153"/>
  <c r="G153" s="1"/>
  <c r="K153"/>
  <c r="J153" s="1"/>
  <c r="F153"/>
  <c r="D153"/>
  <c r="I153" s="1"/>
  <c r="C153"/>
  <c r="M152"/>
  <c r="L152"/>
  <c r="K152"/>
  <c r="I152"/>
  <c r="G152"/>
  <c r="F152"/>
  <c r="D152"/>
  <c r="E152" s="1"/>
  <c r="C152"/>
  <c r="M151"/>
  <c r="L151"/>
  <c r="D151" s="1"/>
  <c r="K151"/>
  <c r="C151"/>
  <c r="M150"/>
  <c r="L150"/>
  <c r="K150"/>
  <c r="J150" s="1"/>
  <c r="G150"/>
  <c r="E150"/>
  <c r="D150"/>
  <c r="I150" s="1"/>
  <c r="C150"/>
  <c r="M149"/>
  <c r="L149"/>
  <c r="K149"/>
  <c r="C149"/>
  <c r="D149" s="1"/>
  <c r="J149" s="1"/>
  <c r="M148"/>
  <c r="L148"/>
  <c r="K148"/>
  <c r="C148"/>
  <c r="D148" s="1"/>
  <c r="M147"/>
  <c r="L147"/>
  <c r="G147" s="1"/>
  <c r="K147"/>
  <c r="J147" s="1"/>
  <c r="H147"/>
  <c r="F147"/>
  <c r="E147"/>
  <c r="D147"/>
  <c r="I147" s="1"/>
  <c r="C147"/>
  <c r="M146"/>
  <c r="L146"/>
  <c r="K146"/>
  <c r="C146"/>
  <c r="D146" s="1"/>
  <c r="M145"/>
  <c r="L145"/>
  <c r="G145" s="1"/>
  <c r="K145"/>
  <c r="J145" s="1"/>
  <c r="F145"/>
  <c r="D145"/>
  <c r="I145" s="1"/>
  <c r="C145"/>
  <c r="M144"/>
  <c r="L144"/>
  <c r="K144"/>
  <c r="I144"/>
  <c r="G144"/>
  <c r="F144"/>
  <c r="E144"/>
  <c r="D144"/>
  <c r="J144" s="1"/>
  <c r="C144"/>
  <c r="M143"/>
  <c r="L143"/>
  <c r="K143"/>
  <c r="D143"/>
  <c r="C143"/>
  <c r="M142"/>
  <c r="L142"/>
  <c r="K142"/>
  <c r="J142" s="1"/>
  <c r="G142"/>
  <c r="E142"/>
  <c r="D142"/>
  <c r="I142" s="1"/>
  <c r="C142"/>
  <c r="M141"/>
  <c r="L141"/>
  <c r="K141"/>
  <c r="C141"/>
  <c r="D141" s="1"/>
  <c r="M140"/>
  <c r="L140"/>
  <c r="G140" s="1"/>
  <c r="K140"/>
  <c r="J140" s="1"/>
  <c r="E140"/>
  <c r="C140"/>
  <c r="D140" s="1"/>
  <c r="M139"/>
  <c r="L139"/>
  <c r="G139" s="1"/>
  <c r="K139"/>
  <c r="J139" s="1"/>
  <c r="H139"/>
  <c r="F139"/>
  <c r="E139"/>
  <c r="D139"/>
  <c r="I139" s="1"/>
  <c r="C139"/>
  <c r="M138"/>
  <c r="L138"/>
  <c r="K138"/>
  <c r="C138"/>
  <c r="M137"/>
  <c r="L137"/>
  <c r="G137" s="1"/>
  <c r="K137"/>
  <c r="J137" s="1"/>
  <c r="F137"/>
  <c r="D137"/>
  <c r="I137" s="1"/>
  <c r="C137"/>
  <c r="M136"/>
  <c r="L136"/>
  <c r="K136"/>
  <c r="I136"/>
  <c r="G136"/>
  <c r="F136"/>
  <c r="E136"/>
  <c r="D136"/>
  <c r="J136" s="1"/>
  <c r="C136"/>
  <c r="M135"/>
  <c r="L135"/>
  <c r="K135"/>
  <c r="D135"/>
  <c r="C135"/>
  <c r="M134"/>
  <c r="L134"/>
  <c r="K134"/>
  <c r="J134" s="1"/>
  <c r="G134"/>
  <c r="E134"/>
  <c r="D134"/>
  <c r="I134" s="1"/>
  <c r="C134"/>
  <c r="M133"/>
  <c r="L133"/>
  <c r="K133"/>
  <c r="J133"/>
  <c r="C133"/>
  <c r="D133" s="1"/>
  <c r="M132"/>
  <c r="L132"/>
  <c r="G132" s="1"/>
  <c r="K132"/>
  <c r="J132" s="1"/>
  <c r="C132"/>
  <c r="D132" s="1"/>
  <c r="M131"/>
  <c r="L131"/>
  <c r="G131" s="1"/>
  <c r="K131"/>
  <c r="J131" s="1"/>
  <c r="H131"/>
  <c r="F131"/>
  <c r="E131"/>
  <c r="D131"/>
  <c r="I131" s="1"/>
  <c r="C131"/>
  <c r="M130"/>
  <c r="L130"/>
  <c r="K130"/>
  <c r="C130"/>
  <c r="M129"/>
  <c r="L129"/>
  <c r="G129" s="1"/>
  <c r="K129"/>
  <c r="J129" s="1"/>
  <c r="F129"/>
  <c r="D129"/>
  <c r="I129" s="1"/>
  <c r="C129"/>
  <c r="M128"/>
  <c r="L128"/>
  <c r="K128"/>
  <c r="I128"/>
  <c r="G128"/>
  <c r="F128"/>
  <c r="E128"/>
  <c r="D128"/>
  <c r="J128" s="1"/>
  <c r="C128"/>
  <c r="M127"/>
  <c r="L127"/>
  <c r="D127" s="1"/>
  <c r="K127"/>
  <c r="C127"/>
  <c r="M126"/>
  <c r="L126"/>
  <c r="K126"/>
  <c r="J126" s="1"/>
  <c r="G126"/>
  <c r="E126"/>
  <c r="D126"/>
  <c r="I126" s="1"/>
  <c r="C126"/>
  <c r="M125"/>
  <c r="L125"/>
  <c r="K125"/>
  <c r="J125"/>
  <c r="C125"/>
  <c r="D125" s="1"/>
  <c r="M124"/>
  <c r="L124"/>
  <c r="G124" s="1"/>
  <c r="K124"/>
  <c r="C124"/>
  <c r="D124" s="1"/>
  <c r="E124" s="1"/>
  <c r="M123"/>
  <c r="L123"/>
  <c r="G123" s="1"/>
  <c r="K123"/>
  <c r="J123" s="1"/>
  <c r="H123"/>
  <c r="F123"/>
  <c r="E123"/>
  <c r="D123"/>
  <c r="I123" s="1"/>
  <c r="C123"/>
  <c r="M122"/>
  <c r="L122"/>
  <c r="K122"/>
  <c r="C122"/>
  <c r="D122" s="1"/>
  <c r="M121"/>
  <c r="L121"/>
  <c r="G121" s="1"/>
  <c r="K121"/>
  <c r="J121" s="1"/>
  <c r="F121"/>
  <c r="D121"/>
  <c r="I121" s="1"/>
  <c r="C121"/>
  <c r="M120"/>
  <c r="L120"/>
  <c r="K120"/>
  <c r="I120"/>
  <c r="G120"/>
  <c r="F120"/>
  <c r="E120"/>
  <c r="D120"/>
  <c r="J120" s="1"/>
  <c r="C120"/>
  <c r="M119"/>
  <c r="L119"/>
  <c r="D119" s="1"/>
  <c r="K119"/>
  <c r="C119"/>
  <c r="M118"/>
  <c r="L118"/>
  <c r="K118"/>
  <c r="J118" s="1"/>
  <c r="G118"/>
  <c r="E118"/>
  <c r="D118"/>
  <c r="I118" s="1"/>
  <c r="C118"/>
  <c r="M117"/>
  <c r="L117"/>
  <c r="K117"/>
  <c r="C117"/>
  <c r="D117" s="1"/>
  <c r="M116"/>
  <c r="L116"/>
  <c r="K116"/>
  <c r="C116"/>
  <c r="D116" s="1"/>
  <c r="M115"/>
  <c r="L115"/>
  <c r="G115" s="1"/>
  <c r="K115"/>
  <c r="J115" s="1"/>
  <c r="H115"/>
  <c r="F115"/>
  <c r="E115"/>
  <c r="D115"/>
  <c r="I115" s="1"/>
  <c r="C115"/>
  <c r="M114"/>
  <c r="L114"/>
  <c r="K114"/>
  <c r="C114"/>
  <c r="D114" s="1"/>
  <c r="M113"/>
  <c r="L113"/>
  <c r="G113" s="1"/>
  <c r="K113"/>
  <c r="J113" s="1"/>
  <c r="F113"/>
  <c r="D113"/>
  <c r="I113" s="1"/>
  <c r="C113"/>
  <c r="M112"/>
  <c r="L112"/>
  <c r="K112"/>
  <c r="I112"/>
  <c r="G112"/>
  <c r="F112"/>
  <c r="E112"/>
  <c r="D112"/>
  <c r="J112" s="1"/>
  <c r="C112"/>
  <c r="M111"/>
  <c r="L111"/>
  <c r="K111"/>
  <c r="D111"/>
  <c r="C111"/>
  <c r="M110"/>
  <c r="L110"/>
  <c r="K110"/>
  <c r="J110" s="1"/>
  <c r="G110"/>
  <c r="E110"/>
  <c r="D110"/>
  <c r="I110" s="1"/>
  <c r="C110"/>
  <c r="M109"/>
  <c r="L109"/>
  <c r="K109"/>
  <c r="C109"/>
  <c r="D109" s="1"/>
  <c r="M108"/>
  <c r="L108"/>
  <c r="K108"/>
  <c r="J108" s="1"/>
  <c r="E108"/>
  <c r="C108"/>
  <c r="D108" s="1"/>
  <c r="M107"/>
  <c r="L107"/>
  <c r="G107" s="1"/>
  <c r="K107"/>
  <c r="J107" s="1"/>
  <c r="H107"/>
  <c r="F107"/>
  <c r="E107"/>
  <c r="D107"/>
  <c r="I107" s="1"/>
  <c r="C107"/>
  <c r="M106"/>
  <c r="L106"/>
  <c r="K106"/>
  <c r="C106"/>
  <c r="M105"/>
  <c r="L105"/>
  <c r="K105"/>
  <c r="C105"/>
  <c r="D105" s="1"/>
  <c r="M104"/>
  <c r="L104"/>
  <c r="K104"/>
  <c r="I104"/>
  <c r="G104"/>
  <c r="F104"/>
  <c r="E104"/>
  <c r="D104"/>
  <c r="J104" s="1"/>
  <c r="C104"/>
  <c r="M103"/>
  <c r="L103"/>
  <c r="K103"/>
  <c r="D103"/>
  <c r="C103"/>
  <c r="M102"/>
  <c r="L102"/>
  <c r="K102"/>
  <c r="J102" s="1"/>
  <c r="G102"/>
  <c r="E102"/>
  <c r="D102"/>
  <c r="C102"/>
  <c r="M101"/>
  <c r="L101"/>
  <c r="K101"/>
  <c r="J101"/>
  <c r="H101"/>
  <c r="G101"/>
  <c r="C101"/>
  <c r="D101" s="1"/>
  <c r="M100"/>
  <c r="L100"/>
  <c r="K100"/>
  <c r="J100" s="1"/>
  <c r="C100"/>
  <c r="D100" s="1"/>
  <c r="M99"/>
  <c r="L99"/>
  <c r="K99"/>
  <c r="J99" s="1"/>
  <c r="H99"/>
  <c r="D99"/>
  <c r="I99" s="1"/>
  <c r="C99"/>
  <c r="M98"/>
  <c r="L98"/>
  <c r="K98"/>
  <c r="C98"/>
  <c r="M97"/>
  <c r="L97"/>
  <c r="K97"/>
  <c r="D97" s="1"/>
  <c r="C97"/>
  <c r="M96"/>
  <c r="L96"/>
  <c r="K96"/>
  <c r="I96"/>
  <c r="G96"/>
  <c r="F96"/>
  <c r="E96"/>
  <c r="D96"/>
  <c r="C96"/>
  <c r="M95"/>
  <c r="L95"/>
  <c r="G95" s="1"/>
  <c r="K95"/>
  <c r="J95"/>
  <c r="I95"/>
  <c r="D95"/>
  <c r="F95" s="1"/>
  <c r="C95"/>
  <c r="M94"/>
  <c r="L94"/>
  <c r="G94" s="1"/>
  <c r="K94"/>
  <c r="C94"/>
  <c r="D94" s="1"/>
  <c r="M93"/>
  <c r="L93"/>
  <c r="K93"/>
  <c r="J93" s="1"/>
  <c r="C93"/>
  <c r="D93" s="1"/>
  <c r="I93" s="1"/>
  <c r="M92"/>
  <c r="L92"/>
  <c r="K92"/>
  <c r="C92"/>
  <c r="D92" s="1"/>
  <c r="J92" s="1"/>
  <c r="M91"/>
  <c r="L91"/>
  <c r="K91"/>
  <c r="D91"/>
  <c r="I91" s="1"/>
  <c r="C91"/>
  <c r="M90"/>
  <c r="L90"/>
  <c r="K90"/>
  <c r="D90" s="1"/>
  <c r="C90"/>
  <c r="M89"/>
  <c r="L89"/>
  <c r="K89"/>
  <c r="J89" s="1"/>
  <c r="C89"/>
  <c r="D89" s="1"/>
  <c r="M88"/>
  <c r="L88"/>
  <c r="G88" s="1"/>
  <c r="K88"/>
  <c r="J88"/>
  <c r="I88"/>
  <c r="D88"/>
  <c r="H88" s="1"/>
  <c r="C88"/>
  <c r="M87"/>
  <c r="L87"/>
  <c r="G87" s="1"/>
  <c r="K87"/>
  <c r="C87"/>
  <c r="D87" s="1"/>
  <c r="M86"/>
  <c r="L86"/>
  <c r="K86"/>
  <c r="C86"/>
  <c r="D86" s="1"/>
  <c r="M85"/>
  <c r="L85"/>
  <c r="G85" s="1"/>
  <c r="K85"/>
  <c r="J85"/>
  <c r="I85"/>
  <c r="F85"/>
  <c r="E85"/>
  <c r="D85"/>
  <c r="H85" s="1"/>
  <c r="C85"/>
  <c r="M84"/>
  <c r="L84"/>
  <c r="K84"/>
  <c r="C84"/>
  <c r="M83"/>
  <c r="L83"/>
  <c r="K83"/>
  <c r="J83" s="1"/>
  <c r="C83"/>
  <c r="D83" s="1"/>
  <c r="M82"/>
  <c r="L82"/>
  <c r="K82"/>
  <c r="G82" s="1"/>
  <c r="C82"/>
  <c r="D82" s="1"/>
  <c r="M81"/>
  <c r="L81"/>
  <c r="K81"/>
  <c r="J81"/>
  <c r="I81"/>
  <c r="H81"/>
  <c r="G81"/>
  <c r="F81"/>
  <c r="E81"/>
  <c r="D81"/>
  <c r="C81"/>
  <c r="M80"/>
  <c r="L80"/>
  <c r="G80" s="1"/>
  <c r="K80"/>
  <c r="J80" s="1"/>
  <c r="I80"/>
  <c r="H80"/>
  <c r="D80"/>
  <c r="E80" s="1"/>
  <c r="C80"/>
  <c r="M79"/>
  <c r="L79"/>
  <c r="K79"/>
  <c r="J79" s="1"/>
  <c r="C79"/>
  <c r="D79" s="1"/>
  <c r="M78"/>
  <c r="L78"/>
  <c r="K78"/>
  <c r="C78"/>
  <c r="D78" s="1"/>
  <c r="M77"/>
  <c r="L77"/>
  <c r="G77" s="1"/>
  <c r="K77"/>
  <c r="J77"/>
  <c r="I77"/>
  <c r="F77"/>
  <c r="E77"/>
  <c r="D77"/>
  <c r="H77" s="1"/>
  <c r="C77"/>
  <c r="M76"/>
  <c r="L76"/>
  <c r="D76" s="1"/>
  <c r="K76"/>
  <c r="C76"/>
  <c r="M75"/>
  <c r="L75"/>
  <c r="K75"/>
  <c r="C75"/>
  <c r="D75" s="1"/>
  <c r="M74"/>
  <c r="L74"/>
  <c r="K74"/>
  <c r="C74"/>
  <c r="D74" s="1"/>
  <c r="M73"/>
  <c r="L73"/>
  <c r="K73"/>
  <c r="J73"/>
  <c r="I73"/>
  <c r="H73"/>
  <c r="G73"/>
  <c r="F73"/>
  <c r="E73"/>
  <c r="D73"/>
  <c r="C73"/>
  <c r="M72"/>
  <c r="L72"/>
  <c r="G72" s="1"/>
  <c r="K72"/>
  <c r="J72" s="1"/>
  <c r="I72"/>
  <c r="H72"/>
  <c r="D72"/>
  <c r="E72" s="1"/>
  <c r="C72"/>
  <c r="M71"/>
  <c r="L71"/>
  <c r="K71"/>
  <c r="C71"/>
  <c r="D71" s="1"/>
  <c r="M70"/>
  <c r="L70"/>
  <c r="K70"/>
  <c r="C70"/>
  <c r="D70" s="1"/>
  <c r="M69"/>
  <c r="L69"/>
  <c r="G69" s="1"/>
  <c r="K69"/>
  <c r="J69"/>
  <c r="I69"/>
  <c r="F69"/>
  <c r="E69"/>
  <c r="D69"/>
  <c r="H69" s="1"/>
  <c r="C69"/>
  <c r="M68"/>
  <c r="L68"/>
  <c r="K68"/>
  <c r="C68"/>
  <c r="M67"/>
  <c r="L67"/>
  <c r="K67"/>
  <c r="C67"/>
  <c r="D67" s="1"/>
  <c r="M66"/>
  <c r="L66"/>
  <c r="K66"/>
  <c r="G66" s="1"/>
  <c r="C66"/>
  <c r="D66" s="1"/>
  <c r="M65"/>
  <c r="L65"/>
  <c r="K65"/>
  <c r="J65"/>
  <c r="I65"/>
  <c r="H65"/>
  <c r="G65"/>
  <c r="F65"/>
  <c r="E65"/>
  <c r="D65"/>
  <c r="C65"/>
  <c r="M64"/>
  <c r="L64"/>
  <c r="G64" s="1"/>
  <c r="K64"/>
  <c r="J64" s="1"/>
  <c r="I64"/>
  <c r="H64"/>
  <c r="D64"/>
  <c r="E64" s="1"/>
  <c r="C64"/>
  <c r="M63"/>
  <c r="L63"/>
  <c r="G63" s="1"/>
  <c r="K63"/>
  <c r="J63" s="1"/>
  <c r="C63"/>
  <c r="D63" s="1"/>
  <c r="M62"/>
  <c r="L62"/>
  <c r="K62"/>
  <c r="C62"/>
  <c r="D62" s="1"/>
  <c r="M61"/>
  <c r="L61"/>
  <c r="G61" s="1"/>
  <c r="K61"/>
  <c r="J61"/>
  <c r="I61"/>
  <c r="F61"/>
  <c r="E61"/>
  <c r="D61"/>
  <c r="H61" s="1"/>
  <c r="C61"/>
  <c r="M60"/>
  <c r="L60"/>
  <c r="K60"/>
  <c r="C60"/>
  <c r="M59"/>
  <c r="L59"/>
  <c r="K59"/>
  <c r="C59"/>
  <c r="D59" s="1"/>
  <c r="M58"/>
  <c r="L58"/>
  <c r="K58"/>
  <c r="C58"/>
  <c r="D58" s="1"/>
  <c r="M57"/>
  <c r="L57"/>
  <c r="K57"/>
  <c r="J57"/>
  <c r="I57"/>
  <c r="H57"/>
  <c r="G57"/>
  <c r="F57"/>
  <c r="E57"/>
  <c r="D57"/>
  <c r="C57"/>
  <c r="M56"/>
  <c r="L56"/>
  <c r="G56" s="1"/>
  <c r="K56"/>
  <c r="J56" s="1"/>
  <c r="I56"/>
  <c r="H56"/>
  <c r="D56"/>
  <c r="E56" s="1"/>
  <c r="C56"/>
  <c r="M55"/>
  <c r="L55"/>
  <c r="K55"/>
  <c r="C55"/>
  <c r="D55" s="1"/>
  <c r="M54"/>
  <c r="L54"/>
  <c r="K54"/>
  <c r="C54"/>
  <c r="D54" s="1"/>
  <c r="M53"/>
  <c r="L53"/>
  <c r="G53" s="1"/>
  <c r="K53"/>
  <c r="J53"/>
  <c r="I53"/>
  <c r="F53"/>
  <c r="E53"/>
  <c r="D53"/>
  <c r="H53" s="1"/>
  <c r="C53"/>
  <c r="M52"/>
  <c r="L52"/>
  <c r="K52"/>
  <c r="C52"/>
  <c r="M51"/>
  <c r="L51"/>
  <c r="K51"/>
  <c r="J51" s="1"/>
  <c r="C51"/>
  <c r="D51" s="1"/>
  <c r="M50"/>
  <c r="L50"/>
  <c r="K50"/>
  <c r="G50" s="1"/>
  <c r="C50"/>
  <c r="D50" s="1"/>
  <c r="M49"/>
  <c r="L49"/>
  <c r="K49"/>
  <c r="J49"/>
  <c r="I49"/>
  <c r="H49"/>
  <c r="G49"/>
  <c r="F49"/>
  <c r="E49"/>
  <c r="D49"/>
  <c r="C49"/>
  <c r="M48"/>
  <c r="L48"/>
  <c r="G48" s="1"/>
  <c r="K48"/>
  <c r="J48" s="1"/>
  <c r="I48"/>
  <c r="H48"/>
  <c r="D48"/>
  <c r="E48" s="1"/>
  <c r="C48"/>
  <c r="M47"/>
  <c r="L47"/>
  <c r="K47"/>
  <c r="C47"/>
  <c r="D47" s="1"/>
  <c r="M46"/>
  <c r="L46"/>
  <c r="K46"/>
  <c r="J46" s="1"/>
  <c r="C46"/>
  <c r="D46" s="1"/>
  <c r="M45"/>
  <c r="L45"/>
  <c r="G45" s="1"/>
  <c r="K45"/>
  <c r="J45"/>
  <c r="I45"/>
  <c r="F45"/>
  <c r="E45"/>
  <c r="D45"/>
  <c r="H45" s="1"/>
  <c r="C45"/>
  <c r="M44"/>
  <c r="L44"/>
  <c r="K44"/>
  <c r="C44"/>
  <c r="M43"/>
  <c r="L43"/>
  <c r="K43"/>
  <c r="C43"/>
  <c r="D43" s="1"/>
  <c r="M42"/>
  <c r="L42"/>
  <c r="K42"/>
  <c r="C42"/>
  <c r="D42" s="1"/>
  <c r="M41"/>
  <c r="L41"/>
  <c r="K41"/>
  <c r="C41"/>
  <c r="D41" s="1"/>
  <c r="M40"/>
  <c r="L40"/>
  <c r="G40" s="1"/>
  <c r="K40"/>
  <c r="J40" s="1"/>
  <c r="I40"/>
  <c r="H40"/>
  <c r="D40"/>
  <c r="E40" s="1"/>
  <c r="C40"/>
  <c r="M39"/>
  <c r="L39"/>
  <c r="K39"/>
  <c r="C39"/>
  <c r="D39" s="1"/>
  <c r="M38"/>
  <c r="L38"/>
  <c r="K38"/>
  <c r="J38" s="1"/>
  <c r="C38"/>
  <c r="D38" s="1"/>
  <c r="M37"/>
  <c r="L37"/>
  <c r="G37" s="1"/>
  <c r="K37"/>
  <c r="J37"/>
  <c r="I37"/>
  <c r="F37"/>
  <c r="E37"/>
  <c r="D37"/>
  <c r="H37" s="1"/>
  <c r="C37"/>
  <c r="M36"/>
  <c r="L36"/>
  <c r="K36"/>
  <c r="C36"/>
  <c r="M35"/>
  <c r="L35"/>
  <c r="K35"/>
  <c r="C35"/>
  <c r="D35" s="1"/>
  <c r="M34"/>
  <c r="L34"/>
  <c r="K34"/>
  <c r="C34"/>
  <c r="D34" s="1"/>
  <c r="M33"/>
  <c r="L33"/>
  <c r="K33"/>
  <c r="J33"/>
  <c r="I33"/>
  <c r="H33"/>
  <c r="G33"/>
  <c r="F33"/>
  <c r="E33"/>
  <c r="D33"/>
  <c r="C33"/>
  <c r="M32"/>
  <c r="L32"/>
  <c r="G32" s="1"/>
  <c r="K32"/>
  <c r="J32" s="1"/>
  <c r="I32"/>
  <c r="H32"/>
  <c r="D32"/>
  <c r="E32" s="1"/>
  <c r="C32"/>
  <c r="M31"/>
  <c r="L31"/>
  <c r="G31" s="1"/>
  <c r="K31"/>
  <c r="C31"/>
  <c r="D31" s="1"/>
  <c r="M30"/>
  <c r="L30"/>
  <c r="K30"/>
  <c r="C30"/>
  <c r="D30" s="1"/>
  <c r="M29"/>
  <c r="L29"/>
  <c r="G29" s="1"/>
  <c r="K29"/>
  <c r="J29"/>
  <c r="I29"/>
  <c r="F29"/>
  <c r="E29"/>
  <c r="D29"/>
  <c r="H29" s="1"/>
  <c r="C29"/>
  <c r="M28"/>
  <c r="L28"/>
  <c r="K28"/>
  <c r="C28"/>
  <c r="M27"/>
  <c r="L27"/>
  <c r="K27"/>
  <c r="J27" s="1"/>
  <c r="C27"/>
  <c r="D27" s="1"/>
  <c r="M26"/>
  <c r="L26"/>
  <c r="K26"/>
  <c r="C26"/>
  <c r="D26" s="1"/>
  <c r="M25"/>
  <c r="L25"/>
  <c r="K25"/>
  <c r="C25"/>
  <c r="D25" s="1"/>
  <c r="M24"/>
  <c r="L24"/>
  <c r="G24" s="1"/>
  <c r="K24"/>
  <c r="J24" s="1"/>
  <c r="I24"/>
  <c r="H24"/>
  <c r="D24"/>
  <c r="E24" s="1"/>
  <c r="C24"/>
  <c r="M23"/>
  <c r="L23"/>
  <c r="G23" s="1"/>
  <c r="K23"/>
  <c r="C23"/>
  <c r="D23" s="1"/>
  <c r="M22"/>
  <c r="L22"/>
  <c r="K22"/>
  <c r="C22"/>
  <c r="D22" s="1"/>
  <c r="M21"/>
  <c r="L21"/>
  <c r="G21" s="1"/>
  <c r="K21"/>
  <c r="J21"/>
  <c r="I21"/>
  <c r="F21"/>
  <c r="E21"/>
  <c r="D21"/>
  <c r="H21" s="1"/>
  <c r="C21"/>
  <c r="M20"/>
  <c r="L20"/>
  <c r="D20" s="1"/>
  <c r="K20"/>
  <c r="J20" s="1"/>
  <c r="C20"/>
  <c r="M19"/>
  <c r="L19"/>
  <c r="K19"/>
  <c r="J19" s="1"/>
  <c r="C19"/>
  <c r="D19" s="1"/>
  <c r="M18"/>
  <c r="L18"/>
  <c r="K18"/>
  <c r="C18"/>
  <c r="D18" s="1"/>
  <c r="M17"/>
  <c r="L17"/>
  <c r="K17"/>
  <c r="C17"/>
  <c r="D17" s="1"/>
  <c r="M16"/>
  <c r="L16"/>
  <c r="D16" s="1"/>
  <c r="K16"/>
  <c r="J16" s="1"/>
  <c r="C16"/>
  <c r="M15"/>
  <c r="L15"/>
  <c r="K15"/>
  <c r="J15" s="1"/>
  <c r="C15"/>
  <c r="D15" s="1"/>
  <c r="M14"/>
  <c r="L14"/>
  <c r="K14"/>
  <c r="C14"/>
  <c r="D14" s="1"/>
  <c r="M13"/>
  <c r="L13"/>
  <c r="G13" s="1"/>
  <c r="K13"/>
  <c r="J13"/>
  <c r="I13"/>
  <c r="F13"/>
  <c r="E13"/>
  <c r="D13"/>
  <c r="H13" s="1"/>
  <c r="C13"/>
  <c r="M12"/>
  <c r="L12"/>
  <c r="K12"/>
  <c r="C12"/>
  <c r="M11"/>
  <c r="L11"/>
  <c r="K11"/>
  <c r="C11"/>
  <c r="D11" s="1"/>
  <c r="K74" i="7"/>
  <c r="M74" s="1"/>
  <c r="K77"/>
  <c r="M77" s="1"/>
  <c r="L88"/>
  <c r="K88"/>
  <c r="M88" s="1"/>
  <c r="K76"/>
  <c r="M76" s="1"/>
  <c r="K75"/>
  <c r="M75" s="1"/>
  <c r="L39"/>
  <c r="K39"/>
  <c r="L36"/>
  <c r="K36"/>
  <c r="L15"/>
  <c r="K15"/>
  <c r="K260"/>
  <c r="L260" s="1"/>
  <c r="K240"/>
  <c r="L240" s="1"/>
  <c r="K67"/>
  <c r="K68"/>
  <c r="L34"/>
  <c r="K34"/>
  <c r="K73"/>
  <c r="M73" s="1"/>
  <c r="L37"/>
  <c r="K37"/>
  <c r="K72"/>
  <c r="M72" s="1"/>
  <c r="L57"/>
  <c r="K57"/>
  <c r="K53"/>
  <c r="L53"/>
  <c r="L52"/>
  <c r="K52"/>
  <c r="L29"/>
  <c r="K29"/>
  <c r="L12"/>
  <c r="L35"/>
  <c r="K35"/>
  <c r="L33"/>
  <c r="K33"/>
  <c r="L55"/>
  <c r="K55"/>
  <c r="K56"/>
  <c r="L56"/>
  <c r="L30"/>
  <c r="K30"/>
  <c r="L32"/>
  <c r="K32"/>
  <c r="L14"/>
  <c r="K14"/>
  <c r="L10"/>
  <c r="K10"/>
  <c r="K71"/>
  <c r="K70"/>
  <c r="M70" s="1"/>
  <c r="K54"/>
  <c r="L54"/>
  <c r="L31"/>
  <c r="K31"/>
  <c r="L51"/>
  <c r="K51"/>
  <c r="M71"/>
  <c r="K12"/>
  <c r="L28"/>
  <c r="K28"/>
  <c r="K69"/>
  <c r="M69" s="1"/>
  <c r="H11"/>
  <c r="K11" s="1"/>
  <c r="K265"/>
  <c r="L265" s="1"/>
  <c r="K264"/>
  <c r="L264" s="1"/>
  <c r="L11"/>
  <c r="K267"/>
  <c r="L267" s="1"/>
  <c r="K262"/>
  <c r="L262" s="1"/>
  <c r="M7"/>
  <c r="F250"/>
  <c r="K250" s="1"/>
  <c r="L250" s="1"/>
  <c r="K251"/>
  <c r="L251"/>
  <c r="K242"/>
  <c r="L242" s="1"/>
  <c r="K245"/>
  <c r="L245" s="1"/>
  <c r="K253"/>
  <c r="L253" s="1"/>
  <c r="F244"/>
  <c r="F243"/>
  <c r="K243" s="1"/>
  <c r="L243" s="1"/>
  <c r="F241"/>
  <c r="K241" s="1"/>
  <c r="L241" s="1"/>
  <c r="F221"/>
  <c r="K221" s="1"/>
  <c r="L221" s="1"/>
  <c r="F173"/>
  <c r="K173" s="1"/>
  <c r="L173" s="1"/>
  <c r="K252"/>
  <c r="L252" s="1"/>
  <c r="K256"/>
  <c r="L256" s="1"/>
  <c r="K257"/>
  <c r="L257" s="1"/>
  <c r="K249"/>
  <c r="L249" s="1"/>
  <c r="K259"/>
  <c r="L259" s="1"/>
  <c r="K255"/>
  <c r="L255" s="1"/>
  <c r="K248"/>
  <c r="L248" s="1"/>
  <c r="K237"/>
  <c r="L237" s="1"/>
  <c r="K239"/>
  <c r="L239" s="1"/>
  <c r="K236"/>
  <c r="L236" s="1"/>
  <c r="K238"/>
  <c r="L238" s="1"/>
  <c r="K167"/>
  <c r="L167" s="1"/>
  <c r="K220"/>
  <c r="L220" s="1"/>
  <c r="K234"/>
  <c r="L234" s="1"/>
  <c r="K235"/>
  <c r="L235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3"/>
  <c r="L223" s="1"/>
  <c r="K222"/>
  <c r="L222" s="1"/>
  <c r="K217"/>
  <c r="L217" s="1"/>
  <c r="K216"/>
  <c r="L216" s="1"/>
  <c r="K215"/>
  <c r="L215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5"/>
  <c r="L195" s="1"/>
  <c r="K193"/>
  <c r="L193" s="1"/>
  <c r="K191"/>
  <c r="L191" s="1"/>
  <c r="K189"/>
  <c r="L189" s="1"/>
  <c r="K188"/>
  <c r="L188" s="1"/>
  <c r="K187"/>
  <c r="L187" s="1"/>
  <c r="K185"/>
  <c r="L185" s="1"/>
  <c r="K184"/>
  <c r="L184" s="1"/>
  <c r="K183"/>
  <c r="L183" s="1"/>
  <c r="K182"/>
  <c r="K181"/>
  <c r="L181" s="1"/>
  <c r="K180"/>
  <c r="L180" s="1"/>
  <c r="K178"/>
  <c r="L178" s="1"/>
  <c r="K177"/>
  <c r="L177" s="1"/>
  <c r="K176"/>
  <c r="L176" s="1"/>
  <c r="K175"/>
  <c r="L175" s="1"/>
  <c r="K174"/>
  <c r="L174" s="1"/>
  <c r="H172"/>
  <c r="K172" s="1"/>
  <c r="L172" s="1"/>
  <c r="K169"/>
  <c r="L169" s="1"/>
  <c r="K168"/>
  <c r="L168" s="1"/>
  <c r="K166"/>
  <c r="L166" s="1"/>
  <c r="K165"/>
  <c r="L165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H138"/>
  <c r="K138" s="1"/>
  <c r="L138" s="1"/>
  <c r="F137"/>
  <c r="K137" s="1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D7" i="6"/>
  <c r="K6" i="4"/>
  <c r="K6" i="3"/>
  <c r="L6" i="2"/>
  <c r="H55" i="4" l="1"/>
  <c r="F55"/>
  <c r="E55"/>
  <c r="I55"/>
  <c r="J86"/>
  <c r="I86"/>
  <c r="H86"/>
  <c r="G86"/>
  <c r="E86"/>
  <c r="F86"/>
  <c r="J11"/>
  <c r="F14"/>
  <c r="I14"/>
  <c r="H14"/>
  <c r="G14"/>
  <c r="E14"/>
  <c r="J14"/>
  <c r="G18"/>
  <c r="F23"/>
  <c r="E23"/>
  <c r="H23"/>
  <c r="I23"/>
  <c r="H31"/>
  <c r="F31"/>
  <c r="E31"/>
  <c r="I31"/>
  <c r="J39"/>
  <c r="G44"/>
  <c r="J47"/>
  <c r="G55"/>
  <c r="G59"/>
  <c r="I59"/>
  <c r="H59"/>
  <c r="F59"/>
  <c r="E59"/>
  <c r="J67"/>
  <c r="J70"/>
  <c r="I70"/>
  <c r="H70"/>
  <c r="F70"/>
  <c r="G70"/>
  <c r="E70"/>
  <c r="J18"/>
  <c r="E18"/>
  <c r="I18"/>
  <c r="F18"/>
  <c r="H18"/>
  <c r="G26"/>
  <c r="H16"/>
  <c r="I16"/>
  <c r="F16"/>
  <c r="E16"/>
  <c r="F20"/>
  <c r="E20"/>
  <c r="I20"/>
  <c r="H20"/>
  <c r="J23"/>
  <c r="J31"/>
  <c r="G39"/>
  <c r="G47"/>
  <c r="I51"/>
  <c r="H51"/>
  <c r="F51"/>
  <c r="G51"/>
  <c r="E51"/>
  <c r="J59"/>
  <c r="J62"/>
  <c r="I62"/>
  <c r="F62"/>
  <c r="H62"/>
  <c r="G62"/>
  <c r="E62"/>
  <c r="F82"/>
  <c r="E82"/>
  <c r="I82"/>
  <c r="J82"/>
  <c r="H82"/>
  <c r="J22"/>
  <c r="I22"/>
  <c r="H22"/>
  <c r="G22"/>
  <c r="E22"/>
  <c r="F22"/>
  <c r="G11"/>
  <c r="I11"/>
  <c r="F11"/>
  <c r="H11"/>
  <c r="E11"/>
  <c r="F34"/>
  <c r="E34"/>
  <c r="I34"/>
  <c r="J34"/>
  <c r="H34"/>
  <c r="I75"/>
  <c r="H75"/>
  <c r="F75"/>
  <c r="E75"/>
  <c r="G75"/>
  <c r="I35"/>
  <c r="H35"/>
  <c r="F35"/>
  <c r="G35"/>
  <c r="E35"/>
  <c r="J41"/>
  <c r="I41"/>
  <c r="H41"/>
  <c r="G41"/>
  <c r="F41"/>
  <c r="E41"/>
  <c r="I43"/>
  <c r="H43"/>
  <c r="F43"/>
  <c r="E43"/>
  <c r="G43"/>
  <c r="J54"/>
  <c r="F54"/>
  <c r="I54"/>
  <c r="H54"/>
  <c r="G54"/>
  <c r="E54"/>
  <c r="F74"/>
  <c r="J74"/>
  <c r="E74"/>
  <c r="I74"/>
  <c r="H74"/>
  <c r="H87"/>
  <c r="F87"/>
  <c r="E87"/>
  <c r="J87"/>
  <c r="I87"/>
  <c r="E90"/>
  <c r="I90"/>
  <c r="H90"/>
  <c r="G90"/>
  <c r="F90"/>
  <c r="I94"/>
  <c r="F94"/>
  <c r="E94"/>
  <c r="H94"/>
  <c r="I151"/>
  <c r="H151"/>
  <c r="F151"/>
  <c r="E151"/>
  <c r="J151"/>
  <c r="I30"/>
  <c r="H30"/>
  <c r="F30"/>
  <c r="G30"/>
  <c r="E30"/>
  <c r="F42"/>
  <c r="E42"/>
  <c r="I42"/>
  <c r="H42"/>
  <c r="J42"/>
  <c r="G71"/>
  <c r="J12"/>
  <c r="F15"/>
  <c r="E15"/>
  <c r="I15"/>
  <c r="H15"/>
  <c r="E17"/>
  <c r="H17"/>
  <c r="G17"/>
  <c r="F17"/>
  <c r="I17"/>
  <c r="J17"/>
  <c r="G19"/>
  <c r="I19"/>
  <c r="H19"/>
  <c r="F19"/>
  <c r="E19"/>
  <c r="I25"/>
  <c r="H25"/>
  <c r="F25"/>
  <c r="G25"/>
  <c r="J25"/>
  <c r="E25"/>
  <c r="I27"/>
  <c r="G27"/>
  <c r="H27"/>
  <c r="F27"/>
  <c r="E27"/>
  <c r="J35"/>
  <c r="I38"/>
  <c r="H38"/>
  <c r="G38"/>
  <c r="E38"/>
  <c r="F38"/>
  <c r="J43"/>
  <c r="I46"/>
  <c r="H46"/>
  <c r="G46"/>
  <c r="E46"/>
  <c r="F46"/>
  <c r="F66"/>
  <c r="E66"/>
  <c r="J66"/>
  <c r="I66"/>
  <c r="H66"/>
  <c r="G74"/>
  <c r="J76"/>
  <c r="H79"/>
  <c r="F79"/>
  <c r="E79"/>
  <c r="I79"/>
  <c r="J94"/>
  <c r="G12"/>
  <c r="H71"/>
  <c r="F71"/>
  <c r="E71"/>
  <c r="I71"/>
  <c r="I105"/>
  <c r="H105"/>
  <c r="E105"/>
  <c r="F105"/>
  <c r="I127"/>
  <c r="H127"/>
  <c r="F127"/>
  <c r="E127"/>
  <c r="J127"/>
  <c r="I159"/>
  <c r="H159"/>
  <c r="F159"/>
  <c r="E159"/>
  <c r="J159"/>
  <c r="F58"/>
  <c r="J58"/>
  <c r="E58"/>
  <c r="I58"/>
  <c r="H58"/>
  <c r="J68"/>
  <c r="I76"/>
  <c r="H76"/>
  <c r="F76"/>
  <c r="E76"/>
  <c r="G15"/>
  <c r="J30"/>
  <c r="F50"/>
  <c r="E50"/>
  <c r="I50"/>
  <c r="J50"/>
  <c r="H50"/>
  <c r="G58"/>
  <c r="H63"/>
  <c r="F63"/>
  <c r="E63"/>
  <c r="I63"/>
  <c r="J71"/>
  <c r="G79"/>
  <c r="I83"/>
  <c r="H83"/>
  <c r="F83"/>
  <c r="G83"/>
  <c r="E83"/>
  <c r="H89"/>
  <c r="E89"/>
  <c r="I89"/>
  <c r="F89"/>
  <c r="G89"/>
  <c r="I119"/>
  <c r="H119"/>
  <c r="F119"/>
  <c r="E119"/>
  <c r="J119"/>
  <c r="G60"/>
  <c r="F26"/>
  <c r="E26"/>
  <c r="I26"/>
  <c r="H26"/>
  <c r="J26"/>
  <c r="G34"/>
  <c r="H39"/>
  <c r="F39"/>
  <c r="E39"/>
  <c r="I39"/>
  <c r="G42"/>
  <c r="H47"/>
  <c r="F47"/>
  <c r="E47"/>
  <c r="I47"/>
  <c r="J55"/>
  <c r="G67"/>
  <c r="I67"/>
  <c r="H67"/>
  <c r="F67"/>
  <c r="E67"/>
  <c r="J75"/>
  <c r="J78"/>
  <c r="F78"/>
  <c r="I78"/>
  <c r="H78"/>
  <c r="G78"/>
  <c r="E78"/>
  <c r="I97"/>
  <c r="H97"/>
  <c r="E97"/>
  <c r="J97"/>
  <c r="F97"/>
  <c r="D44"/>
  <c r="F24"/>
  <c r="F32"/>
  <c r="F40"/>
  <c r="F48"/>
  <c r="F56"/>
  <c r="F64"/>
  <c r="F72"/>
  <c r="F80"/>
  <c r="F88"/>
  <c r="G91"/>
  <c r="G92"/>
  <c r="J96"/>
  <c r="H96"/>
  <c r="E99"/>
  <c r="D106"/>
  <c r="J116"/>
  <c r="I132"/>
  <c r="H132"/>
  <c r="F132"/>
  <c r="D52"/>
  <c r="J106"/>
  <c r="G109"/>
  <c r="F109"/>
  <c r="E109"/>
  <c r="I109"/>
  <c r="H109"/>
  <c r="G16"/>
  <c r="H95"/>
  <c r="F99"/>
  <c r="G100"/>
  <c r="G111"/>
  <c r="J124"/>
  <c r="E132"/>
  <c r="I140"/>
  <c r="H140"/>
  <c r="F140"/>
  <c r="J156"/>
  <c r="J163"/>
  <c r="D165"/>
  <c r="G170"/>
  <c r="G119"/>
  <c r="I135"/>
  <c r="H135"/>
  <c r="F135"/>
  <c r="E135"/>
  <c r="J135"/>
  <c r="I148"/>
  <c r="H148"/>
  <c r="F148"/>
  <c r="E155"/>
  <c r="I155"/>
  <c r="F155"/>
  <c r="G165"/>
  <c r="F208"/>
  <c r="E208"/>
  <c r="J208"/>
  <c r="H208"/>
  <c r="G208"/>
  <c r="I208"/>
  <c r="I215"/>
  <c r="H215"/>
  <c r="F215"/>
  <c r="E215"/>
  <c r="J215"/>
  <c r="D12"/>
  <c r="D36"/>
  <c r="E91"/>
  <c r="E92"/>
  <c r="H103"/>
  <c r="F103"/>
  <c r="E103"/>
  <c r="J109"/>
  <c r="G114"/>
  <c r="J114"/>
  <c r="G117"/>
  <c r="F117"/>
  <c r="E117"/>
  <c r="I117"/>
  <c r="H117"/>
  <c r="H122"/>
  <c r="F122"/>
  <c r="E122"/>
  <c r="I122"/>
  <c r="G127"/>
  <c r="I143"/>
  <c r="H143"/>
  <c r="F143"/>
  <c r="E143"/>
  <c r="J143"/>
  <c r="E148"/>
  <c r="H155"/>
  <c r="G159"/>
  <c r="H162"/>
  <c r="F162"/>
  <c r="E162"/>
  <c r="I162"/>
  <c r="I169"/>
  <c r="H169"/>
  <c r="E169"/>
  <c r="F169"/>
  <c r="H194"/>
  <c r="F194"/>
  <c r="E194"/>
  <c r="I194"/>
  <c r="I199"/>
  <c r="H199"/>
  <c r="F199"/>
  <c r="E199"/>
  <c r="J199"/>
  <c r="H240"/>
  <c r="F240"/>
  <c r="E240"/>
  <c r="I240"/>
  <c r="H242"/>
  <c r="I242"/>
  <c r="F242"/>
  <c r="E242"/>
  <c r="D28"/>
  <c r="G28" s="1"/>
  <c r="D68"/>
  <c r="G68" s="1"/>
  <c r="D84"/>
  <c r="H114"/>
  <c r="F114"/>
  <c r="E114"/>
  <c r="I114"/>
  <c r="F91"/>
  <c r="F92"/>
  <c r="E93"/>
  <c r="G99"/>
  <c r="F101"/>
  <c r="E101"/>
  <c r="I101"/>
  <c r="I102"/>
  <c r="H102"/>
  <c r="F102"/>
  <c r="I103"/>
  <c r="J117"/>
  <c r="G122"/>
  <c r="J122"/>
  <c r="G125"/>
  <c r="F125"/>
  <c r="E125"/>
  <c r="I125"/>
  <c r="H125"/>
  <c r="D130"/>
  <c r="G135"/>
  <c r="J148"/>
  <c r="J155"/>
  <c r="G157"/>
  <c r="F157"/>
  <c r="E157"/>
  <c r="I157"/>
  <c r="H157"/>
  <c r="G162"/>
  <c r="J162"/>
  <c r="I164"/>
  <c r="H164"/>
  <c r="F164"/>
  <c r="J169"/>
  <c r="H175"/>
  <c r="F175"/>
  <c r="E175"/>
  <c r="J175"/>
  <c r="I175"/>
  <c r="F232"/>
  <c r="E232"/>
  <c r="J232"/>
  <c r="H232"/>
  <c r="G232"/>
  <c r="I232"/>
  <c r="D60"/>
  <c r="G20"/>
  <c r="G76"/>
  <c r="H91"/>
  <c r="H92"/>
  <c r="F93"/>
  <c r="G97"/>
  <c r="J103"/>
  <c r="J105"/>
  <c r="I108"/>
  <c r="H108"/>
  <c r="F108"/>
  <c r="G130"/>
  <c r="G133"/>
  <c r="F133"/>
  <c r="E133"/>
  <c r="I133"/>
  <c r="H133"/>
  <c r="D138"/>
  <c r="J138" s="1"/>
  <c r="G143"/>
  <c r="G148"/>
  <c r="G155"/>
  <c r="G169"/>
  <c r="G223"/>
  <c r="D223"/>
  <c r="J90"/>
  <c r="I92"/>
  <c r="G93"/>
  <c r="I100"/>
  <c r="H100"/>
  <c r="F100"/>
  <c r="G105"/>
  <c r="I116"/>
  <c r="H116"/>
  <c r="F116"/>
  <c r="G138"/>
  <c r="G141"/>
  <c r="F141"/>
  <c r="E141"/>
  <c r="I141"/>
  <c r="H141"/>
  <c r="H146"/>
  <c r="F146"/>
  <c r="E146"/>
  <c r="I146"/>
  <c r="G151"/>
  <c r="D154"/>
  <c r="I191"/>
  <c r="H191"/>
  <c r="F191"/>
  <c r="E191"/>
  <c r="J191"/>
  <c r="E88"/>
  <c r="J91"/>
  <c r="H93"/>
  <c r="E95"/>
  <c r="D98"/>
  <c r="E100"/>
  <c r="G103"/>
  <c r="I111"/>
  <c r="H111"/>
  <c r="F111"/>
  <c r="E111"/>
  <c r="J111"/>
  <c r="E116"/>
  <c r="I124"/>
  <c r="H124"/>
  <c r="F124"/>
  <c r="J141"/>
  <c r="G146"/>
  <c r="J146"/>
  <c r="G149"/>
  <c r="F149"/>
  <c r="E149"/>
  <c r="I149"/>
  <c r="H149"/>
  <c r="G154"/>
  <c r="I156"/>
  <c r="H156"/>
  <c r="F156"/>
  <c r="E163"/>
  <c r="I163"/>
  <c r="F163"/>
  <c r="F170"/>
  <c r="E170"/>
  <c r="I170"/>
  <c r="H170"/>
  <c r="H218"/>
  <c r="F218"/>
  <c r="E218"/>
  <c r="I218"/>
  <c r="G172"/>
  <c r="G178"/>
  <c r="G181"/>
  <c r="F181"/>
  <c r="E181"/>
  <c r="I181"/>
  <c r="H181"/>
  <c r="H202"/>
  <c r="F202"/>
  <c r="E202"/>
  <c r="I202"/>
  <c r="G207"/>
  <c r="J220"/>
  <c r="J226"/>
  <c r="G231"/>
  <c r="E239"/>
  <c r="I239"/>
  <c r="H239"/>
  <c r="J239"/>
  <c r="G239"/>
  <c r="F239"/>
  <c r="D289"/>
  <c r="J289" s="1"/>
  <c r="H104"/>
  <c r="F110"/>
  <c r="H112"/>
  <c r="E113"/>
  <c r="F118"/>
  <c r="H120"/>
  <c r="E121"/>
  <c r="F126"/>
  <c r="H128"/>
  <c r="E129"/>
  <c r="F134"/>
  <c r="H136"/>
  <c r="E137"/>
  <c r="F142"/>
  <c r="H144"/>
  <c r="E145"/>
  <c r="F150"/>
  <c r="H152"/>
  <c r="E153"/>
  <c r="F158"/>
  <c r="H160"/>
  <c r="E161"/>
  <c r="E167"/>
  <c r="G171"/>
  <c r="E176"/>
  <c r="J176"/>
  <c r="H176"/>
  <c r="I177"/>
  <c r="H177"/>
  <c r="E177"/>
  <c r="J181"/>
  <c r="F184"/>
  <c r="E184"/>
  <c r="J184"/>
  <c r="H184"/>
  <c r="G184"/>
  <c r="I188"/>
  <c r="H188"/>
  <c r="F188"/>
  <c r="J196"/>
  <c r="J202"/>
  <c r="G205"/>
  <c r="F205"/>
  <c r="E205"/>
  <c r="I205"/>
  <c r="H205"/>
  <c r="I212"/>
  <c r="H212"/>
  <c r="F212"/>
  <c r="G220"/>
  <c r="G229"/>
  <c r="F229"/>
  <c r="E229"/>
  <c r="I229"/>
  <c r="H229"/>
  <c r="I265"/>
  <c r="H265"/>
  <c r="F265"/>
  <c r="E265"/>
  <c r="H284"/>
  <c r="F284"/>
  <c r="E284"/>
  <c r="I284"/>
  <c r="H110"/>
  <c r="H118"/>
  <c r="H126"/>
  <c r="H134"/>
  <c r="H142"/>
  <c r="H150"/>
  <c r="J152"/>
  <c r="H158"/>
  <c r="J160"/>
  <c r="H167"/>
  <c r="D172"/>
  <c r="E173"/>
  <c r="I173"/>
  <c r="I180"/>
  <c r="H180"/>
  <c r="F180"/>
  <c r="J194"/>
  <c r="G199"/>
  <c r="J218"/>
  <c r="G221"/>
  <c r="F221"/>
  <c r="E221"/>
  <c r="I221"/>
  <c r="H221"/>
  <c r="H250"/>
  <c r="I250"/>
  <c r="F250"/>
  <c r="E250"/>
  <c r="I297"/>
  <c r="H297"/>
  <c r="F297"/>
  <c r="E297"/>
  <c r="G108"/>
  <c r="H113"/>
  <c r="G116"/>
  <c r="H121"/>
  <c r="H129"/>
  <c r="H137"/>
  <c r="H145"/>
  <c r="H153"/>
  <c r="H161"/>
  <c r="J166"/>
  <c r="I167"/>
  <c r="G168"/>
  <c r="E171"/>
  <c r="F173"/>
  <c r="D174"/>
  <c r="E180"/>
  <c r="D186"/>
  <c r="G194"/>
  <c r="G197"/>
  <c r="F197"/>
  <c r="E197"/>
  <c r="I197"/>
  <c r="H197"/>
  <c r="I204"/>
  <c r="H204"/>
  <c r="F204"/>
  <c r="G218"/>
  <c r="F224"/>
  <c r="E224"/>
  <c r="J224"/>
  <c r="H224"/>
  <c r="G224"/>
  <c r="I228"/>
  <c r="H228"/>
  <c r="F228"/>
  <c r="G240"/>
  <c r="J245"/>
  <c r="I245"/>
  <c r="F245"/>
  <c r="E245"/>
  <c r="I305"/>
  <c r="H305"/>
  <c r="F305"/>
  <c r="E305"/>
  <c r="I183"/>
  <c r="H183"/>
  <c r="F183"/>
  <c r="E183"/>
  <c r="J183"/>
  <c r="J186"/>
  <c r="G191"/>
  <c r="F200"/>
  <c r="E200"/>
  <c r="J200"/>
  <c r="H200"/>
  <c r="G200"/>
  <c r="D210"/>
  <c r="G215"/>
  <c r="I224"/>
  <c r="I234"/>
  <c r="H234"/>
  <c r="F234"/>
  <c r="E234"/>
  <c r="J273"/>
  <c r="I275"/>
  <c r="H275"/>
  <c r="E275"/>
  <c r="F275"/>
  <c r="H178"/>
  <c r="F178"/>
  <c r="E178"/>
  <c r="I178"/>
  <c r="G186"/>
  <c r="G189"/>
  <c r="F189"/>
  <c r="E189"/>
  <c r="I189"/>
  <c r="H189"/>
  <c r="I207"/>
  <c r="H207"/>
  <c r="F207"/>
  <c r="E207"/>
  <c r="J207"/>
  <c r="J210"/>
  <c r="G213"/>
  <c r="F213"/>
  <c r="E213"/>
  <c r="I213"/>
  <c r="H213"/>
  <c r="I220"/>
  <c r="H220"/>
  <c r="F220"/>
  <c r="I231"/>
  <c r="H231"/>
  <c r="F231"/>
  <c r="E231"/>
  <c r="J231"/>
  <c r="I273"/>
  <c r="H273"/>
  <c r="F273"/>
  <c r="E273"/>
  <c r="I281"/>
  <c r="H281"/>
  <c r="F281"/>
  <c r="E281"/>
  <c r="G167"/>
  <c r="J170"/>
  <c r="J172"/>
  <c r="J174"/>
  <c r="G175"/>
  <c r="J178"/>
  <c r="G183"/>
  <c r="J189"/>
  <c r="F192"/>
  <c r="E192"/>
  <c r="J192"/>
  <c r="H192"/>
  <c r="G192"/>
  <c r="I196"/>
  <c r="H196"/>
  <c r="F196"/>
  <c r="G210"/>
  <c r="J213"/>
  <c r="F216"/>
  <c r="E216"/>
  <c r="J216"/>
  <c r="H216"/>
  <c r="G216"/>
  <c r="E220"/>
  <c r="D226"/>
  <c r="J234"/>
  <c r="G237"/>
  <c r="D244"/>
  <c r="I246"/>
  <c r="J248"/>
  <c r="J266"/>
  <c r="H268"/>
  <c r="F268"/>
  <c r="E268"/>
  <c r="I268"/>
  <c r="G276"/>
  <c r="J276"/>
  <c r="J280"/>
  <c r="F282"/>
  <c r="E282"/>
  <c r="H282"/>
  <c r="J299"/>
  <c r="J306"/>
  <c r="D308"/>
  <c r="F182"/>
  <c r="E185"/>
  <c r="F190"/>
  <c r="E193"/>
  <c r="F198"/>
  <c r="E201"/>
  <c r="F206"/>
  <c r="E209"/>
  <c r="F214"/>
  <c r="E217"/>
  <c r="F222"/>
  <c r="E225"/>
  <c r="F230"/>
  <c r="E233"/>
  <c r="G234"/>
  <c r="I243"/>
  <c r="E243"/>
  <c r="I251"/>
  <c r="H251"/>
  <c r="E251"/>
  <c r="J258"/>
  <c r="D260"/>
  <c r="G260" s="1"/>
  <c r="G266"/>
  <c r="G268"/>
  <c r="J268"/>
  <c r="J278"/>
  <c r="I278"/>
  <c r="H278"/>
  <c r="G278"/>
  <c r="F278"/>
  <c r="I291"/>
  <c r="H291"/>
  <c r="E291"/>
  <c r="J294"/>
  <c r="I294"/>
  <c r="H294"/>
  <c r="G294"/>
  <c r="F294"/>
  <c r="F298"/>
  <c r="E298"/>
  <c r="H298"/>
  <c r="G299"/>
  <c r="G308"/>
  <c r="G334"/>
  <c r="D334"/>
  <c r="I357"/>
  <c r="H357"/>
  <c r="F357"/>
  <c r="E357"/>
  <c r="G357"/>
  <c r="G311"/>
  <c r="I326"/>
  <c r="F326"/>
  <c r="E326"/>
  <c r="H326"/>
  <c r="F375"/>
  <c r="E375"/>
  <c r="H375"/>
  <c r="I375"/>
  <c r="H182"/>
  <c r="H190"/>
  <c r="H198"/>
  <c r="I203"/>
  <c r="H206"/>
  <c r="I211"/>
  <c r="H214"/>
  <c r="I219"/>
  <c r="H222"/>
  <c r="H230"/>
  <c r="D235"/>
  <c r="F236"/>
  <c r="I236"/>
  <c r="D237"/>
  <c r="D241"/>
  <c r="H243"/>
  <c r="I257"/>
  <c r="H257"/>
  <c r="F257"/>
  <c r="E257"/>
  <c r="J265"/>
  <c r="I267"/>
  <c r="H267"/>
  <c r="E267"/>
  <c r="I272"/>
  <c r="H272"/>
  <c r="F272"/>
  <c r="E272"/>
  <c r="G273"/>
  <c r="G284"/>
  <c r="J284"/>
  <c r="H300"/>
  <c r="F300"/>
  <c r="E300"/>
  <c r="I300"/>
  <c r="J305"/>
  <c r="I307"/>
  <c r="H307"/>
  <c r="E307"/>
  <c r="I333"/>
  <c r="H333"/>
  <c r="F333"/>
  <c r="E333"/>
  <c r="G333"/>
  <c r="G369"/>
  <c r="H185"/>
  <c r="H193"/>
  <c r="H201"/>
  <c r="H209"/>
  <c r="H217"/>
  <c r="H225"/>
  <c r="H233"/>
  <c r="E236"/>
  <c r="J244"/>
  <c r="G245"/>
  <c r="D249"/>
  <c r="G249" s="1"/>
  <c r="J257"/>
  <c r="I259"/>
  <c r="H259"/>
  <c r="E259"/>
  <c r="I264"/>
  <c r="H264"/>
  <c r="F264"/>
  <c r="E264"/>
  <c r="G265"/>
  <c r="F267"/>
  <c r="G272"/>
  <c r="J275"/>
  <c r="J286"/>
  <c r="I286"/>
  <c r="H286"/>
  <c r="G286"/>
  <c r="F286"/>
  <c r="F290"/>
  <c r="E290"/>
  <c r="H290"/>
  <c r="G291"/>
  <c r="G300"/>
  <c r="J300"/>
  <c r="G305"/>
  <c r="F307"/>
  <c r="G251"/>
  <c r="I256"/>
  <c r="H256"/>
  <c r="F256"/>
  <c r="E256"/>
  <c r="G257"/>
  <c r="F259"/>
  <c r="G264"/>
  <c r="J267"/>
  <c r="J272"/>
  <c r="F274"/>
  <c r="E274"/>
  <c r="H274"/>
  <c r="G275"/>
  <c r="J281"/>
  <c r="I283"/>
  <c r="H283"/>
  <c r="E283"/>
  <c r="E286"/>
  <c r="I290"/>
  <c r="J307"/>
  <c r="E322"/>
  <c r="J322"/>
  <c r="I322"/>
  <c r="F322"/>
  <c r="H322"/>
  <c r="J347"/>
  <c r="I347"/>
  <c r="H347"/>
  <c r="G347"/>
  <c r="F347"/>
  <c r="E347"/>
  <c r="H236"/>
  <c r="J242"/>
  <c r="H246"/>
  <c r="G246"/>
  <c r="F246"/>
  <c r="I248"/>
  <c r="H248"/>
  <c r="F248"/>
  <c r="E248"/>
  <c r="J250"/>
  <c r="J253"/>
  <c r="I253"/>
  <c r="F253"/>
  <c r="F266"/>
  <c r="E266"/>
  <c r="H266"/>
  <c r="I280"/>
  <c r="H280"/>
  <c r="F280"/>
  <c r="E280"/>
  <c r="G281"/>
  <c r="H292"/>
  <c r="F292"/>
  <c r="E292"/>
  <c r="I292"/>
  <c r="J297"/>
  <c r="I299"/>
  <c r="H299"/>
  <c r="E299"/>
  <c r="J302"/>
  <c r="I302"/>
  <c r="H302"/>
  <c r="G302"/>
  <c r="F302"/>
  <c r="F306"/>
  <c r="E306"/>
  <c r="H306"/>
  <c r="F319"/>
  <c r="H319"/>
  <c r="I319"/>
  <c r="E319"/>
  <c r="I342"/>
  <c r="H342"/>
  <c r="F342"/>
  <c r="E342"/>
  <c r="I382"/>
  <c r="H382"/>
  <c r="F382"/>
  <c r="E382"/>
  <c r="J236"/>
  <c r="J240"/>
  <c r="J241"/>
  <c r="G242"/>
  <c r="E246"/>
  <c r="G248"/>
  <c r="G250"/>
  <c r="D252"/>
  <c r="J252" s="1"/>
  <c r="E253"/>
  <c r="F258"/>
  <c r="E258"/>
  <c r="H258"/>
  <c r="I266"/>
  <c r="H276"/>
  <c r="F276"/>
  <c r="E276"/>
  <c r="I276"/>
  <c r="G280"/>
  <c r="G292"/>
  <c r="J292"/>
  <c r="G297"/>
  <c r="F299"/>
  <c r="E302"/>
  <c r="I306"/>
  <c r="E314"/>
  <c r="I314"/>
  <c r="F314"/>
  <c r="J314"/>
  <c r="H314"/>
  <c r="I350"/>
  <c r="H350"/>
  <c r="F350"/>
  <c r="E350"/>
  <c r="D358"/>
  <c r="J358" s="1"/>
  <c r="H247"/>
  <c r="H255"/>
  <c r="F261"/>
  <c r="H263"/>
  <c r="F269"/>
  <c r="H271"/>
  <c r="F277"/>
  <c r="H279"/>
  <c r="F285"/>
  <c r="H287"/>
  <c r="E288"/>
  <c r="F293"/>
  <c r="H295"/>
  <c r="E296"/>
  <c r="G298"/>
  <c r="F301"/>
  <c r="H303"/>
  <c r="E304"/>
  <c r="G306"/>
  <c r="F309"/>
  <c r="F310"/>
  <c r="G318"/>
  <c r="I320"/>
  <c r="H320"/>
  <c r="E320"/>
  <c r="J321"/>
  <c r="J325"/>
  <c r="J339"/>
  <c r="I339"/>
  <c r="H339"/>
  <c r="G339"/>
  <c r="F339"/>
  <c r="J343"/>
  <c r="H345"/>
  <c r="F345"/>
  <c r="E345"/>
  <c r="I345"/>
  <c r="J363"/>
  <c r="I363"/>
  <c r="H363"/>
  <c r="G363"/>
  <c r="F363"/>
  <c r="I373"/>
  <c r="H373"/>
  <c r="F373"/>
  <c r="E373"/>
  <c r="G374"/>
  <c r="I389"/>
  <c r="F389"/>
  <c r="J389"/>
  <c r="E389"/>
  <c r="H414"/>
  <c r="F414"/>
  <c r="E414"/>
  <c r="I414"/>
  <c r="I455"/>
  <c r="H455"/>
  <c r="G455"/>
  <c r="F455"/>
  <c r="E455"/>
  <c r="J455"/>
  <c r="I247"/>
  <c r="I255"/>
  <c r="I263"/>
  <c r="I271"/>
  <c r="I279"/>
  <c r="I287"/>
  <c r="F288"/>
  <c r="I295"/>
  <c r="F296"/>
  <c r="I303"/>
  <c r="F304"/>
  <c r="J315"/>
  <c r="H315"/>
  <c r="F315"/>
  <c r="J317"/>
  <c r="F320"/>
  <c r="J323"/>
  <c r="H323"/>
  <c r="G323"/>
  <c r="F323"/>
  <c r="F327"/>
  <c r="H327"/>
  <c r="J334"/>
  <c r="J336"/>
  <c r="I336"/>
  <c r="H336"/>
  <c r="E336"/>
  <c r="E339"/>
  <c r="G343"/>
  <c r="G345"/>
  <c r="J345"/>
  <c r="J349"/>
  <c r="F351"/>
  <c r="E351"/>
  <c r="H351"/>
  <c r="G352"/>
  <c r="J360"/>
  <c r="I360"/>
  <c r="H360"/>
  <c r="E360"/>
  <c r="E363"/>
  <c r="J367"/>
  <c r="D369"/>
  <c r="G373"/>
  <c r="J382"/>
  <c r="F441"/>
  <c r="E441"/>
  <c r="I441"/>
  <c r="H441"/>
  <c r="J441"/>
  <c r="F238"/>
  <c r="F254"/>
  <c r="I261"/>
  <c r="F262"/>
  <c r="I269"/>
  <c r="F270"/>
  <c r="I277"/>
  <c r="I285"/>
  <c r="H288"/>
  <c r="I293"/>
  <c r="H296"/>
  <c r="I301"/>
  <c r="H304"/>
  <c r="J309"/>
  <c r="G315"/>
  <c r="J342"/>
  <c r="J344"/>
  <c r="I344"/>
  <c r="H344"/>
  <c r="E344"/>
  <c r="D353"/>
  <c r="I366"/>
  <c r="H366"/>
  <c r="F366"/>
  <c r="E366"/>
  <c r="J371"/>
  <c r="I371"/>
  <c r="H371"/>
  <c r="G371"/>
  <c r="F371"/>
  <c r="I381"/>
  <c r="H381"/>
  <c r="F381"/>
  <c r="E381"/>
  <c r="G382"/>
  <c r="E385"/>
  <c r="I385"/>
  <c r="H385"/>
  <c r="G385"/>
  <c r="F385"/>
  <c r="J261"/>
  <c r="J269"/>
  <c r="J277"/>
  <c r="J285"/>
  <c r="G310"/>
  <c r="D313"/>
  <c r="G313" s="1"/>
  <c r="H329"/>
  <c r="F329"/>
  <c r="E329"/>
  <c r="I329"/>
  <c r="J333"/>
  <c r="F335"/>
  <c r="E335"/>
  <c r="H335"/>
  <c r="I341"/>
  <c r="H341"/>
  <c r="F341"/>
  <c r="E341"/>
  <c r="G342"/>
  <c r="G353"/>
  <c r="J353"/>
  <c r="J357"/>
  <c r="F359"/>
  <c r="E359"/>
  <c r="H359"/>
  <c r="J368"/>
  <c r="I368"/>
  <c r="H368"/>
  <c r="E368"/>
  <c r="J375"/>
  <c r="H377"/>
  <c r="F377"/>
  <c r="E377"/>
  <c r="I377"/>
  <c r="G381"/>
  <c r="E393"/>
  <c r="I393"/>
  <c r="F393"/>
  <c r="H393"/>
  <c r="H400"/>
  <c r="F400"/>
  <c r="E400"/>
  <c r="I400"/>
  <c r="H435"/>
  <c r="J435"/>
  <c r="I435"/>
  <c r="G435"/>
  <c r="F435"/>
  <c r="E435"/>
  <c r="D312"/>
  <c r="D318"/>
  <c r="J319"/>
  <c r="G327"/>
  <c r="G329"/>
  <c r="J329"/>
  <c r="I335"/>
  <c r="G341"/>
  <c r="J355"/>
  <c r="I355"/>
  <c r="H355"/>
  <c r="G355"/>
  <c r="F355"/>
  <c r="I359"/>
  <c r="I365"/>
  <c r="H365"/>
  <c r="F365"/>
  <c r="E365"/>
  <c r="G366"/>
  <c r="F368"/>
  <c r="G375"/>
  <c r="G377"/>
  <c r="J377"/>
  <c r="J381"/>
  <c r="H384"/>
  <c r="I384"/>
  <c r="E384"/>
  <c r="I397"/>
  <c r="H397"/>
  <c r="F397"/>
  <c r="E397"/>
  <c r="J397"/>
  <c r="I405"/>
  <c r="H405"/>
  <c r="F405"/>
  <c r="E405"/>
  <c r="J405"/>
  <c r="D311"/>
  <c r="H321"/>
  <c r="F321"/>
  <c r="E321"/>
  <c r="I321"/>
  <c r="I325"/>
  <c r="H325"/>
  <c r="F325"/>
  <c r="E325"/>
  <c r="J326"/>
  <c r="J331"/>
  <c r="I331"/>
  <c r="H331"/>
  <c r="G331"/>
  <c r="F331"/>
  <c r="H337"/>
  <c r="F337"/>
  <c r="E337"/>
  <c r="I337"/>
  <c r="F343"/>
  <c r="E343"/>
  <c r="H343"/>
  <c r="J350"/>
  <c r="J352"/>
  <c r="I352"/>
  <c r="H352"/>
  <c r="E352"/>
  <c r="H361"/>
  <c r="F361"/>
  <c r="E361"/>
  <c r="I361"/>
  <c r="I374"/>
  <c r="H374"/>
  <c r="F374"/>
  <c r="E374"/>
  <c r="J379"/>
  <c r="I379"/>
  <c r="H379"/>
  <c r="G379"/>
  <c r="F379"/>
  <c r="E310"/>
  <c r="J310"/>
  <c r="G314"/>
  <c r="I317"/>
  <c r="H317"/>
  <c r="F317"/>
  <c r="E317"/>
  <c r="G321"/>
  <c r="G322"/>
  <c r="G325"/>
  <c r="G326"/>
  <c r="J328"/>
  <c r="I328"/>
  <c r="H328"/>
  <c r="E328"/>
  <c r="E331"/>
  <c r="G337"/>
  <c r="J337"/>
  <c r="I343"/>
  <c r="I349"/>
  <c r="H349"/>
  <c r="F349"/>
  <c r="E349"/>
  <c r="G350"/>
  <c r="F352"/>
  <c r="G361"/>
  <c r="J361"/>
  <c r="F367"/>
  <c r="E367"/>
  <c r="H367"/>
  <c r="J374"/>
  <c r="J376"/>
  <c r="I376"/>
  <c r="H376"/>
  <c r="E376"/>
  <c r="E379"/>
  <c r="H386"/>
  <c r="I386"/>
  <c r="F386"/>
  <c r="E386"/>
  <c r="H421"/>
  <c r="F421"/>
  <c r="E421"/>
  <c r="I421"/>
  <c r="H316"/>
  <c r="G319"/>
  <c r="H324"/>
  <c r="F330"/>
  <c r="H332"/>
  <c r="F338"/>
  <c r="H340"/>
  <c r="F346"/>
  <c r="H348"/>
  <c r="F354"/>
  <c r="H356"/>
  <c r="F362"/>
  <c r="H364"/>
  <c r="F370"/>
  <c r="H372"/>
  <c r="F378"/>
  <c r="H380"/>
  <c r="D388"/>
  <c r="E390"/>
  <c r="H394"/>
  <c r="F394"/>
  <c r="J404"/>
  <c r="F406"/>
  <c r="E406"/>
  <c r="J406"/>
  <c r="H406"/>
  <c r="G406"/>
  <c r="J410"/>
  <c r="I412"/>
  <c r="H412"/>
  <c r="F412"/>
  <c r="E412"/>
  <c r="J416"/>
  <c r="H419"/>
  <c r="I419"/>
  <c r="F419"/>
  <c r="E419"/>
  <c r="I424"/>
  <c r="J424"/>
  <c r="H424"/>
  <c r="F424"/>
  <c r="E428"/>
  <c r="I428"/>
  <c r="H428"/>
  <c r="G428"/>
  <c r="F428"/>
  <c r="D433"/>
  <c r="G433" s="1"/>
  <c r="J436"/>
  <c r="J438"/>
  <c r="I438"/>
  <c r="F438"/>
  <c r="E438"/>
  <c r="G440"/>
  <c r="G444"/>
  <c r="J444"/>
  <c r="J447"/>
  <c r="I453"/>
  <c r="H453"/>
  <c r="F453"/>
  <c r="E453"/>
  <c r="I456"/>
  <c r="F456"/>
  <c r="E456"/>
  <c r="H456"/>
  <c r="G466"/>
  <c r="I475"/>
  <c r="H475"/>
  <c r="J475"/>
  <c r="F475"/>
  <c r="E475"/>
  <c r="I499"/>
  <c r="H499"/>
  <c r="F499"/>
  <c r="E499"/>
  <c r="I316"/>
  <c r="I324"/>
  <c r="I332"/>
  <c r="I340"/>
  <c r="I348"/>
  <c r="I356"/>
  <c r="I364"/>
  <c r="I372"/>
  <c r="I380"/>
  <c r="H383"/>
  <c r="D387"/>
  <c r="F403"/>
  <c r="E403"/>
  <c r="I403"/>
  <c r="H403"/>
  <c r="G410"/>
  <c r="J433"/>
  <c r="G436"/>
  <c r="H438"/>
  <c r="G451"/>
  <c r="H470"/>
  <c r="I470"/>
  <c r="F470"/>
  <c r="E470"/>
  <c r="G475"/>
  <c r="H459"/>
  <c r="F459"/>
  <c r="E459"/>
  <c r="I459"/>
  <c r="I462"/>
  <c r="H462"/>
  <c r="F462"/>
  <c r="E462"/>
  <c r="G477"/>
  <c r="I330"/>
  <c r="I338"/>
  <c r="I346"/>
  <c r="I354"/>
  <c r="I362"/>
  <c r="I370"/>
  <c r="I378"/>
  <c r="G400"/>
  <c r="J400"/>
  <c r="F411"/>
  <c r="E411"/>
  <c r="I411"/>
  <c r="H411"/>
  <c r="J414"/>
  <c r="G424"/>
  <c r="F437"/>
  <c r="E437"/>
  <c r="H437"/>
  <c r="H443"/>
  <c r="I443"/>
  <c r="G443"/>
  <c r="F443"/>
  <c r="E443"/>
  <c r="J446"/>
  <c r="D448"/>
  <c r="J448" s="1"/>
  <c r="F457"/>
  <c r="I457"/>
  <c r="E457"/>
  <c r="J459"/>
  <c r="J462"/>
  <c r="D472"/>
  <c r="J472" s="1"/>
  <c r="I483"/>
  <c r="H483"/>
  <c r="F483"/>
  <c r="E483"/>
  <c r="J330"/>
  <c r="J338"/>
  <c r="J346"/>
  <c r="J354"/>
  <c r="J362"/>
  <c r="J370"/>
  <c r="J378"/>
  <c r="J388"/>
  <c r="I396"/>
  <c r="H396"/>
  <c r="F396"/>
  <c r="E396"/>
  <c r="G397"/>
  <c r="I402"/>
  <c r="H402"/>
  <c r="F402"/>
  <c r="H408"/>
  <c r="F408"/>
  <c r="E408"/>
  <c r="I408"/>
  <c r="F417"/>
  <c r="I417"/>
  <c r="H417"/>
  <c r="E417"/>
  <c r="G421"/>
  <c r="F429"/>
  <c r="E429"/>
  <c r="I429"/>
  <c r="H429"/>
  <c r="I432"/>
  <c r="H432"/>
  <c r="F432"/>
  <c r="E432"/>
  <c r="H457"/>
  <c r="G459"/>
  <c r="H467"/>
  <c r="F467"/>
  <c r="E467"/>
  <c r="I467"/>
  <c r="I469"/>
  <c r="H469"/>
  <c r="F469"/>
  <c r="G472"/>
  <c r="F476"/>
  <c r="E476"/>
  <c r="J476"/>
  <c r="I476"/>
  <c r="H476"/>
  <c r="F492"/>
  <c r="E492"/>
  <c r="H492"/>
  <c r="I492"/>
  <c r="I507"/>
  <c r="H507"/>
  <c r="F507"/>
  <c r="E507"/>
  <c r="G389"/>
  <c r="D392"/>
  <c r="J393"/>
  <c r="G396"/>
  <c r="E402"/>
  <c r="G408"/>
  <c r="J408"/>
  <c r="J417"/>
  <c r="E420"/>
  <c r="J420"/>
  <c r="I420"/>
  <c r="H420"/>
  <c r="G420"/>
  <c r="D425"/>
  <c r="J429"/>
  <c r="J432"/>
  <c r="G441"/>
  <c r="E452"/>
  <c r="F452"/>
  <c r="I452"/>
  <c r="H452"/>
  <c r="J454"/>
  <c r="I454"/>
  <c r="H454"/>
  <c r="F454"/>
  <c r="J457"/>
  <c r="E469"/>
  <c r="G476"/>
  <c r="J386"/>
  <c r="G387"/>
  <c r="G393"/>
  <c r="E395"/>
  <c r="I395"/>
  <c r="H395"/>
  <c r="F398"/>
  <c r="E398"/>
  <c r="J398"/>
  <c r="H398"/>
  <c r="G398"/>
  <c r="I404"/>
  <c r="H404"/>
  <c r="F404"/>
  <c r="E404"/>
  <c r="G405"/>
  <c r="I410"/>
  <c r="H410"/>
  <c r="F410"/>
  <c r="I413"/>
  <c r="H413"/>
  <c r="F413"/>
  <c r="E413"/>
  <c r="F422"/>
  <c r="E422"/>
  <c r="I422"/>
  <c r="H422"/>
  <c r="I440"/>
  <c r="H440"/>
  <c r="F440"/>
  <c r="E440"/>
  <c r="J440"/>
  <c r="I466"/>
  <c r="H466"/>
  <c r="F466"/>
  <c r="E466"/>
  <c r="J466"/>
  <c r="H486"/>
  <c r="F486"/>
  <c r="E486"/>
  <c r="I486"/>
  <c r="J385"/>
  <c r="G386"/>
  <c r="F390"/>
  <c r="J390"/>
  <c r="H390"/>
  <c r="J392"/>
  <c r="F395"/>
  <c r="I398"/>
  <c r="G404"/>
  <c r="E410"/>
  <c r="J422"/>
  <c r="G425"/>
  <c r="E436"/>
  <c r="I436"/>
  <c r="H436"/>
  <c r="F436"/>
  <c r="E444"/>
  <c r="H444"/>
  <c r="F444"/>
  <c r="I444"/>
  <c r="H451"/>
  <c r="I451"/>
  <c r="F451"/>
  <c r="E451"/>
  <c r="J451"/>
  <c r="E468"/>
  <c r="I468"/>
  <c r="F468"/>
  <c r="G469"/>
  <c r="F401"/>
  <c r="F409"/>
  <c r="J413"/>
  <c r="D416"/>
  <c r="H418"/>
  <c r="F423"/>
  <c r="D427"/>
  <c r="J427" s="1"/>
  <c r="F430"/>
  <c r="F434"/>
  <c r="F445"/>
  <c r="D446"/>
  <c r="G454"/>
  <c r="D461"/>
  <c r="G461" s="1"/>
  <c r="F464"/>
  <c r="D465"/>
  <c r="J465" s="1"/>
  <c r="G467"/>
  <c r="J471"/>
  <c r="H473"/>
  <c r="F478"/>
  <c r="G479"/>
  <c r="J480"/>
  <c r="I480"/>
  <c r="H480"/>
  <c r="F481"/>
  <c r="E481"/>
  <c r="I481"/>
  <c r="H481"/>
  <c r="F484"/>
  <c r="E484"/>
  <c r="H484"/>
  <c r="I490"/>
  <c r="H490"/>
  <c r="F490"/>
  <c r="E490"/>
  <c r="G491"/>
  <c r="E495"/>
  <c r="J495"/>
  <c r="I495"/>
  <c r="G495"/>
  <c r="F495"/>
  <c r="J502"/>
  <c r="G508"/>
  <c r="J510"/>
  <c r="E391"/>
  <c r="E399"/>
  <c r="E407"/>
  <c r="H415"/>
  <c r="J421"/>
  <c r="G423"/>
  <c r="H426"/>
  <c r="H430"/>
  <c r="D447"/>
  <c r="H449"/>
  <c r="H460"/>
  <c r="G462"/>
  <c r="G470"/>
  <c r="I473"/>
  <c r="I478"/>
  <c r="H479"/>
  <c r="E480"/>
  <c r="J481"/>
  <c r="I484"/>
  <c r="G490"/>
  <c r="J493"/>
  <c r="H495"/>
  <c r="G502"/>
  <c r="J504"/>
  <c r="I504"/>
  <c r="H504"/>
  <c r="F504"/>
  <c r="G505"/>
  <c r="G510"/>
  <c r="J499"/>
  <c r="I501"/>
  <c r="H501"/>
  <c r="E501"/>
  <c r="J507"/>
  <c r="I509"/>
  <c r="H509"/>
  <c r="E509"/>
  <c r="I401"/>
  <c r="I409"/>
  <c r="G414"/>
  <c r="G416"/>
  <c r="I423"/>
  <c r="J430"/>
  <c r="I434"/>
  <c r="J437"/>
  <c r="I445"/>
  <c r="J449"/>
  <c r="J460"/>
  <c r="D463"/>
  <c r="G463" s="1"/>
  <c r="J464"/>
  <c r="J479"/>
  <c r="J486"/>
  <c r="F497"/>
  <c r="E497"/>
  <c r="I497"/>
  <c r="H497"/>
  <c r="G499"/>
  <c r="F501"/>
  <c r="I506"/>
  <c r="H506"/>
  <c r="F506"/>
  <c r="E506"/>
  <c r="G507"/>
  <c r="F509"/>
  <c r="H391"/>
  <c r="H399"/>
  <c r="H407"/>
  <c r="G417"/>
  <c r="G422"/>
  <c r="J434"/>
  <c r="J445"/>
  <c r="F471"/>
  <c r="G473"/>
  <c r="D477"/>
  <c r="J477" s="1"/>
  <c r="G478"/>
  <c r="G486"/>
  <c r="J492"/>
  <c r="D494"/>
  <c r="J497"/>
  <c r="J501"/>
  <c r="G504"/>
  <c r="G506"/>
  <c r="J509"/>
  <c r="G413"/>
  <c r="G430"/>
  <c r="J453"/>
  <c r="G471"/>
  <c r="J483"/>
  <c r="I485"/>
  <c r="H485"/>
  <c r="G485"/>
  <c r="E485"/>
  <c r="G492"/>
  <c r="J494"/>
  <c r="F500"/>
  <c r="E500"/>
  <c r="H500"/>
  <c r="G501"/>
  <c r="J506"/>
  <c r="F508"/>
  <c r="E508"/>
  <c r="H508"/>
  <c r="G509"/>
  <c r="G438"/>
  <c r="J461"/>
  <c r="G483"/>
  <c r="E487"/>
  <c r="J487"/>
  <c r="I487"/>
  <c r="G487"/>
  <c r="F487"/>
  <c r="I491"/>
  <c r="H491"/>
  <c r="F491"/>
  <c r="E491"/>
  <c r="F505"/>
  <c r="E505"/>
  <c r="I505"/>
  <c r="H505"/>
  <c r="D431"/>
  <c r="J431" s="1"/>
  <c r="E449"/>
  <c r="F460"/>
  <c r="E464"/>
  <c r="J469"/>
  <c r="I471"/>
  <c r="E473"/>
  <c r="E478"/>
  <c r="F479"/>
  <c r="H487"/>
  <c r="J491"/>
  <c r="I493"/>
  <c r="H493"/>
  <c r="G493"/>
  <c r="E493"/>
  <c r="H502"/>
  <c r="F502"/>
  <c r="E502"/>
  <c r="I502"/>
  <c r="J505"/>
  <c r="H510"/>
  <c r="F510"/>
  <c r="E510"/>
  <c r="I510"/>
  <c r="E482"/>
  <c r="H489"/>
  <c r="E498"/>
  <c r="G500"/>
  <c r="F503"/>
  <c r="F511"/>
  <c r="F482"/>
  <c r="I489"/>
  <c r="H511"/>
  <c r="H482"/>
  <c r="F488"/>
  <c r="F496"/>
  <c r="I503"/>
  <c r="I511"/>
  <c r="J503"/>
  <c r="H488"/>
  <c r="E489"/>
  <c r="H496"/>
  <c r="I496"/>
  <c r="M39" i="7"/>
  <c r="M36"/>
  <c r="M15"/>
  <c r="M30"/>
  <c r="M35"/>
  <c r="M52"/>
  <c r="M34"/>
  <c r="M56"/>
  <c r="M11"/>
  <c r="M31"/>
  <c r="M28"/>
  <c r="M37"/>
  <c r="M14"/>
  <c r="M10"/>
  <c r="M12"/>
  <c r="M32"/>
  <c r="M55"/>
  <c r="M33"/>
  <c r="M53"/>
  <c r="M57"/>
  <c r="M51"/>
  <c r="M54"/>
  <c r="M29"/>
  <c r="I446" i="4" l="1"/>
  <c r="H446"/>
  <c r="E446"/>
  <c r="F446"/>
  <c r="I312"/>
  <c r="E312"/>
  <c r="H312"/>
  <c r="F312"/>
  <c r="J249"/>
  <c r="I235"/>
  <c r="H235"/>
  <c r="F235"/>
  <c r="E235"/>
  <c r="H226"/>
  <c r="F226"/>
  <c r="E226"/>
  <c r="I226"/>
  <c r="J260"/>
  <c r="F98"/>
  <c r="E98"/>
  <c r="I98"/>
  <c r="H98"/>
  <c r="E165"/>
  <c r="H165"/>
  <c r="F165"/>
  <c r="I165"/>
  <c r="H494"/>
  <c r="F494"/>
  <c r="E494"/>
  <c r="I494"/>
  <c r="E387"/>
  <c r="I387"/>
  <c r="J387"/>
  <c r="H387"/>
  <c r="F387"/>
  <c r="J313"/>
  <c r="H369"/>
  <c r="F369"/>
  <c r="E369"/>
  <c r="I369"/>
  <c r="G252"/>
  <c r="H172"/>
  <c r="I172"/>
  <c r="F172"/>
  <c r="E172"/>
  <c r="I223"/>
  <c r="H223"/>
  <c r="F223"/>
  <c r="E223"/>
  <c r="J223"/>
  <c r="J98"/>
  <c r="J165"/>
  <c r="I44"/>
  <c r="H44"/>
  <c r="F44"/>
  <c r="E44"/>
  <c r="J44"/>
  <c r="J28"/>
  <c r="I431"/>
  <c r="H431"/>
  <c r="F431"/>
  <c r="E431"/>
  <c r="G431"/>
  <c r="I358"/>
  <c r="H358"/>
  <c r="F358"/>
  <c r="E358"/>
  <c r="F249"/>
  <c r="E249"/>
  <c r="I249"/>
  <c r="H249"/>
  <c r="H154"/>
  <c r="F154"/>
  <c r="E154"/>
  <c r="I154"/>
  <c r="I60"/>
  <c r="H60"/>
  <c r="F60"/>
  <c r="E60"/>
  <c r="H106"/>
  <c r="F106"/>
  <c r="E106"/>
  <c r="I106"/>
  <c r="H463"/>
  <c r="F463"/>
  <c r="E463"/>
  <c r="I463"/>
  <c r="G494"/>
  <c r="F425"/>
  <c r="I425"/>
  <c r="H425"/>
  <c r="E425"/>
  <c r="J425"/>
  <c r="H311"/>
  <c r="E311"/>
  <c r="I311"/>
  <c r="F311"/>
  <c r="G358"/>
  <c r="J312"/>
  <c r="I334"/>
  <c r="H334"/>
  <c r="F334"/>
  <c r="E334"/>
  <c r="G235"/>
  <c r="H308"/>
  <c r="F308"/>
  <c r="E308"/>
  <c r="I308"/>
  <c r="H210"/>
  <c r="F210"/>
  <c r="E210"/>
  <c r="I210"/>
  <c r="H186"/>
  <c r="F186"/>
  <c r="E186"/>
  <c r="I186"/>
  <c r="G226"/>
  <c r="J154"/>
  <c r="G106"/>
  <c r="G98"/>
  <c r="F465"/>
  <c r="I465"/>
  <c r="H465"/>
  <c r="E465"/>
  <c r="G465"/>
  <c r="H313"/>
  <c r="F313"/>
  <c r="I313"/>
  <c r="E313"/>
  <c r="E241"/>
  <c r="I241"/>
  <c r="H241"/>
  <c r="F241"/>
  <c r="H260"/>
  <c r="F260"/>
  <c r="E260"/>
  <c r="I260"/>
  <c r="F244"/>
  <c r="I244"/>
  <c r="H244"/>
  <c r="E244"/>
  <c r="G244"/>
  <c r="H130"/>
  <c r="F130"/>
  <c r="E130"/>
  <c r="I130"/>
  <c r="I84"/>
  <c r="H84"/>
  <c r="F84"/>
  <c r="E84"/>
  <c r="I36"/>
  <c r="H36"/>
  <c r="F36"/>
  <c r="E36"/>
  <c r="I52"/>
  <c r="H52"/>
  <c r="F52"/>
  <c r="E52"/>
  <c r="G52"/>
  <c r="G36"/>
  <c r="H427"/>
  <c r="I427"/>
  <c r="E427"/>
  <c r="F427"/>
  <c r="G446"/>
  <c r="F477"/>
  <c r="E477"/>
  <c r="I477"/>
  <c r="H477"/>
  <c r="G427"/>
  <c r="I388"/>
  <c r="F388"/>
  <c r="H388"/>
  <c r="E388"/>
  <c r="G388"/>
  <c r="H353"/>
  <c r="F353"/>
  <c r="E353"/>
  <c r="I353"/>
  <c r="G312"/>
  <c r="J369"/>
  <c r="I237"/>
  <c r="F237"/>
  <c r="J237"/>
  <c r="H237"/>
  <c r="E237"/>
  <c r="J311"/>
  <c r="J308"/>
  <c r="G241"/>
  <c r="I174"/>
  <c r="H174"/>
  <c r="F174"/>
  <c r="E174"/>
  <c r="J130"/>
  <c r="I68"/>
  <c r="H68"/>
  <c r="F68"/>
  <c r="E68"/>
  <c r="H12"/>
  <c r="E12"/>
  <c r="F12"/>
  <c r="I12"/>
  <c r="G174"/>
  <c r="J60"/>
  <c r="G84"/>
  <c r="I448"/>
  <c r="F448"/>
  <c r="E448"/>
  <c r="H448"/>
  <c r="F252"/>
  <c r="E252"/>
  <c r="I252"/>
  <c r="H252"/>
  <c r="I289"/>
  <c r="H289"/>
  <c r="F289"/>
  <c r="E289"/>
  <c r="I28"/>
  <c r="H28"/>
  <c r="F28"/>
  <c r="E28"/>
  <c r="J84"/>
  <c r="I461"/>
  <c r="H461"/>
  <c r="E461"/>
  <c r="F461"/>
  <c r="I447"/>
  <c r="H447"/>
  <c r="G447"/>
  <c r="F447"/>
  <c r="E447"/>
  <c r="I416"/>
  <c r="H416"/>
  <c r="E416"/>
  <c r="F416"/>
  <c r="J463"/>
  <c r="G448"/>
  <c r="H392"/>
  <c r="F392"/>
  <c r="E392"/>
  <c r="I392"/>
  <c r="G392"/>
  <c r="I472"/>
  <c r="F472"/>
  <c r="E472"/>
  <c r="H472"/>
  <c r="F433"/>
  <c r="H433"/>
  <c r="E433"/>
  <c r="I433"/>
  <c r="I318"/>
  <c r="F318"/>
  <c r="E318"/>
  <c r="J318"/>
  <c r="H318"/>
  <c r="G289"/>
  <c r="H138"/>
  <c r="F138"/>
  <c r="E138"/>
  <c r="I138"/>
  <c r="J235"/>
  <c r="J36"/>
  <c r="J52"/>
</calcChain>
</file>

<file path=xl/sharedStrings.xml><?xml version="1.0" encoding="utf-8"?>
<sst xmlns="http://schemas.openxmlformats.org/spreadsheetml/2006/main" count="2467" uniqueCount="998">
  <si>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</si>
  <si>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</si>
  <si>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</si>
  <si>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</si>
  <si>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</si>
  <si>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</si>
  <si>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</si>
  <si>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</si>
  <si>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</si>
  <si>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</si>
  <si>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</si>
  <si>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</si>
  <si>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</si>
  <si>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</si>
  <si>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</si>
  <si>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</si>
  <si>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</si>
  <si>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</si>
  <si>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</si>
  <si>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</si>
  <si>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</si>
  <si>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</si>
  <si>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</si>
  <si>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</si>
  <si>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</si>
  <si>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</si>
  <si>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</si>
  <si>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</si>
  <si>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</si>
  <si>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</si>
  <si>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</si>
  <si>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</si>
  <si>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</si>
  <si>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</si>
  <si>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</si>
  <si>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</si>
  <si>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</si>
  <si>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</si>
  <si>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</si>
  <si>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</si>
  <si>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</si>
  <si>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</si>
  <si>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</si>
  <si>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</si>
  <si>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</si>
  <si>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</si>
  <si>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</si>
  <si>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</si>
  <si>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</si>
  <si>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</si>
  <si>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</si>
  <si>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</si>
  <si>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</si>
  <si>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</si>
  <si>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</si>
  <si>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</si>
  <si>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</si>
  <si>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</si>
  <si>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</si>
  <si>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</si>
  <si>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</si>
  <si>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</si>
  <si>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</si>
  <si>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</si>
  <si>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</si>
  <si>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</si>
  <si>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</si>
  <si>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</si>
  <si>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</si>
  <si>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</si>
  <si>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</si>
  <si>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</si>
  <si>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</si>
  <si>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</si>
  <si>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</si>
  <si>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</si>
  <si>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</si>
  <si>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</si>
  <si>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</si>
  <si>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</si>
  <si>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</si>
  <si>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</si>
  <si>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</si>
  <si>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</si>
  <si>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</si>
  <si>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</si>
  <si>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</si>
  <si>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</si>
  <si>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</si>
  <si>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</si>
  <si>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</si>
  <si>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</si>
  <si>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</si>
  <si>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</si>
  <si>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</si>
  <si>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</si>
  <si>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</si>
  <si>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</si>
  <si>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</si>
  <si>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</si>
  <si>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</si>
  <si>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</si>
  <si>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</si>
  <si>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</si>
  <si>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</si>
  <si>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</si>
  <si>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</si>
  <si>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</si>
  <si>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</si>
  <si>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</si>
  <si>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</si>
  <si>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</si>
  <si>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</si>
  <si>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</si>
  <si>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</si>
  <si>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</si>
  <si>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</si>
  <si>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</si>
  <si>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</si>
  <si>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</si>
  <si>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</si>
  <si>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</si>
  <si>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</si>
  <si>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</si>
  <si>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</si>
  <si>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</si>
  <si>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</si>
  <si>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</si>
  <si>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</si>
  <si>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</si>
  <si>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</si>
  <si>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</si>
  <si>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</si>
  <si>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</si>
  <si>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</si>
  <si>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</si>
  <si>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</si>
  <si>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</si>
  <si>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</si>
  <si>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</si>
  <si>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</si>
  <si>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</si>
  <si>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</si>
  <si>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</si>
  <si>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</si>
  <si>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</si>
  <si>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</si>
  <si>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</si>
  <si>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</si>
  <si>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</si>
  <si>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</si>
  <si>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</si>
  <si>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</si>
  <si>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</si>
  <si>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</si>
  <si>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</si>
  <si>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</si>
  <si>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</si>
  <si>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</si>
  <si>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</si>
  <si>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</si>
  <si>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</si>
  <si>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</si>
  <si>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</si>
  <si>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</si>
  <si>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</si>
  <si>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</si>
  <si>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</si>
  <si>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</si>
  <si>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</si>
  <si>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</si>
  <si>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</si>
  <si>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</si>
  <si>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</si>
  <si>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</si>
  <si>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</si>
  <si>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</si>
  <si>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</si>
  <si>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</si>
  <si>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</si>
  <si>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</si>
  <si>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</si>
  <si>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</si>
  <si>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</si>
  <si>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</si>
  <si>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</si>
  <si>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</si>
  <si>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</si>
  <si>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</si>
  <si>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</si>
  <si>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</si>
  <si>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</si>
  <si>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</si>
  <si>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</si>
  <si>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</si>
  <si>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</si>
  <si>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</si>
  <si>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</si>
  <si>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</si>
  <si>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</si>
  <si>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</si>
  <si>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</si>
  <si>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</si>
  <si>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</si>
  <si>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</si>
  <si>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</si>
  <si>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</si>
  <si>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</si>
  <si>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</si>
  <si>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</si>
  <si>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</si>
  <si>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</si>
  <si>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</si>
  <si>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</si>
  <si>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</si>
  <si>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</si>
  <si>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</si>
  <si>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</si>
  <si>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</si>
  <si>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</si>
  <si>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</si>
  <si>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</si>
  <si>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</si>
  <si>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</si>
  <si>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</si>
  <si>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</si>
  <si>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</si>
  <si>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</si>
  <si>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</si>
  <si>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</si>
  <si>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</si>
  <si>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</si>
  <si>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</si>
  <si>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</si>
  <si>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</si>
  <si>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</si>
  <si>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</si>
  <si>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</si>
  <si>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</si>
  <si>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</si>
  <si>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</si>
  <si>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</si>
  <si>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</si>
  <si>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</si>
  <si>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</si>
  <si>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</si>
  <si>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</si>
  <si>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</si>
  <si>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</si>
  <si>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</si>
  <si>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</si>
  <si>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</si>
  <si>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</si>
  <si>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</si>
  <si>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</si>
  <si>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</si>
  <si>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</si>
  <si>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</si>
  <si>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</si>
  <si>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</si>
  <si>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</si>
  <si>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</si>
  <si>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</si>
  <si>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</si>
  <si>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</si>
  <si>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</si>
  <si>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</si>
  <si>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</si>
  <si>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</si>
  <si>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</si>
  <si>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</si>
  <si>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</si>
  <si>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</si>
  <si>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</si>
  <si>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</si>
  <si>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</si>
  <si>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</si>
  <si>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</si>
  <si>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</si>
  <si>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</si>
  <si>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</si>
  <si>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</si>
  <si>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</si>
  <si>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</si>
  <si>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</si>
  <si>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</si>
  <si>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</si>
  <si>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</si>
  <si>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</si>
  <si>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</si>
  <si>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</si>
  <si>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</si>
  <si>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</si>
  <si>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</si>
  <si>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</si>
  <si>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</si>
  <si>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</si>
  <si>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</si>
  <si>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</si>
  <si>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</si>
  <si>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</si>
  <si>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</si>
  <si>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</si>
  <si>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</si>
  <si>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</si>
  <si>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</si>
  <si>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</si>
  <si>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</si>
  <si>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</si>
  <si>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</si>
  <si>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</si>
  <si>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</si>
  <si>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</si>
  <si>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</si>
  <si>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</si>
  <si>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</si>
  <si>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</si>
  <si>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</si>
  <si>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</si>
  <si>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</si>
  <si>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</si>
  <si>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</si>
  <si>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</si>
  <si>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</si>
  <si>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</si>
  <si>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</si>
  <si>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</si>
  <si>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</si>
  <si>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</si>
  <si>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</si>
  <si>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</si>
  <si>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</si>
  <si>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</si>
  <si>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</si>
  <si>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</si>
  <si>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</si>
  <si>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</si>
  <si>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</si>
  <si>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</si>
  <si>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</si>
  <si>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</si>
  <si>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</si>
  <si>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</si>
  <si>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</si>
  <si>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</si>
  <si>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</si>
  <si>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</si>
  <si>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</si>
  <si>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</si>
  <si>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</si>
  <si>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</si>
  <si>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</si>
  <si>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</si>
  <si>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</si>
  <si>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</si>
  <si>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</si>
  <si>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</si>
  <si>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</si>
  <si>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</si>
  <si>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</si>
  <si>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</si>
  <si>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</si>
  <si>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</si>
  <si>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</si>
  <si>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</si>
  <si>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</si>
  <si>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</si>
  <si>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</si>
  <si>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</si>
  <si>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</si>
  <si>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</si>
  <si>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</si>
  <si>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</si>
  <si>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</si>
  <si>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</si>
  <si>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</si>
  <si>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</si>
  <si>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</si>
  <si>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</si>
  <si>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</si>
  <si>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</si>
  <si>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</si>
  <si>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</si>
  <si>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</si>
  <si>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</si>
  <si>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</si>
  <si>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</si>
  <si>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</si>
  <si>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</si>
  <si>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</si>
  <si>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</si>
  <si>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</si>
  <si>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</si>
  <si>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</si>
  <si>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</si>
  <si>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</si>
  <si>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</si>
  <si>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</si>
  <si>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</si>
  <si>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</si>
  <si>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</si>
  <si>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</si>
  <si>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</si>
  <si>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</si>
  <si>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</si>
  <si>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</si>
  <si>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</si>
  <si>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</si>
  <si>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</si>
  <si>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</si>
  <si>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</si>
  <si>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</si>
  <si>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</si>
  <si>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</si>
  <si>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</si>
  <si>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</si>
  <si>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</si>
  <si>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</si>
  <si>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</si>
  <si>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</si>
  <si>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</si>
  <si>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</si>
  <si>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</si>
  <si>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</si>
  <si>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</si>
  <si>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</si>
  <si>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</si>
  <si>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</si>
  <si>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</si>
  <si>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</si>
  <si>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</si>
  <si>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</si>
  <si>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</si>
  <si>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</si>
  <si>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</si>
  <si>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</si>
  <si>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</si>
  <si>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</si>
  <si>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</si>
  <si>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</si>
  <si>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</si>
  <si>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</si>
  <si>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</si>
  <si>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</si>
  <si>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</si>
  <si>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</si>
  <si>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</si>
  <si>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</si>
  <si>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</si>
  <si>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</si>
  <si>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</si>
  <si>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</si>
  <si>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</si>
  <si>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</si>
  <si>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</si>
  <si>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</si>
  <si>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</si>
  <si>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</si>
  <si>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</si>
  <si>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</si>
  <si>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</si>
  <si>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</si>
  <si>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</si>
  <si>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</si>
  <si>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</si>
  <si>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</si>
  <si>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</si>
  <si>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</si>
  <si>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</si>
  <si>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</si>
  <si>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</si>
  <si>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</si>
  <si>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</si>
  <si>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</si>
  <si>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</si>
  <si>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</si>
  <si>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</si>
  <si>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</si>
  <si>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</si>
  <si>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</si>
  <si>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</si>
  <si>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</si>
  <si>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</si>
  <si>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</si>
  <si>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</si>
  <si>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</si>
  <si>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</si>
  <si>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</si>
  <si>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</si>
  <si>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</si>
  <si>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</si>
  <si>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</si>
  <si>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</si>
  <si>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</si>
  <si>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</si>
  <si>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</si>
  <si>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</si>
  <si>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</si>
  <si>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</si>
  <si>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</si>
  <si>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</si>
  <si>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</si>
  <si>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</si>
  <si>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</si>
  <si>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</si>
  <si>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</si>
  <si>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</si>
  <si>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</si>
  <si>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</si>
  <si>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</si>
  <si>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</si>
  <si>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</si>
  <si>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</si>
  <si>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</si>
  <si>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</si>
  <si>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</si>
  <si>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</si>
  <si>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</si>
  <si>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</si>
  <si>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</si>
  <si>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</si>
  <si>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</si>
  <si>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</si>
  <si>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</si>
  <si>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</si>
  <si>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</si>
  <si>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</si>
  <si>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</si>
  <si>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</si>
  <si>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</si>
  <si>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</si>
  <si>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</si>
  <si>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</si>
  <si>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</si>
  <si>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</si>
  <si>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</si>
  <si>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</si>
  <si>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</si>
  <si>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</si>
  <si>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</si>
  <si>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</si>
  <si>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</si>
  <si>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</si>
  <si>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</si>
  <si>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</si>
  <si>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</si>
  <si>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</si>
  <si>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</si>
  <si>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</si>
  <si>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</si>
  <si>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</si>
  <si>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</si>
  <si>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</si>
  <si>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</si>
  <si>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</si>
  <si>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</si>
  <si>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</si>
  <si>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</si>
  <si>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</si>
  <si>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</si>
  <si>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</si>
  <si>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</si>
  <si>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</si>
  <si>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</si>
  <si>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</si>
  <si>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</si>
  <si>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</si>
  <si>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</si>
  <si>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</si>
  <si>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</si>
  <si>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</si>
  <si>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</si>
  <si>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</si>
  <si>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</si>
  <si>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</si>
  <si>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</si>
  <si>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</si>
  <si>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</si>
  <si>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</si>
  <si>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</si>
  <si>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</si>
  <si>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</si>
  <si>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</si>
  <si>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</si>
  <si>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</si>
  <si>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</si>
  <si>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</si>
  <si>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</si>
  <si>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</si>
  <si>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</si>
  <si>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</si>
  <si>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</si>
  <si>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</si>
  <si>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</si>
  <si>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</si>
  <si>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</si>
  <si>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</si>
  <si>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</si>
  <si>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</si>
  <si>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</si>
  <si>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</si>
  <si>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</si>
  <si>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</si>
  <si>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</si>
  <si>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</si>
  <si>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</si>
  <si>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</si>
  <si>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</si>
  <si>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</si>
  <si>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</si>
  <si>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</si>
  <si>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</si>
  <si>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</si>
  <si>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</si>
  <si>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</si>
  <si>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</si>
  <si>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</si>
  <si>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</si>
  <si>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</si>
  <si>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</si>
  <si>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</si>
  <si>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</si>
  <si>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</si>
  <si>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</si>
  <si>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</si>
  <si>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</si>
  <si>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</si>
  <si>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</si>
  <si>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</si>
  <si>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</si>
  <si>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</si>
  <si>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</si>
  <si>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</si>
  <si>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</si>
  <si>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</si>
  <si>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</si>
  <si>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</si>
  <si>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</si>
  <si>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</si>
  <si>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</si>
  <si>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</si>
  <si>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</si>
  <si>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</si>
  <si>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</si>
  <si>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</si>
  <si>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</si>
  <si>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</si>
  <si>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</si>
  <si>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</si>
  <si>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</si>
  <si>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</si>
  <si>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</si>
  <si>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</si>
  <si>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</si>
  <si>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</si>
  <si>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</si>
  <si>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</si>
  <si>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</si>
  <si>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</si>
  <si>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</si>
  <si>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</si>
  <si>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</si>
  <si>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</si>
  <si>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</si>
  <si>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</si>
  <si>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</si>
  <si>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</si>
  <si>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</si>
  <si>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</si>
  <si>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</si>
  <si>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</si>
  <si>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</si>
  <si>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</si>
  <si>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</si>
  <si>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</si>
  <si>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</si>
  <si>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</si>
  <si>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</si>
  <si>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</si>
  <si>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</si>
  <si>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</si>
  <si>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</si>
  <si>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</si>
  <si>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</si>
  <si>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</si>
  <si>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</si>
  <si>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</si>
  <si>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</si>
  <si>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</si>
  <si>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</si>
  <si>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</si>
  <si>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</si>
  <si>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</si>
  <si>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</si>
  <si>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</si>
  <si>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</si>
  <si>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</si>
  <si>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</si>
  <si>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</si>
  <si>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</si>
  <si>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</si>
  <si>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</si>
  <si>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</si>
  <si>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</si>
  <si>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</si>
  <si>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</si>
  <si>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</si>
  <si>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</si>
  <si>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</si>
  <si>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</si>
  <si>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</si>
  <si>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</si>
  <si>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</si>
  <si>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</si>
  <si>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</si>
  <si>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</si>
  <si>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</si>
  <si>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</si>
  <si>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</si>
  <si>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</si>
  <si>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</si>
  <si>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</si>
  <si>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</si>
  <si>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</si>
  <si>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</si>
  <si>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</si>
  <si>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</si>
  <si>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</si>
  <si>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</si>
  <si>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</si>
  <si>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</si>
  <si>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</si>
  <si>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</si>
  <si>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</si>
  <si>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</si>
  <si>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</si>
  <si>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</si>
  <si>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</si>
  <si>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</si>
  <si>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</si>
  <si>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</si>
  <si>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</si>
  <si>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</si>
  <si>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</si>
  <si>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</si>
  <si>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</si>
  <si>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</si>
  <si>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</si>
  <si>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</si>
  <si>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</si>
  <si>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</si>
  <si>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</si>
  <si>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</si>
  <si>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</si>
  <si>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</si>
  <si>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</si>
  <si>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</si>
  <si>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</si>
  <si>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</si>
  <si>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</si>
  <si>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</si>
  <si>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</si>
  <si>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</si>
  <si>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</si>
  <si>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</si>
  <si>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</si>
  <si>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</si>
  <si>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</si>
  <si>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</si>
  <si>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</si>
  <si>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</si>
  <si>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</si>
  <si>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</si>
  <si>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</si>
  <si>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</si>
  <si>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</si>
  <si>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</si>
  <si>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</si>
  <si>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</si>
  <si>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</si>
  <si>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</si>
  <si>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</si>
  <si>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</si>
  <si>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</si>
  <si>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</si>
  <si>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</si>
  <si>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</si>
  <si>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</si>
  <si>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</si>
  <si>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</si>
  <si>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</si>
  <si>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</si>
  <si>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</si>
  <si>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</si>
  <si>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</si>
  <si>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</si>
  <si>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</si>
  <si>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</si>
  <si>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</si>
  <si>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</si>
  <si>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</si>
  <si>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</si>
  <si>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</si>
  <si>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</si>
  <si>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</si>
  <si>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</si>
  <si>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</si>
  <si>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</si>
  <si>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</si>
  <si>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</si>
  <si>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</si>
  <si>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</si>
  <si>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</si>
  <si>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</si>
  <si>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</si>
  <si>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</si>
  <si>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</si>
  <si>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</si>
  <si>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</si>
  <si>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</si>
  <si>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</si>
  <si>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</si>
  <si>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</si>
  <si>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</si>
  <si>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</si>
  <si>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</si>
  <si>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</si>
  <si>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</si>
  <si>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</si>
  <si>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</si>
  <si>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1550-1600</t>
  </si>
  <si>
    <t>INDUSTOWER</t>
  </si>
  <si>
    <t>187-193</t>
  </si>
  <si>
    <t>3900-4000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</si>
  <si>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</si>
  <si>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</si>
  <si>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</si>
  <si>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</si>
  <si>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</si>
  <si>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</si>
  <si>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</si>
  <si>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</si>
  <si>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</si>
  <si>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NIFTY 13800 PE 11-FEB</t>
  </si>
  <si>
    <t>NIFTY 13400 PE 11-FEB</t>
  </si>
  <si>
    <t>NIFTY 13800 PE 4-FEB</t>
  </si>
  <si>
    <t>OLGA TRADING PRIVATE LIMITED</t>
  </si>
  <si>
    <t>Retail Research Technical Calls &amp; Fundamental Performance Report for the month of February-2021</t>
  </si>
  <si>
    <t>2235-2245</t>
  </si>
  <si>
    <t>2500-2550</t>
  </si>
  <si>
    <t>2400-2450</t>
  </si>
  <si>
    <t xml:space="preserve">AUROPHARMA FEB FUT </t>
  </si>
  <si>
    <t>960-965</t>
  </si>
  <si>
    <t>RELIANCE FEB FUT</t>
  </si>
  <si>
    <t>600-610</t>
  </si>
  <si>
    <t>NIFTY FEB FUT</t>
  </si>
  <si>
    <t>Profit of Rs.11/-</t>
  </si>
  <si>
    <t>Profit of Rs.14/-</t>
  </si>
  <si>
    <t>BATAINDIA FEB FUT</t>
  </si>
  <si>
    <t>1600-1620</t>
  </si>
  <si>
    <t>Profit of Rs.17/-</t>
  </si>
  <si>
    <t>Profit of Rs.75.10</t>
  </si>
  <si>
    <t>1920-1950</t>
  </si>
  <si>
    <t>Loss of Rs, 120/-</t>
  </si>
  <si>
    <t>NIFTY 14800 PE 4-FEB</t>
  </si>
  <si>
    <t>100-120</t>
  </si>
  <si>
    <t>Profit of Rs.20.50/-</t>
  </si>
  <si>
    <t>Profit of Rs.19.50/-</t>
  </si>
  <si>
    <t>Profit of Rs.15.50/-</t>
  </si>
  <si>
    <t>Profit of Rs.107.5/-</t>
  </si>
  <si>
    <t>Profit of Rs.43.5/-</t>
  </si>
  <si>
    <t>640-650</t>
  </si>
  <si>
    <t>495-505</t>
  </si>
  <si>
    <t>AUROPHARMA FEB FUT</t>
  </si>
  <si>
    <t>Profit of Rs.18/-</t>
  </si>
  <si>
    <t>Loss of Rs.20/-</t>
  </si>
  <si>
    <t>NIFTY 15100 CE 25-FEB</t>
  </si>
  <si>
    <t>50-10</t>
  </si>
  <si>
    <t>Loss of Rs.19/-</t>
  </si>
  <si>
    <t xml:space="preserve"> ZEEL</t>
  </si>
  <si>
    <t>230-235</t>
  </si>
  <si>
    <t>HDFCLIFE FEB FUT</t>
  </si>
  <si>
    <t>Profit of Rs.10.5/-</t>
  </si>
  <si>
    <t>1750-1800</t>
  </si>
  <si>
    <t>Profit of Rs.160/-</t>
  </si>
  <si>
    <t>2200-2210</t>
  </si>
  <si>
    <t>2400-2500</t>
  </si>
  <si>
    <t>Loss of Rs, 98/-</t>
  </si>
  <si>
    <t>Loss of Rs, 32.5/-</t>
  </si>
  <si>
    <t>JUMPNET</t>
  </si>
  <si>
    <t>Jump Networks Limited</t>
  </si>
  <si>
    <t xml:space="preserve">NIFTY 15200 CE 25-FEB </t>
  </si>
  <si>
    <t>Profit of Rs.13/-</t>
  </si>
  <si>
    <t>1500-1530</t>
  </si>
  <si>
    <t>1800-1850</t>
  </si>
  <si>
    <t>BANKNIFTY 36500 CE 25-FEB</t>
  </si>
  <si>
    <t>100-50</t>
  </si>
  <si>
    <t>Loss of Rs, 117.5/-</t>
  </si>
  <si>
    <t>OSIAJEE</t>
  </si>
  <si>
    <t>VANRAJ DADBHAI KAHOR</t>
  </si>
  <si>
    <t>Profit of Rs.65.5</t>
  </si>
  <si>
    <t>Profit of Rs.82.5</t>
  </si>
  <si>
    <t>Profit of Rs.105/-</t>
  </si>
  <si>
    <t>Loss of Rs.6.5/-</t>
  </si>
  <si>
    <t>212.5-213.5</t>
  </si>
  <si>
    <t>222-225</t>
  </si>
  <si>
    <t>Profit of Rs.3.25/-</t>
  </si>
  <si>
    <t>Profit of Rs, 52.5/-</t>
  </si>
  <si>
    <t>Profit of Rs, 95/-</t>
  </si>
  <si>
    <t>SSPNFIN</t>
  </si>
  <si>
    <t>ASHOK KUMAR SINGH</t>
  </si>
  <si>
    <t>DEVJEET CHAKRABORTY</t>
  </si>
  <si>
    <t>17350-17450</t>
  </si>
  <si>
    <t>18000-18200</t>
  </si>
  <si>
    <t>BANKNIFTY 37400 CE 25-FEB</t>
  </si>
  <si>
    <t>Loss of Rs, 152/-</t>
  </si>
  <si>
    <t>701-702</t>
  </si>
  <si>
    <t>ACVC FOREX PRIVATE LIMITED</t>
  </si>
  <si>
    <t>SHBAJRG</t>
  </si>
  <si>
    <t>SCAN STEEL LIMITED</t>
  </si>
  <si>
    <t>Mayur Uniquoters Ltd</t>
  </si>
  <si>
    <t>Part profit of Rs.31/-</t>
  </si>
  <si>
    <t>Loss of Rs, 99.5/-</t>
  </si>
  <si>
    <t>SRF FEB FUT</t>
  </si>
  <si>
    <t>5780-5800</t>
  </si>
  <si>
    <t>1680-1690</t>
  </si>
  <si>
    <t>1780-1800</t>
  </si>
  <si>
    <t>ABANSENT</t>
  </si>
  <si>
    <t>SK GROWTH FUND PRIVATE LIMITED</t>
  </si>
  <si>
    <t>PROGYAN CONSTRUCTION AND ENGINEERS PRIVATE LIMITED</t>
  </si>
  <si>
    <t>APL INFRASTRUCTURE PRIVATE LIMITED</t>
  </si>
  <si>
    <t>SMALLCAP WORLD FUND INC</t>
  </si>
  <si>
    <t>ARNOLD</t>
  </si>
  <si>
    <t>INT INFRASTURCTURE PRIVATE LIMITED</t>
  </si>
  <si>
    <t>PRASHANT PRAKASH NILAWAR</t>
  </si>
  <si>
    <t>ARYAN</t>
  </si>
  <si>
    <t>ZUBER TRADING LLP</t>
  </si>
  <si>
    <t>LAXMI CHAND B SHAH</t>
  </si>
  <si>
    <t>DARSHANORNA</t>
  </si>
  <si>
    <t>DILIP RAMANLAL DOSHI</t>
  </si>
  <si>
    <t>DHANROTO</t>
  </si>
  <si>
    <t>MISAL SINGH KHUNDIA</t>
  </si>
  <si>
    <t>GSS</t>
  </si>
  <si>
    <t>SKYVEIL TRADE SOLUTIONS LLP</t>
  </si>
  <si>
    <t>RACHNA GOYAL</t>
  </si>
  <si>
    <t>TURBOT TRADERS PRIVATE LIMITED</t>
  </si>
  <si>
    <t>PARLEIND</t>
  </si>
  <si>
    <t>PIL ENTERPRISE PRIVATE LIMITED</t>
  </si>
  <si>
    <t>PML</t>
  </si>
  <si>
    <t>RAJNEESH BANSAL</t>
  </si>
  <si>
    <t>SANDEEP BANSAL</t>
  </si>
  <si>
    <t>PURPLE</t>
  </si>
  <si>
    <t>MEHUL KANUBHAI VAGHELA</t>
  </si>
  <si>
    <t>VAGHELA PRAKASH KANTILAL</t>
  </si>
  <si>
    <t>RESHMA CHAUHAN</t>
  </si>
  <si>
    <t>HANSABEN NITINBHAI CHAUHAN</t>
  </si>
  <si>
    <t>ASHOKKUMAR SABURBHAI CHAVDA</t>
  </si>
  <si>
    <t>REGENCY</t>
  </si>
  <si>
    <t>NIKHIL KAKKAR</t>
  </si>
  <si>
    <t>JAIMAL SINGH WADHWA</t>
  </si>
  <si>
    <t>SEACOAST</t>
  </si>
  <si>
    <t>KALAIYARASAN RAJANGAM MUDALIAR</t>
  </si>
  <si>
    <t>SGRL</t>
  </si>
  <si>
    <t>NILESH MANSUKHBHAI PATEL</t>
  </si>
  <si>
    <t>KAUSHIK SHAH SHARES &amp; SEC. LTD</t>
  </si>
  <si>
    <t>SPACEAGE</t>
  </si>
  <si>
    <t>PARESH DHIRAJLAL SHAH</t>
  </si>
  <si>
    <t>SANGEETA CHANDU JAIN</t>
  </si>
  <si>
    <t>RUCHI VARSHNEY</t>
  </si>
  <si>
    <t>TRANSFD</t>
  </si>
  <si>
    <t>ABHAY PATHAK</t>
  </si>
  <si>
    <t>VMV</t>
  </si>
  <si>
    <t>SANJAY SAHA</t>
  </si>
  <si>
    <t>LOVABLE</t>
  </si>
  <si>
    <t>Lovable Lingerie Ltd</t>
  </si>
  <si>
    <t>VIJIT TRADING</t>
  </si>
  <si>
    <t>I D F C TAX ADVANTAGE ELSSFUND</t>
  </si>
  <si>
    <t>STANDARD CHARTERED CLASSIC EQUITY FUND</t>
  </si>
  <si>
    <t>IDFC DYNAMIC EQUITY FUND</t>
  </si>
  <si>
    <t>IDFC  SMALL AND MIDCAP EQUITY</t>
  </si>
  <si>
    <t>OLECTRA</t>
  </si>
  <si>
    <t>Olectra Greentech Limited</t>
  </si>
  <si>
    <t>SANJEEV SINGHAL</t>
  </si>
  <si>
    <t>RGL</t>
  </si>
  <si>
    <t>Renaissance Global Ltd</t>
  </si>
  <si>
    <t>DARSHIL ATUL SHAH</t>
  </si>
  <si>
    <t>SDBL</t>
  </si>
  <si>
    <t>Som Dist &amp; Brew Ltd</t>
  </si>
  <si>
    <t>SUBHASH P RATHOD</t>
  </si>
  <si>
    <t>RATHOD SAAJAN S</t>
  </si>
  <si>
    <t>VERTOZ</t>
  </si>
  <si>
    <t>Vertoz Advertising Ltd</t>
  </si>
  <si>
    <t>TCG FUNDS FUND 1</t>
  </si>
  <si>
    <t>KOTAK FUNDS-INDIA MIDCAP FUND</t>
  </si>
  <si>
    <t>TRINITY INFRAVENTURES LIMITED</t>
  </si>
  <si>
    <t>GOLDSTONE POWER PRIVATE LIMITED</t>
  </si>
  <si>
    <t>AMIT CHANDRAKANT SHAH</t>
  </si>
  <si>
    <t>RADHEYSHYAM SEN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</si>
</sst>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39" fillId="35" borderId="28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37" fillId="0" borderId="26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40" fillId="0" borderId="29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30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1" applyNumberFormat="0" applyAlignment="0" applyProtection="0"/>
    <xf numFmtId="0" fontId="44" fillId="56" borderId="31" applyNumberFormat="0" applyAlignment="0" applyProtection="0"/>
    <xf numFmtId="0" fontId="44" fillId="56" borderId="31" applyNumberFormat="0" applyAlignment="0" applyProtection="0"/>
    <xf numFmtId="0" fontId="38" fillId="0" borderId="27" applyNumberFormat="0" applyFill="0" applyAlignment="0" applyProtection="0"/>
    <xf numFmtId="0" fontId="38" fillId="0" borderId="27" applyNumberFormat="0" applyFill="0" applyAlignment="0" applyProtection="0"/>
    <xf numFmtId="0" fontId="25" fillId="0" borderId="0"/>
    <xf numFmtId="0" fontId="38" fillId="0" borderId="27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6" fillId="54" borderId="34" applyNumberFormat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45" fillId="0" borderId="3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73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5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7" fillId="2" borderId="35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164" fontId="6" fillId="2" borderId="35" xfId="160" applyFont="1" applyFill="1" applyBorder="1"/>
    <xf numFmtId="164" fontId="47" fillId="2" borderId="35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5" xfId="160" applyFont="1" applyFill="1" applyBorder="1" applyAlignment="1">
      <alignment horizontal="center" vertical="center"/>
    </xf>
    <xf numFmtId="164" fontId="0" fillId="0" borderId="0" xfId="160" applyFont="1" applyBorder="1"/>
    <xf numFmtId="0" fontId="47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164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7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164" fontId="7" fillId="2" borderId="36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5" fontId="47" fillId="2" borderId="35" xfId="0" applyNumberFormat="1" applyFont="1" applyFill="1" applyBorder="1" applyAlignment="1">
      <alignment horizontal="center" vertical="center"/>
    </xf>
    <xf numFmtId="166" fontId="47" fillId="2" borderId="35" xfId="0" applyNumberFormat="1" applyFont="1" applyFill="1" applyBorder="1" applyAlignment="1">
      <alignment horizontal="center" vertical="center"/>
    </xf>
    <xf numFmtId="0" fontId="47" fillId="2" borderId="35" xfId="0" applyNumberFormat="1" applyFont="1" applyFill="1" applyBorder="1" applyAlignment="1">
      <alignment horizontal="center" vertical="center"/>
    </xf>
    <xf numFmtId="166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50" fillId="58" borderId="35" xfId="0" applyFont="1" applyFill="1" applyBorder="1"/>
    <xf numFmtId="0" fontId="8" fillId="58" borderId="35" xfId="0" applyFont="1" applyFill="1" applyBorder="1" applyAlignment="1">
      <alignment horizontal="center" vertical="center"/>
    </xf>
    <xf numFmtId="166" fontId="47" fillId="58" borderId="35" xfId="0" applyNumberFormat="1" applyFont="1" applyFill="1" applyBorder="1" applyAlignment="1">
      <alignment horizontal="center" vertical="center"/>
    </xf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164" fontId="0" fillId="2" borderId="0" xfId="160" applyFont="1" applyFill="1" applyBorder="1"/>
    <xf numFmtId="0" fontId="47" fillId="2" borderId="0" xfId="0" applyFont="1" applyFill="1"/>
    <xf numFmtId="0" fontId="7" fillId="0" borderId="35" xfId="0" applyFont="1" applyFill="1" applyBorder="1" applyAlignment="1">
      <alignment horizontal="center" vertical="center"/>
    </xf>
    <xf numFmtId="170" fontId="7" fillId="0" borderId="35" xfId="0" applyNumberFormat="1" applyFont="1" applyFill="1" applyBorder="1" applyAlignment="1">
      <alignment horizontal="center" vertical="center"/>
    </xf>
    <xf numFmtId="164" fontId="7" fillId="0" borderId="35" xfId="160" applyFont="1" applyFill="1" applyBorder="1" applyAlignment="1">
      <alignment horizontal="center" vertical="center"/>
    </xf>
    <xf numFmtId="16" fontId="49" fillId="0" borderId="35" xfId="16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2" fontId="7" fillId="0" borderId="36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165" fontId="47" fillId="58" borderId="37" xfId="0" applyNumberFormat="1" applyFon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center"/>
    </xf>
    <xf numFmtId="0" fontId="50" fillId="45" borderId="35" xfId="0" applyFont="1" applyFill="1" applyBorder="1"/>
    <xf numFmtId="0" fontId="47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16" fontId="49" fillId="58" borderId="35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39" xfId="139" applyBorder="1"/>
    <xf numFmtId="15" fontId="0" fillId="0" borderId="35" xfId="0" applyNumberFormat="1" applyBorder="1"/>
    <xf numFmtId="0" fontId="0" fillId="45" borderId="35" xfId="0" applyFill="1" applyBorder="1" applyAlignment="1">
      <alignment horizontal="center"/>
    </xf>
    <xf numFmtId="166" fontId="0" fillId="45" borderId="35" xfId="0" applyNumberFormat="1" applyFill="1" applyBorder="1" applyAlignment="1">
      <alignment horizontal="center" vertical="center"/>
    </xf>
    <xf numFmtId="0" fontId="0" fillId="45" borderId="35" xfId="0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0" fontId="47" fillId="2" borderId="38" xfId="0" applyFont="1" applyFill="1" applyBorder="1" applyAlignment="1">
      <alignment horizontal="center" vertical="center"/>
    </xf>
    <xf numFmtId="1" fontId="47" fillId="2" borderId="35" xfId="0" applyNumberFormat="1" applyFont="1" applyFill="1" applyBorder="1" applyAlignment="1">
      <alignment horizontal="center" vertical="center"/>
    </xf>
    <xf numFmtId="0" fontId="47" fillId="58" borderId="35" xfId="0" applyNumberFormat="1" applyFont="1" applyFill="1" applyBorder="1" applyAlignment="1">
      <alignment horizontal="center" vertical="center"/>
    </xf>
    <xf numFmtId="165" fontId="47" fillId="58" borderId="35" xfId="0" applyNumberFormat="1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70" fontId="7" fillId="58" borderId="35" xfId="0" applyNumberFormat="1" applyFont="1" applyFill="1" applyBorder="1" applyAlignment="1">
      <alignment horizontal="center" vertical="center"/>
    </xf>
    <xf numFmtId="164" fontId="7" fillId="58" borderId="35" xfId="16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6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" fontId="49" fillId="45" borderId="35" xfId="0" applyNumberFormat="1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5" fontId="47" fillId="45" borderId="35" xfId="0" applyNumberFormat="1" applyFont="1" applyFill="1" applyBorder="1" applyAlignment="1">
      <alignment horizontal="center" vertical="center"/>
    </xf>
    <xf numFmtId="166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164" fontId="47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7" fillId="58" borderId="35" xfId="0" applyFont="1" applyFill="1" applyBorder="1" applyAlignment="1">
      <alignment horizontal="center" vertical="top"/>
    </xf>
    <xf numFmtId="164" fontId="7" fillId="58" borderId="5" xfId="160" applyFont="1" applyFill="1" applyBorder="1" applyAlignment="1">
      <alignment horizontal="center" vertical="center"/>
    </xf>
    <xf numFmtId="0" fontId="47" fillId="2" borderId="38" xfId="0" applyNumberFormat="1" applyFont="1" applyFill="1" applyBorder="1" applyAlignment="1">
      <alignment horizontal="center" vertical="center"/>
    </xf>
    <xf numFmtId="165" fontId="47" fillId="2" borderId="38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47" fillId="45" borderId="35" xfId="0" applyNumberFormat="1" applyFont="1" applyFill="1" applyBorder="1" applyAlignment="1">
      <alignment horizontal="center" vertical="center"/>
    </xf>
    <xf numFmtId="166" fontId="47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16" fontId="49" fillId="58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" fontId="7" fillId="58" borderId="35" xfId="0" applyNumberFormat="1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5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164" fontId="8" fillId="59" borderId="35" xfId="160" applyFont="1" applyFill="1" applyBorder="1" applyAlignment="1">
      <alignment horizontal="left" vertical="center"/>
    </xf>
    <xf numFmtId="164" fontId="47" fillId="59" borderId="35" xfId="160" applyFont="1" applyFill="1" applyBorder="1" applyAlignment="1">
      <alignment horizontal="center" vertical="top"/>
    </xf>
    <xf numFmtId="0" fontId="47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7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7" fillId="0" borderId="35" xfId="6" applyBorder="1"/>
    <xf numFmtId="2" fontId="47" fillId="0" borderId="35" xfId="6" applyNumberFormat="1" applyBorder="1"/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4" fontId="7" fillId="45" borderId="36" xfId="160" applyFont="1" applyFill="1" applyBorder="1" applyAlignment="1">
      <alignment horizontal="center" vertical="center"/>
    </xf>
    <xf numFmtId="164" fontId="7" fillId="45" borderId="38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8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0" fontId="47" fillId="45" borderId="38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165" fontId="47" fillId="45" borderId="38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8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yedve/Downloads/daily%20file%20for%2016%20FEB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UTINTRA"/>
      <sheetName val="Cash"/>
      <sheetName val="Mid"/>
      <sheetName val="Bulk"/>
      <sheetName val="Meassage"/>
      <sheetName val="Daily Final"/>
      <sheetName val="Client"/>
      <sheetName val="DII"/>
      <sheetName val="FII"/>
      <sheetName val="PRO"/>
      <sheetName val="Open Interest "/>
      <sheetName val="Sheet2 (2)"/>
      <sheetName val="Current Series"/>
      <sheetName val="EQ"/>
      <sheetName val="Daily Details"/>
      <sheetName val="INDEX"/>
      <sheetName val="E Outlook"/>
      <sheetName val="Trends"/>
      <sheetName val="Spurt in Volume"/>
      <sheetName val="MWPL"/>
      <sheetName val="World MK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SYMBOL</v>
          </cell>
          <cell r="B1" t="str">
            <v>SERIES</v>
          </cell>
          <cell r="C1" t="str">
            <v>OPEN</v>
          </cell>
          <cell r="D1" t="str">
            <v>HIGH</v>
          </cell>
          <cell r="E1" t="str">
            <v>LOW</v>
          </cell>
          <cell r="F1" t="str">
            <v>CLOSE</v>
          </cell>
          <cell r="G1" t="str">
            <v>LAST</v>
          </cell>
          <cell r="H1" t="str">
            <v>PREVCLOSE</v>
          </cell>
          <cell r="I1" t="str">
            <v>TOTTRDQTY</v>
          </cell>
          <cell r="J1" t="str">
            <v>TOTTRDVAL</v>
          </cell>
          <cell r="K1" t="str">
            <v>TIMESTAMP</v>
          </cell>
          <cell r="L1" t="str">
            <v>TOTALTRADES</v>
          </cell>
        </row>
        <row r="2">
          <cell r="A2" t="str">
            <v>20MICRONS</v>
          </cell>
          <cell r="B2" t="str">
            <v>EQ</v>
          </cell>
          <cell r="C2">
            <v>37</v>
          </cell>
          <cell r="D2">
            <v>37.700000000000003</v>
          </cell>
          <cell r="E2">
            <v>36.5</v>
          </cell>
          <cell r="F2">
            <v>36.950000000000003</v>
          </cell>
          <cell r="G2">
            <v>37.1</v>
          </cell>
          <cell r="H2">
            <v>37.1</v>
          </cell>
          <cell r="I2">
            <v>101325</v>
          </cell>
          <cell r="J2">
            <v>3739328.95</v>
          </cell>
          <cell r="K2">
            <v>44243</v>
          </cell>
          <cell r="L2">
            <v>715</v>
          </cell>
        </row>
        <row r="3">
          <cell r="A3" t="str">
            <v>21STCENMGM</v>
          </cell>
          <cell r="B3" t="str">
            <v>EQ</v>
          </cell>
          <cell r="C3">
            <v>12.65</v>
          </cell>
          <cell r="D3">
            <v>12.65</v>
          </cell>
          <cell r="E3">
            <v>12.25</v>
          </cell>
          <cell r="F3">
            <v>12.25</v>
          </cell>
          <cell r="G3">
            <v>12.25</v>
          </cell>
          <cell r="H3">
            <v>12.45</v>
          </cell>
          <cell r="I3">
            <v>15184</v>
          </cell>
          <cell r="J3">
            <v>187614.9</v>
          </cell>
          <cell r="K3">
            <v>44243</v>
          </cell>
          <cell r="L3">
            <v>84</v>
          </cell>
        </row>
        <row r="4">
          <cell r="A4" t="str">
            <v>3IINFOTECH</v>
          </cell>
          <cell r="B4" t="str">
            <v>EQ</v>
          </cell>
          <cell r="C4">
            <v>7.05</v>
          </cell>
          <cell r="D4">
            <v>7.2</v>
          </cell>
          <cell r="E4">
            <v>6.75</v>
          </cell>
          <cell r="F4">
            <v>6.9</v>
          </cell>
          <cell r="G4">
            <v>6.9</v>
          </cell>
          <cell r="H4">
            <v>7.1</v>
          </cell>
          <cell r="I4">
            <v>14528554</v>
          </cell>
          <cell r="J4">
            <v>99509773</v>
          </cell>
          <cell r="K4">
            <v>44243</v>
          </cell>
          <cell r="L4">
            <v>9029</v>
          </cell>
        </row>
        <row r="5">
          <cell r="A5" t="str">
            <v>3MINDIA</v>
          </cell>
          <cell r="B5" t="str">
            <v>EQ</v>
          </cell>
          <cell r="C5">
            <v>20835</v>
          </cell>
          <cell r="D5">
            <v>21500</v>
          </cell>
          <cell r="E5">
            <v>20835</v>
          </cell>
          <cell r="F5">
            <v>21298.05</v>
          </cell>
          <cell r="G5">
            <v>21203</v>
          </cell>
          <cell r="H5">
            <v>21010.05</v>
          </cell>
          <cell r="I5">
            <v>16907</v>
          </cell>
          <cell r="J5">
            <v>357525991.10000002</v>
          </cell>
          <cell r="K5">
            <v>44243</v>
          </cell>
          <cell r="L5">
            <v>3214</v>
          </cell>
        </row>
        <row r="6">
          <cell r="A6" t="str">
            <v>3PLAND</v>
          </cell>
          <cell r="B6" t="str">
            <v>EQ</v>
          </cell>
          <cell r="C6">
            <v>9.85</v>
          </cell>
          <cell r="D6">
            <v>9.85</v>
          </cell>
          <cell r="E6">
            <v>9.25</v>
          </cell>
          <cell r="F6">
            <v>9.35</v>
          </cell>
          <cell r="G6">
            <v>9.35</v>
          </cell>
          <cell r="H6">
            <v>9.6999999999999993</v>
          </cell>
          <cell r="I6">
            <v>4548</v>
          </cell>
          <cell r="J6">
            <v>42473.3</v>
          </cell>
          <cell r="K6">
            <v>44243</v>
          </cell>
          <cell r="L6">
            <v>41</v>
          </cell>
        </row>
        <row r="7">
          <cell r="A7" t="str">
            <v>5PAISA</v>
          </cell>
          <cell r="B7" t="str">
            <v>EQ</v>
          </cell>
          <cell r="C7">
            <v>252.05</v>
          </cell>
          <cell r="D7">
            <v>255.4</v>
          </cell>
          <cell r="E7">
            <v>249</v>
          </cell>
          <cell r="F7">
            <v>253.5</v>
          </cell>
          <cell r="G7">
            <v>253</v>
          </cell>
          <cell r="H7">
            <v>252.05</v>
          </cell>
          <cell r="I7">
            <v>31645</v>
          </cell>
          <cell r="J7">
            <v>7969055.5</v>
          </cell>
          <cell r="K7">
            <v>44243</v>
          </cell>
          <cell r="L7">
            <v>968</v>
          </cell>
        </row>
        <row r="8">
          <cell r="A8" t="str">
            <v>63MOONS</v>
          </cell>
          <cell r="B8" t="str">
            <v>EQ</v>
          </cell>
          <cell r="C8">
            <v>79.8</v>
          </cell>
          <cell r="D8">
            <v>80.099999999999994</v>
          </cell>
          <cell r="E8">
            <v>77</v>
          </cell>
          <cell r="F8">
            <v>77.599999999999994</v>
          </cell>
          <cell r="G8">
            <v>78.3</v>
          </cell>
          <cell r="H8">
            <v>79.8</v>
          </cell>
          <cell r="I8">
            <v>61038</v>
          </cell>
          <cell r="J8">
            <v>4772713.9000000004</v>
          </cell>
          <cell r="K8">
            <v>44243</v>
          </cell>
          <cell r="L8">
            <v>1042</v>
          </cell>
        </row>
        <row r="9">
          <cell r="A9" t="str">
            <v>A2ZINFRA</v>
          </cell>
          <cell r="B9" t="str">
            <v>EQ</v>
          </cell>
          <cell r="C9">
            <v>4.3499999999999996</v>
          </cell>
          <cell r="D9">
            <v>4.3499999999999996</v>
          </cell>
          <cell r="E9">
            <v>4.2</v>
          </cell>
          <cell r="F9">
            <v>4.3</v>
          </cell>
          <cell r="G9">
            <v>4.3</v>
          </cell>
          <cell r="H9">
            <v>4.3</v>
          </cell>
          <cell r="I9">
            <v>215088</v>
          </cell>
          <cell r="J9">
            <v>921805.55</v>
          </cell>
          <cell r="K9">
            <v>44243</v>
          </cell>
          <cell r="L9">
            <v>262</v>
          </cell>
        </row>
        <row r="10">
          <cell r="A10" t="str">
            <v>AAKASH</v>
          </cell>
          <cell r="B10" t="str">
            <v>BE</v>
          </cell>
          <cell r="C10">
            <v>113.5</v>
          </cell>
          <cell r="D10">
            <v>115.85</v>
          </cell>
          <cell r="E10">
            <v>110.5</v>
          </cell>
          <cell r="F10">
            <v>115.85</v>
          </cell>
          <cell r="G10">
            <v>115.85</v>
          </cell>
          <cell r="H10">
            <v>112.9</v>
          </cell>
          <cell r="I10">
            <v>10274</v>
          </cell>
          <cell r="J10">
            <v>1171167.7</v>
          </cell>
          <cell r="K10">
            <v>44243</v>
          </cell>
          <cell r="L10">
            <v>97</v>
          </cell>
        </row>
        <row r="11">
          <cell r="A11" t="str">
            <v>AARON</v>
          </cell>
          <cell r="B11" t="str">
            <v>EQ</v>
          </cell>
          <cell r="C11">
            <v>56.9</v>
          </cell>
          <cell r="D11">
            <v>59.15</v>
          </cell>
          <cell r="E11">
            <v>52.15</v>
          </cell>
          <cell r="F11">
            <v>58.1</v>
          </cell>
          <cell r="G11">
            <v>59.1</v>
          </cell>
          <cell r="H11">
            <v>53.8</v>
          </cell>
          <cell r="I11">
            <v>34240</v>
          </cell>
          <cell r="J11">
            <v>1979985.6</v>
          </cell>
          <cell r="K11">
            <v>44243</v>
          </cell>
          <cell r="L11">
            <v>432</v>
          </cell>
        </row>
        <row r="12">
          <cell r="A12" t="str">
            <v>AARTIDRUGS</v>
          </cell>
          <cell r="B12" t="str">
            <v>EQ</v>
          </cell>
          <cell r="C12">
            <v>645</v>
          </cell>
          <cell r="D12">
            <v>686</v>
          </cell>
          <cell r="E12">
            <v>641.79999999999995</v>
          </cell>
          <cell r="F12">
            <v>668.75</v>
          </cell>
          <cell r="G12">
            <v>669</v>
          </cell>
          <cell r="H12">
            <v>644.45000000000005</v>
          </cell>
          <cell r="I12">
            <v>920307</v>
          </cell>
          <cell r="J12">
            <v>617435525.85000002</v>
          </cell>
          <cell r="K12">
            <v>44243</v>
          </cell>
          <cell r="L12">
            <v>28342</v>
          </cell>
        </row>
        <row r="13">
          <cell r="A13" t="str">
            <v>AARTIIND</v>
          </cell>
          <cell r="B13" t="str">
            <v>EQ</v>
          </cell>
          <cell r="C13">
            <v>1221.95</v>
          </cell>
          <cell r="D13">
            <v>1230.7</v>
          </cell>
          <cell r="E13">
            <v>1208</v>
          </cell>
          <cell r="F13">
            <v>1227.9000000000001</v>
          </cell>
          <cell r="G13">
            <v>1229</v>
          </cell>
          <cell r="H13">
            <v>1215.95</v>
          </cell>
          <cell r="I13">
            <v>260347</v>
          </cell>
          <cell r="J13">
            <v>317461662.94999999</v>
          </cell>
          <cell r="K13">
            <v>44243</v>
          </cell>
          <cell r="L13">
            <v>12496</v>
          </cell>
        </row>
        <row r="14">
          <cell r="A14" t="str">
            <v>AARTISURF</v>
          </cell>
          <cell r="B14" t="str">
            <v>EQ</v>
          </cell>
          <cell r="C14">
            <v>890</v>
          </cell>
          <cell r="D14">
            <v>927</v>
          </cell>
          <cell r="E14">
            <v>889</v>
          </cell>
          <cell r="F14">
            <v>908.1</v>
          </cell>
          <cell r="G14">
            <v>908.95</v>
          </cell>
          <cell r="H14">
            <v>888.9</v>
          </cell>
          <cell r="I14">
            <v>8053</v>
          </cell>
          <cell r="J14">
            <v>7276765.5999999996</v>
          </cell>
          <cell r="K14">
            <v>44243</v>
          </cell>
          <cell r="L14">
            <v>1073</v>
          </cell>
        </row>
        <row r="15">
          <cell r="A15" t="str">
            <v>AARVEEDEN</v>
          </cell>
          <cell r="B15" t="str">
            <v>EQ</v>
          </cell>
          <cell r="C15">
            <v>19</v>
          </cell>
          <cell r="D15">
            <v>19</v>
          </cell>
          <cell r="E15">
            <v>17.649999999999999</v>
          </cell>
          <cell r="F15">
            <v>18.45</v>
          </cell>
          <cell r="G15">
            <v>18.75</v>
          </cell>
          <cell r="H15">
            <v>18.600000000000001</v>
          </cell>
          <cell r="I15">
            <v>14033</v>
          </cell>
          <cell r="J15">
            <v>260692.3</v>
          </cell>
          <cell r="K15">
            <v>44243</v>
          </cell>
          <cell r="L15">
            <v>122</v>
          </cell>
        </row>
        <row r="16">
          <cell r="A16" t="str">
            <v>AARVI</v>
          </cell>
          <cell r="B16" t="str">
            <v>EQ</v>
          </cell>
          <cell r="C16">
            <v>46</v>
          </cell>
          <cell r="D16">
            <v>46.95</v>
          </cell>
          <cell r="E16">
            <v>44.65</v>
          </cell>
          <cell r="F16">
            <v>45.05</v>
          </cell>
          <cell r="G16">
            <v>45</v>
          </cell>
          <cell r="H16">
            <v>46.45</v>
          </cell>
          <cell r="I16">
            <v>5832</v>
          </cell>
          <cell r="J16">
            <v>265969.95</v>
          </cell>
          <cell r="K16">
            <v>44243</v>
          </cell>
          <cell r="L16">
            <v>125</v>
          </cell>
        </row>
        <row r="17">
          <cell r="A17" t="str">
            <v>AAVAS</v>
          </cell>
          <cell r="B17" t="str">
            <v>EQ</v>
          </cell>
          <cell r="C17">
            <v>2260</v>
          </cell>
          <cell r="D17">
            <v>2262</v>
          </cell>
          <cell r="E17">
            <v>2193.9</v>
          </cell>
          <cell r="F17">
            <v>2212.9</v>
          </cell>
          <cell r="G17">
            <v>2210</v>
          </cell>
          <cell r="H17">
            <v>2228.5500000000002</v>
          </cell>
          <cell r="I17">
            <v>72030</v>
          </cell>
          <cell r="J17">
            <v>159250903.5</v>
          </cell>
          <cell r="K17">
            <v>44243</v>
          </cell>
          <cell r="L17">
            <v>8537</v>
          </cell>
        </row>
        <row r="18">
          <cell r="A18" t="str">
            <v>ABAN</v>
          </cell>
          <cell r="B18" t="str">
            <v>EQ</v>
          </cell>
          <cell r="C18">
            <v>31.1</v>
          </cell>
          <cell r="D18">
            <v>31.4</v>
          </cell>
          <cell r="E18">
            <v>29.65</v>
          </cell>
          <cell r="F18">
            <v>30.15</v>
          </cell>
          <cell r="G18">
            <v>29.95</v>
          </cell>
          <cell r="H18">
            <v>31.25</v>
          </cell>
          <cell r="I18">
            <v>265670</v>
          </cell>
          <cell r="J18">
            <v>8133201.6500000004</v>
          </cell>
          <cell r="K18">
            <v>44243</v>
          </cell>
          <cell r="L18">
            <v>1722</v>
          </cell>
        </row>
        <row r="19">
          <cell r="A19" t="str">
            <v>ABB</v>
          </cell>
          <cell r="B19" t="str">
            <v>EQ</v>
          </cell>
          <cell r="C19">
            <v>1480.8</v>
          </cell>
          <cell r="D19">
            <v>1515</v>
          </cell>
          <cell r="E19">
            <v>1474</v>
          </cell>
          <cell r="F19">
            <v>1500.5</v>
          </cell>
          <cell r="G19">
            <v>1494.45</v>
          </cell>
          <cell r="H19">
            <v>1474.15</v>
          </cell>
          <cell r="I19">
            <v>170927</v>
          </cell>
          <cell r="J19">
            <v>256513933.15000001</v>
          </cell>
          <cell r="K19">
            <v>44243</v>
          </cell>
          <cell r="L19">
            <v>10914</v>
          </cell>
        </row>
        <row r="20">
          <cell r="A20" t="str">
            <v>ABBOTINDIA</v>
          </cell>
          <cell r="B20" t="str">
            <v>EQ</v>
          </cell>
          <cell r="C20">
            <v>14484.75</v>
          </cell>
          <cell r="D20">
            <v>14739</v>
          </cell>
          <cell r="E20">
            <v>14465</v>
          </cell>
          <cell r="F20">
            <v>14700.7</v>
          </cell>
          <cell r="G20">
            <v>14685</v>
          </cell>
          <cell r="H20">
            <v>14448.95</v>
          </cell>
          <cell r="I20">
            <v>23617</v>
          </cell>
          <cell r="J20">
            <v>345639524.30000001</v>
          </cell>
          <cell r="K20">
            <v>44243</v>
          </cell>
          <cell r="L20">
            <v>6873</v>
          </cell>
        </row>
        <row r="21">
          <cell r="A21" t="str">
            <v>ABCAPITAL</v>
          </cell>
          <cell r="B21" t="str">
            <v>EQ</v>
          </cell>
          <cell r="C21">
            <v>94.8</v>
          </cell>
          <cell r="D21">
            <v>101.85</v>
          </cell>
          <cell r="E21">
            <v>94.45</v>
          </cell>
          <cell r="F21">
            <v>97.75</v>
          </cell>
          <cell r="G21">
            <v>98</v>
          </cell>
          <cell r="H21">
            <v>94.1</v>
          </cell>
          <cell r="I21">
            <v>19806981</v>
          </cell>
          <cell r="J21">
            <v>1941879904</v>
          </cell>
          <cell r="K21">
            <v>44243</v>
          </cell>
          <cell r="L21">
            <v>97860</v>
          </cell>
        </row>
        <row r="22">
          <cell r="A22" t="str">
            <v>ABFRL</v>
          </cell>
          <cell r="B22" t="str">
            <v>EQ</v>
          </cell>
          <cell r="C22">
            <v>166.9</v>
          </cell>
          <cell r="D22">
            <v>168.25</v>
          </cell>
          <cell r="E22">
            <v>163</v>
          </cell>
          <cell r="F22">
            <v>164.85</v>
          </cell>
          <cell r="G22">
            <v>164.6</v>
          </cell>
          <cell r="H22">
            <v>166.9</v>
          </cell>
          <cell r="I22">
            <v>1317403</v>
          </cell>
          <cell r="J22">
            <v>218146254.65000001</v>
          </cell>
          <cell r="K22">
            <v>44243</v>
          </cell>
          <cell r="L22">
            <v>10327</v>
          </cell>
        </row>
        <row r="23">
          <cell r="A23" t="str">
            <v>ABMINTLTD</v>
          </cell>
          <cell r="B23" t="str">
            <v>EQ</v>
          </cell>
          <cell r="C23">
            <v>47.05</v>
          </cell>
          <cell r="D23">
            <v>47.05</v>
          </cell>
          <cell r="E23">
            <v>47</v>
          </cell>
          <cell r="F23">
            <v>47.05</v>
          </cell>
          <cell r="G23">
            <v>47.05</v>
          </cell>
          <cell r="H23">
            <v>44.85</v>
          </cell>
          <cell r="I23">
            <v>2065</v>
          </cell>
          <cell r="J23">
            <v>97157.95</v>
          </cell>
          <cell r="K23">
            <v>44243</v>
          </cell>
          <cell r="L23">
            <v>22</v>
          </cell>
        </row>
        <row r="24">
          <cell r="A24" t="str">
            <v>ABSLBANETF</v>
          </cell>
          <cell r="B24" t="str">
            <v>EQ</v>
          </cell>
          <cell r="C24">
            <v>368</v>
          </cell>
          <cell r="D24">
            <v>374.9</v>
          </cell>
          <cell r="E24">
            <v>365.5</v>
          </cell>
          <cell r="F24">
            <v>370.09</v>
          </cell>
          <cell r="G24">
            <v>370.25</v>
          </cell>
          <cell r="H24">
            <v>370.71</v>
          </cell>
          <cell r="I24">
            <v>192</v>
          </cell>
          <cell r="J24">
            <v>71271.64</v>
          </cell>
          <cell r="K24">
            <v>44243</v>
          </cell>
          <cell r="L24">
            <v>30</v>
          </cell>
        </row>
        <row r="25">
          <cell r="A25" t="str">
            <v>ABSLNN50ET</v>
          </cell>
          <cell r="B25" t="str">
            <v>EQ</v>
          </cell>
          <cell r="C25">
            <v>355.15</v>
          </cell>
          <cell r="D25">
            <v>355.15</v>
          </cell>
          <cell r="E25">
            <v>333.9</v>
          </cell>
          <cell r="F25">
            <v>345.5</v>
          </cell>
          <cell r="G25">
            <v>345.5</v>
          </cell>
          <cell r="H25">
            <v>349.05</v>
          </cell>
          <cell r="I25">
            <v>68</v>
          </cell>
          <cell r="J25">
            <v>23122.12</v>
          </cell>
          <cell r="K25">
            <v>44243</v>
          </cell>
          <cell r="L25">
            <v>32</v>
          </cell>
        </row>
        <row r="26">
          <cell r="A26" t="str">
            <v>ACC</v>
          </cell>
          <cell r="B26" t="str">
            <v>EQ</v>
          </cell>
          <cell r="C26">
            <v>1791</v>
          </cell>
          <cell r="D26">
            <v>1843.55</v>
          </cell>
          <cell r="E26">
            <v>1784.95</v>
          </cell>
          <cell r="F26">
            <v>1819.3</v>
          </cell>
          <cell r="G26">
            <v>1820</v>
          </cell>
          <cell r="H26">
            <v>1788.05</v>
          </cell>
          <cell r="I26">
            <v>1937730</v>
          </cell>
          <cell r="J26">
            <v>3525454908.6500001</v>
          </cell>
          <cell r="K26">
            <v>44243</v>
          </cell>
          <cell r="L26">
            <v>57169</v>
          </cell>
        </row>
        <row r="27">
          <cell r="A27" t="str">
            <v>ACCELYA</v>
          </cell>
          <cell r="B27" t="str">
            <v>EQ</v>
          </cell>
          <cell r="C27">
            <v>905.85</v>
          </cell>
          <cell r="D27">
            <v>913.85</v>
          </cell>
          <cell r="E27">
            <v>901.8</v>
          </cell>
          <cell r="F27">
            <v>905.1</v>
          </cell>
          <cell r="G27">
            <v>901.8</v>
          </cell>
          <cell r="H27">
            <v>913.15</v>
          </cell>
          <cell r="I27">
            <v>2398</v>
          </cell>
          <cell r="J27">
            <v>2173759.1</v>
          </cell>
          <cell r="K27">
            <v>44243</v>
          </cell>
          <cell r="L27">
            <v>433</v>
          </cell>
        </row>
        <row r="28">
          <cell r="A28" t="str">
            <v>ACCURACY</v>
          </cell>
          <cell r="B28" t="str">
            <v>EQ</v>
          </cell>
          <cell r="C28">
            <v>55</v>
          </cell>
          <cell r="D28">
            <v>56.9</v>
          </cell>
          <cell r="E28">
            <v>53.45</v>
          </cell>
          <cell r="F28">
            <v>56.9</v>
          </cell>
          <cell r="G28">
            <v>56.9</v>
          </cell>
          <cell r="H28">
            <v>54.2</v>
          </cell>
          <cell r="I28">
            <v>26370</v>
          </cell>
          <cell r="J28">
            <v>1459024.3</v>
          </cell>
          <cell r="K28">
            <v>44243</v>
          </cell>
          <cell r="L28">
            <v>110</v>
          </cell>
        </row>
        <row r="29">
          <cell r="A29" t="str">
            <v>ACE</v>
          </cell>
          <cell r="B29" t="str">
            <v>EQ</v>
          </cell>
          <cell r="C29">
            <v>162.25</v>
          </cell>
          <cell r="D29">
            <v>162.44999999999999</v>
          </cell>
          <cell r="E29">
            <v>155.1</v>
          </cell>
          <cell r="F29">
            <v>155.85</v>
          </cell>
          <cell r="G29">
            <v>155.94999999999999</v>
          </cell>
          <cell r="H29">
            <v>161.4</v>
          </cell>
          <cell r="I29">
            <v>287116</v>
          </cell>
          <cell r="J29">
            <v>45443667.950000003</v>
          </cell>
          <cell r="K29">
            <v>44243</v>
          </cell>
          <cell r="L29">
            <v>6244</v>
          </cell>
        </row>
        <row r="30">
          <cell r="A30" t="str">
            <v>ACRYSIL</v>
          </cell>
          <cell r="B30" t="str">
            <v>EQ</v>
          </cell>
          <cell r="C30">
            <v>289</v>
          </cell>
          <cell r="D30">
            <v>289</v>
          </cell>
          <cell r="E30">
            <v>264.39999999999998</v>
          </cell>
          <cell r="F30">
            <v>264.60000000000002</v>
          </cell>
          <cell r="G30">
            <v>264.39999999999998</v>
          </cell>
          <cell r="H30">
            <v>279.10000000000002</v>
          </cell>
          <cell r="I30">
            <v>262347</v>
          </cell>
          <cell r="J30">
            <v>70585213.150000006</v>
          </cell>
          <cell r="K30">
            <v>44243</v>
          </cell>
          <cell r="L30">
            <v>3004</v>
          </cell>
        </row>
        <row r="31">
          <cell r="A31" t="str">
            <v>ADANIENT</v>
          </cell>
          <cell r="B31" t="str">
            <v>EQ</v>
          </cell>
          <cell r="C31">
            <v>760</v>
          </cell>
          <cell r="D31">
            <v>802.95</v>
          </cell>
          <cell r="E31">
            <v>756.25</v>
          </cell>
          <cell r="F31">
            <v>780.2</v>
          </cell>
          <cell r="G31">
            <v>783</v>
          </cell>
          <cell r="H31">
            <v>763.45</v>
          </cell>
          <cell r="I31">
            <v>19426061</v>
          </cell>
          <cell r="J31">
            <v>15256376183</v>
          </cell>
          <cell r="K31">
            <v>44243</v>
          </cell>
          <cell r="L31">
            <v>265192</v>
          </cell>
        </row>
        <row r="32">
          <cell r="A32" t="str">
            <v>ADANIGREEN</v>
          </cell>
          <cell r="B32" t="str">
            <v>EQ</v>
          </cell>
          <cell r="C32">
            <v>1050</v>
          </cell>
          <cell r="D32">
            <v>1113</v>
          </cell>
          <cell r="E32">
            <v>1049</v>
          </cell>
          <cell r="F32">
            <v>1078.3</v>
          </cell>
          <cell r="G32">
            <v>1069.05</v>
          </cell>
          <cell r="H32">
            <v>1062.8499999999999</v>
          </cell>
          <cell r="I32">
            <v>5182242</v>
          </cell>
          <cell r="J32">
            <v>5651690922.9499998</v>
          </cell>
          <cell r="K32">
            <v>44243</v>
          </cell>
          <cell r="L32">
            <v>50496</v>
          </cell>
        </row>
        <row r="33">
          <cell r="A33" t="str">
            <v>ADANIPORTS</v>
          </cell>
          <cell r="B33" t="str">
            <v>EQ</v>
          </cell>
          <cell r="C33">
            <v>629.79999999999995</v>
          </cell>
          <cell r="D33">
            <v>643.5</v>
          </cell>
          <cell r="E33">
            <v>628.04999999999995</v>
          </cell>
          <cell r="F33">
            <v>636.54999999999995</v>
          </cell>
          <cell r="G33">
            <v>637.4</v>
          </cell>
          <cell r="H33">
            <v>627.75</v>
          </cell>
          <cell r="I33">
            <v>15120148</v>
          </cell>
          <cell r="J33">
            <v>9638125111.1499996</v>
          </cell>
          <cell r="K33">
            <v>44243</v>
          </cell>
          <cell r="L33">
            <v>241095</v>
          </cell>
        </row>
        <row r="34">
          <cell r="A34" t="str">
            <v>ADANIPOWER</v>
          </cell>
          <cell r="B34" t="str">
            <v>EQ</v>
          </cell>
          <cell r="C34">
            <v>57.15</v>
          </cell>
          <cell r="D34">
            <v>58.9</v>
          </cell>
          <cell r="E34">
            <v>54.45</v>
          </cell>
          <cell r="F34">
            <v>55.2</v>
          </cell>
          <cell r="G34">
            <v>55.2</v>
          </cell>
          <cell r="H34">
            <v>56.9</v>
          </cell>
          <cell r="I34">
            <v>30672656</v>
          </cell>
          <cell r="J34">
            <v>1749482842.4000001</v>
          </cell>
          <cell r="K34">
            <v>44243</v>
          </cell>
          <cell r="L34">
            <v>64143</v>
          </cell>
        </row>
        <row r="35">
          <cell r="A35" t="str">
            <v>ADANITRANS</v>
          </cell>
          <cell r="B35" t="str">
            <v>EQ</v>
          </cell>
          <cell r="C35">
            <v>690</v>
          </cell>
          <cell r="D35">
            <v>787.7</v>
          </cell>
          <cell r="E35">
            <v>689</v>
          </cell>
          <cell r="F35">
            <v>763.55</v>
          </cell>
          <cell r="G35">
            <v>766</v>
          </cell>
          <cell r="H35">
            <v>682.85</v>
          </cell>
          <cell r="I35">
            <v>4652336</v>
          </cell>
          <cell r="J35">
            <v>3418910796.8499999</v>
          </cell>
          <cell r="K35">
            <v>44243</v>
          </cell>
          <cell r="L35">
            <v>136779</v>
          </cell>
        </row>
        <row r="36">
          <cell r="A36" t="str">
            <v>ADFFOODS</v>
          </cell>
          <cell r="B36" t="str">
            <v>EQ</v>
          </cell>
          <cell r="C36">
            <v>822</v>
          </cell>
          <cell r="D36">
            <v>822</v>
          </cell>
          <cell r="E36">
            <v>765.95</v>
          </cell>
          <cell r="F36">
            <v>770.15</v>
          </cell>
          <cell r="G36">
            <v>774</v>
          </cell>
          <cell r="H36">
            <v>809.6</v>
          </cell>
          <cell r="I36">
            <v>68875</v>
          </cell>
          <cell r="J36">
            <v>54536210.700000003</v>
          </cell>
          <cell r="K36">
            <v>44243</v>
          </cell>
          <cell r="L36">
            <v>4698</v>
          </cell>
        </row>
        <row r="37">
          <cell r="A37" t="str">
            <v>ADHUNIKIND</v>
          </cell>
          <cell r="B37" t="str">
            <v>EQ</v>
          </cell>
          <cell r="C37">
            <v>21.7</v>
          </cell>
          <cell r="D37">
            <v>21.7</v>
          </cell>
          <cell r="E37">
            <v>21.05</v>
          </cell>
          <cell r="F37">
            <v>21.25</v>
          </cell>
          <cell r="G37">
            <v>21.15</v>
          </cell>
          <cell r="H37">
            <v>21.45</v>
          </cell>
          <cell r="I37">
            <v>13283</v>
          </cell>
          <cell r="J37">
            <v>283703.5</v>
          </cell>
          <cell r="K37">
            <v>44243</v>
          </cell>
          <cell r="L37">
            <v>116</v>
          </cell>
        </row>
        <row r="38">
          <cell r="A38" t="str">
            <v>ADL</v>
          </cell>
          <cell r="B38" t="str">
            <v>BE</v>
          </cell>
          <cell r="C38">
            <v>27.25</v>
          </cell>
          <cell r="D38">
            <v>27.35</v>
          </cell>
          <cell r="E38">
            <v>26.15</v>
          </cell>
          <cell r="F38">
            <v>26.6</v>
          </cell>
          <cell r="G38">
            <v>27.1</v>
          </cell>
          <cell r="H38">
            <v>27.25</v>
          </cell>
          <cell r="I38">
            <v>1361</v>
          </cell>
          <cell r="J38">
            <v>36530.35</v>
          </cell>
          <cell r="K38">
            <v>44243</v>
          </cell>
          <cell r="L38">
            <v>20</v>
          </cell>
        </row>
        <row r="39">
          <cell r="A39" t="str">
            <v>ADORWELD</v>
          </cell>
          <cell r="B39" t="str">
            <v>EQ</v>
          </cell>
          <cell r="C39">
            <v>296.89999999999998</v>
          </cell>
          <cell r="D39">
            <v>305</v>
          </cell>
          <cell r="E39">
            <v>295.10000000000002</v>
          </cell>
          <cell r="F39">
            <v>303.60000000000002</v>
          </cell>
          <cell r="G39">
            <v>303.14999999999998</v>
          </cell>
          <cell r="H39">
            <v>296.89999999999998</v>
          </cell>
          <cell r="I39">
            <v>44954</v>
          </cell>
          <cell r="J39">
            <v>13542496.199999999</v>
          </cell>
          <cell r="K39">
            <v>44243</v>
          </cell>
          <cell r="L39">
            <v>1485</v>
          </cell>
        </row>
        <row r="40">
          <cell r="A40" t="str">
            <v>ADROITINFO</v>
          </cell>
          <cell r="B40" t="str">
            <v>EQ</v>
          </cell>
          <cell r="C40">
            <v>8.1999999999999993</v>
          </cell>
          <cell r="D40">
            <v>8.1999999999999993</v>
          </cell>
          <cell r="E40">
            <v>7.9</v>
          </cell>
          <cell r="F40">
            <v>8.1</v>
          </cell>
          <cell r="G40">
            <v>8.1</v>
          </cell>
          <cell r="H40">
            <v>8.25</v>
          </cell>
          <cell r="I40">
            <v>7504</v>
          </cell>
          <cell r="J40">
            <v>60820.65</v>
          </cell>
          <cell r="K40">
            <v>44243</v>
          </cell>
          <cell r="L40">
            <v>24</v>
          </cell>
        </row>
        <row r="41">
          <cell r="A41" t="str">
            <v>ADSL</v>
          </cell>
          <cell r="B41" t="str">
            <v>EQ</v>
          </cell>
          <cell r="C41">
            <v>39.799999999999997</v>
          </cell>
          <cell r="D41">
            <v>39.799999999999997</v>
          </cell>
          <cell r="E41">
            <v>38.15</v>
          </cell>
          <cell r="F41">
            <v>38.299999999999997</v>
          </cell>
          <cell r="G41">
            <v>38.200000000000003</v>
          </cell>
          <cell r="H41">
            <v>39.25</v>
          </cell>
          <cell r="I41">
            <v>87563</v>
          </cell>
          <cell r="J41">
            <v>3387984.65</v>
          </cell>
          <cell r="K41">
            <v>44243</v>
          </cell>
          <cell r="L41">
            <v>763</v>
          </cell>
        </row>
        <row r="42">
          <cell r="A42" t="str">
            <v>ADVANIHOTR</v>
          </cell>
          <cell r="B42" t="str">
            <v>EQ</v>
          </cell>
          <cell r="C42">
            <v>51.2</v>
          </cell>
          <cell r="D42">
            <v>51.9</v>
          </cell>
          <cell r="E42">
            <v>50.15</v>
          </cell>
          <cell r="F42">
            <v>51.65</v>
          </cell>
          <cell r="G42">
            <v>51.55</v>
          </cell>
          <cell r="H42">
            <v>51.3</v>
          </cell>
          <cell r="I42">
            <v>18095</v>
          </cell>
          <cell r="J42">
            <v>927371.5</v>
          </cell>
          <cell r="K42">
            <v>44243</v>
          </cell>
          <cell r="L42">
            <v>173</v>
          </cell>
        </row>
        <row r="43">
          <cell r="A43" t="str">
            <v>ADVENZYMES</v>
          </cell>
          <cell r="B43" t="str">
            <v>EQ</v>
          </cell>
          <cell r="C43">
            <v>362.2</v>
          </cell>
          <cell r="D43">
            <v>376.8</v>
          </cell>
          <cell r="E43">
            <v>361.15</v>
          </cell>
          <cell r="F43">
            <v>373.1</v>
          </cell>
          <cell r="G43">
            <v>376</v>
          </cell>
          <cell r="H43">
            <v>360.05</v>
          </cell>
          <cell r="I43">
            <v>398219</v>
          </cell>
          <cell r="J43">
            <v>146778788.75</v>
          </cell>
          <cell r="K43">
            <v>44243</v>
          </cell>
          <cell r="L43">
            <v>14707</v>
          </cell>
        </row>
        <row r="44">
          <cell r="A44" t="str">
            <v>AEGISCHEM</v>
          </cell>
          <cell r="B44" t="str">
            <v>EQ</v>
          </cell>
          <cell r="C44">
            <v>298.7</v>
          </cell>
          <cell r="D44">
            <v>302</v>
          </cell>
          <cell r="E44">
            <v>294.5</v>
          </cell>
          <cell r="F44">
            <v>300.85000000000002</v>
          </cell>
          <cell r="G44">
            <v>301.89999999999998</v>
          </cell>
          <cell r="H44">
            <v>297.3</v>
          </cell>
          <cell r="I44">
            <v>208423</v>
          </cell>
          <cell r="J44">
            <v>62444668.549999997</v>
          </cell>
          <cell r="K44">
            <v>44243</v>
          </cell>
          <cell r="L44">
            <v>5949</v>
          </cell>
        </row>
        <row r="45">
          <cell r="A45" t="str">
            <v>AFFLE</v>
          </cell>
          <cell r="B45" t="str">
            <v>EQ</v>
          </cell>
          <cell r="C45">
            <v>5120</v>
          </cell>
          <cell r="D45">
            <v>5350</v>
          </cell>
          <cell r="E45">
            <v>5070</v>
          </cell>
          <cell r="F45">
            <v>5189.3999999999996</v>
          </cell>
          <cell r="G45">
            <v>5195</v>
          </cell>
          <cell r="H45">
            <v>5151.45</v>
          </cell>
          <cell r="I45">
            <v>107869</v>
          </cell>
          <cell r="J45">
            <v>564086811.29999995</v>
          </cell>
          <cell r="K45">
            <v>44243</v>
          </cell>
          <cell r="L45">
            <v>22044</v>
          </cell>
        </row>
        <row r="46">
          <cell r="A46" t="str">
            <v>AGARIND</v>
          </cell>
          <cell r="B46" t="str">
            <v>BE</v>
          </cell>
          <cell r="C46">
            <v>157.94999999999999</v>
          </cell>
          <cell r="D46">
            <v>157.94999999999999</v>
          </cell>
          <cell r="E46">
            <v>157.94999999999999</v>
          </cell>
          <cell r="F46">
            <v>157.94999999999999</v>
          </cell>
          <cell r="G46">
            <v>157.94999999999999</v>
          </cell>
          <cell r="H46">
            <v>150.44999999999999</v>
          </cell>
          <cell r="I46">
            <v>5018</v>
          </cell>
          <cell r="J46">
            <v>792593.1</v>
          </cell>
          <cell r="K46">
            <v>44243</v>
          </cell>
          <cell r="L46">
            <v>72</v>
          </cell>
        </row>
        <row r="47">
          <cell r="A47" t="str">
            <v>AGCNET</v>
          </cell>
          <cell r="B47" t="str">
            <v>EQ</v>
          </cell>
          <cell r="C47">
            <v>925</v>
          </cell>
          <cell r="D47">
            <v>925</v>
          </cell>
          <cell r="E47">
            <v>888</v>
          </cell>
          <cell r="F47">
            <v>908.3</v>
          </cell>
          <cell r="G47">
            <v>916.95</v>
          </cell>
          <cell r="H47">
            <v>916.65</v>
          </cell>
          <cell r="I47">
            <v>9303</v>
          </cell>
          <cell r="J47">
            <v>8486144.1500000004</v>
          </cell>
          <cell r="K47">
            <v>44243</v>
          </cell>
          <cell r="L47">
            <v>313</v>
          </cell>
        </row>
        <row r="48">
          <cell r="A48" t="str">
            <v>AGRITECH</v>
          </cell>
          <cell r="B48" t="str">
            <v>EQ</v>
          </cell>
          <cell r="C48">
            <v>35.950000000000003</v>
          </cell>
          <cell r="D48">
            <v>35.950000000000003</v>
          </cell>
          <cell r="E48">
            <v>34.4</v>
          </cell>
          <cell r="F48">
            <v>35</v>
          </cell>
          <cell r="G48">
            <v>35</v>
          </cell>
          <cell r="H48">
            <v>34.700000000000003</v>
          </cell>
          <cell r="I48">
            <v>3300</v>
          </cell>
          <cell r="J48">
            <v>115720.2</v>
          </cell>
          <cell r="K48">
            <v>44243</v>
          </cell>
          <cell r="L48">
            <v>141</v>
          </cell>
        </row>
        <row r="49">
          <cell r="A49" t="str">
            <v>AGROPHOS</v>
          </cell>
          <cell r="B49" t="str">
            <v>EQ</v>
          </cell>
          <cell r="C49">
            <v>13.05</v>
          </cell>
          <cell r="D49">
            <v>14</v>
          </cell>
          <cell r="E49">
            <v>12.8</v>
          </cell>
          <cell r="F49">
            <v>12.9</v>
          </cell>
          <cell r="G49">
            <v>12.8</v>
          </cell>
          <cell r="H49">
            <v>13.2</v>
          </cell>
          <cell r="I49">
            <v>47072</v>
          </cell>
          <cell r="J49">
            <v>616886.19999999995</v>
          </cell>
          <cell r="K49">
            <v>44243</v>
          </cell>
          <cell r="L49">
            <v>231</v>
          </cell>
        </row>
        <row r="50">
          <cell r="A50" t="str">
            <v>AHLADA</v>
          </cell>
          <cell r="B50" t="str">
            <v>EQ</v>
          </cell>
          <cell r="C50">
            <v>74.75</v>
          </cell>
          <cell r="D50">
            <v>75.900000000000006</v>
          </cell>
          <cell r="E50">
            <v>73.55</v>
          </cell>
          <cell r="F50">
            <v>73.900000000000006</v>
          </cell>
          <cell r="G50">
            <v>73.55</v>
          </cell>
          <cell r="H50">
            <v>74.349999999999994</v>
          </cell>
          <cell r="I50">
            <v>25914</v>
          </cell>
          <cell r="J50">
            <v>1926454.9</v>
          </cell>
          <cell r="K50">
            <v>44243</v>
          </cell>
          <cell r="L50">
            <v>90</v>
          </cell>
        </row>
        <row r="51">
          <cell r="A51" t="str">
            <v>AHLEAST</v>
          </cell>
          <cell r="B51" t="str">
            <v>EQ</v>
          </cell>
          <cell r="C51">
            <v>159.15</v>
          </cell>
          <cell r="D51">
            <v>165</v>
          </cell>
          <cell r="E51">
            <v>159</v>
          </cell>
          <cell r="F51">
            <v>163.65</v>
          </cell>
          <cell r="G51">
            <v>165</v>
          </cell>
          <cell r="H51">
            <v>163.35</v>
          </cell>
          <cell r="I51">
            <v>430</v>
          </cell>
          <cell r="J51">
            <v>69642.600000000006</v>
          </cell>
          <cell r="K51">
            <v>44243</v>
          </cell>
          <cell r="L51">
            <v>56</v>
          </cell>
        </row>
        <row r="52">
          <cell r="A52" t="str">
            <v>AHLUCONT</v>
          </cell>
          <cell r="B52" t="str">
            <v>EQ</v>
          </cell>
          <cell r="C52">
            <v>309</v>
          </cell>
          <cell r="D52">
            <v>310.2</v>
          </cell>
          <cell r="E52">
            <v>286.5</v>
          </cell>
          <cell r="F52">
            <v>290.64999999999998</v>
          </cell>
          <cell r="G52">
            <v>290.14999999999998</v>
          </cell>
          <cell r="H52">
            <v>307.39999999999998</v>
          </cell>
          <cell r="I52">
            <v>279943</v>
          </cell>
          <cell r="J52">
            <v>85545315.700000003</v>
          </cell>
          <cell r="K52">
            <v>44243</v>
          </cell>
          <cell r="L52">
            <v>4239</v>
          </cell>
        </row>
        <row r="53">
          <cell r="A53" t="str">
            <v>AHLWEST</v>
          </cell>
          <cell r="B53" t="str">
            <v>EQ</v>
          </cell>
          <cell r="C53">
            <v>249.35</v>
          </cell>
          <cell r="D53">
            <v>252.9</v>
          </cell>
          <cell r="E53">
            <v>245.15</v>
          </cell>
          <cell r="F53">
            <v>249.45</v>
          </cell>
          <cell r="G53">
            <v>246</v>
          </cell>
          <cell r="H53">
            <v>252</v>
          </cell>
          <cell r="I53">
            <v>1626</v>
          </cell>
          <cell r="J53">
            <v>405505.35</v>
          </cell>
          <cell r="K53">
            <v>44243</v>
          </cell>
          <cell r="L53">
            <v>272</v>
          </cell>
        </row>
        <row r="54">
          <cell r="A54" t="str">
            <v>AIAENG</v>
          </cell>
          <cell r="B54" t="str">
            <v>EQ</v>
          </cell>
          <cell r="C54">
            <v>1980.7</v>
          </cell>
          <cell r="D54">
            <v>1991.3</v>
          </cell>
          <cell r="E54">
            <v>1942.05</v>
          </cell>
          <cell r="F54">
            <v>1949.9</v>
          </cell>
          <cell r="G54">
            <v>1943.75</v>
          </cell>
          <cell r="H54">
            <v>1970.3</v>
          </cell>
          <cell r="I54">
            <v>39348</v>
          </cell>
          <cell r="J54">
            <v>77392979.5</v>
          </cell>
          <cell r="K54">
            <v>44243</v>
          </cell>
          <cell r="L54">
            <v>3003</v>
          </cell>
        </row>
        <row r="55">
          <cell r="A55" t="str">
            <v>AIRAN</v>
          </cell>
          <cell r="B55" t="str">
            <v>EQ</v>
          </cell>
          <cell r="C55">
            <v>19.149999999999999</v>
          </cell>
          <cell r="D55">
            <v>19.3</v>
          </cell>
          <cell r="E55">
            <v>18.3</v>
          </cell>
          <cell r="F55">
            <v>18.600000000000001</v>
          </cell>
          <cell r="G55">
            <v>18.350000000000001</v>
          </cell>
          <cell r="H55">
            <v>18.7</v>
          </cell>
          <cell r="I55">
            <v>73726</v>
          </cell>
          <cell r="J55">
            <v>1371127.5</v>
          </cell>
          <cell r="K55">
            <v>44243</v>
          </cell>
          <cell r="L55">
            <v>232</v>
          </cell>
        </row>
        <row r="56">
          <cell r="A56" t="str">
            <v>AJANTPHARM</v>
          </cell>
          <cell r="B56" t="str">
            <v>EQ</v>
          </cell>
          <cell r="C56">
            <v>1815</v>
          </cell>
          <cell r="D56">
            <v>1817.9</v>
          </cell>
          <cell r="E56">
            <v>1792.25</v>
          </cell>
          <cell r="F56">
            <v>1803.1</v>
          </cell>
          <cell r="G56">
            <v>1795</v>
          </cell>
          <cell r="H56">
            <v>1807.9</v>
          </cell>
          <cell r="I56">
            <v>56789</v>
          </cell>
          <cell r="J56">
            <v>102517987.25</v>
          </cell>
          <cell r="K56">
            <v>44243</v>
          </cell>
          <cell r="L56">
            <v>5375</v>
          </cell>
        </row>
        <row r="57">
          <cell r="A57" t="str">
            <v>AJMERA</v>
          </cell>
          <cell r="B57" t="str">
            <v>EQ</v>
          </cell>
          <cell r="C57">
            <v>134.35</v>
          </cell>
          <cell r="D57">
            <v>134.35</v>
          </cell>
          <cell r="E57">
            <v>128.80000000000001</v>
          </cell>
          <cell r="F57">
            <v>130</v>
          </cell>
          <cell r="G57">
            <v>130.5</v>
          </cell>
          <cell r="H57">
            <v>132.44999999999999</v>
          </cell>
          <cell r="I57">
            <v>57375</v>
          </cell>
          <cell r="J57">
            <v>7552336.4000000004</v>
          </cell>
          <cell r="K57">
            <v>44243</v>
          </cell>
          <cell r="L57">
            <v>1119</v>
          </cell>
        </row>
        <row r="58">
          <cell r="A58" t="str">
            <v>AKASH</v>
          </cell>
          <cell r="B58" t="str">
            <v>EQ</v>
          </cell>
          <cell r="C58">
            <v>225.7</v>
          </cell>
          <cell r="D58">
            <v>230</v>
          </cell>
          <cell r="E58">
            <v>214.25</v>
          </cell>
          <cell r="F58">
            <v>217</v>
          </cell>
          <cell r="G58">
            <v>215.25</v>
          </cell>
          <cell r="H58">
            <v>218.95</v>
          </cell>
          <cell r="I58">
            <v>62968</v>
          </cell>
          <cell r="J58">
            <v>14153769.449999999</v>
          </cell>
          <cell r="K58">
            <v>44243</v>
          </cell>
          <cell r="L58">
            <v>358</v>
          </cell>
        </row>
        <row r="59">
          <cell r="A59" t="str">
            <v>AKG</v>
          </cell>
          <cell r="B59" t="str">
            <v>EQ</v>
          </cell>
          <cell r="C59">
            <v>102.65</v>
          </cell>
          <cell r="D59">
            <v>102.65</v>
          </cell>
          <cell r="E59">
            <v>98.2</v>
          </cell>
          <cell r="F59">
            <v>102.4</v>
          </cell>
          <cell r="G59">
            <v>100</v>
          </cell>
          <cell r="H59">
            <v>97.8</v>
          </cell>
          <cell r="I59">
            <v>38319</v>
          </cell>
          <cell r="J59">
            <v>3929267.35</v>
          </cell>
          <cell r="K59">
            <v>44243</v>
          </cell>
          <cell r="L59">
            <v>267</v>
          </cell>
        </row>
        <row r="60">
          <cell r="A60" t="str">
            <v>AKSHARCHEM</v>
          </cell>
          <cell r="B60" t="str">
            <v>EQ</v>
          </cell>
          <cell r="C60">
            <v>269.14999999999998</v>
          </cell>
          <cell r="D60">
            <v>271.5</v>
          </cell>
          <cell r="E60">
            <v>257</v>
          </cell>
          <cell r="F60">
            <v>261.10000000000002</v>
          </cell>
          <cell r="G60">
            <v>264</v>
          </cell>
          <cell r="H60">
            <v>265.14999999999998</v>
          </cell>
          <cell r="I60">
            <v>32516</v>
          </cell>
          <cell r="J60">
            <v>8607126.5999999996</v>
          </cell>
          <cell r="K60">
            <v>44243</v>
          </cell>
          <cell r="L60">
            <v>1402</v>
          </cell>
        </row>
        <row r="61">
          <cell r="A61" t="str">
            <v>AKSHOPTFBR</v>
          </cell>
          <cell r="B61" t="str">
            <v>EQ</v>
          </cell>
          <cell r="C61">
            <v>6.8</v>
          </cell>
          <cell r="D61">
            <v>7.1</v>
          </cell>
          <cell r="E61">
            <v>6.75</v>
          </cell>
          <cell r="F61">
            <v>6.8</v>
          </cell>
          <cell r="G61">
            <v>6.8</v>
          </cell>
          <cell r="H61">
            <v>6.8</v>
          </cell>
          <cell r="I61">
            <v>261579</v>
          </cell>
          <cell r="J61">
            <v>1812970.1</v>
          </cell>
          <cell r="K61">
            <v>44243</v>
          </cell>
          <cell r="L61">
            <v>377</v>
          </cell>
        </row>
        <row r="62">
          <cell r="A62" t="str">
            <v>AKZOINDIA</v>
          </cell>
          <cell r="B62" t="str">
            <v>EQ</v>
          </cell>
          <cell r="C62">
            <v>2181</v>
          </cell>
          <cell r="D62">
            <v>2219.5</v>
          </cell>
          <cell r="E62">
            <v>2181</v>
          </cell>
          <cell r="F62">
            <v>2190.75</v>
          </cell>
          <cell r="G62">
            <v>2186.15</v>
          </cell>
          <cell r="H62">
            <v>2192.65</v>
          </cell>
          <cell r="I62">
            <v>8712</v>
          </cell>
          <cell r="J62">
            <v>19117301.949999999</v>
          </cell>
          <cell r="K62">
            <v>44243</v>
          </cell>
          <cell r="L62">
            <v>1333</v>
          </cell>
        </row>
        <row r="63">
          <cell r="A63" t="str">
            <v>ALANKIT</v>
          </cell>
          <cell r="B63" t="str">
            <v>EQ</v>
          </cell>
          <cell r="C63">
            <v>16.3</v>
          </cell>
          <cell r="D63">
            <v>19.3</v>
          </cell>
          <cell r="E63">
            <v>16.2</v>
          </cell>
          <cell r="F63">
            <v>17.7</v>
          </cell>
          <cell r="G63">
            <v>17.2</v>
          </cell>
          <cell r="H63">
            <v>16.100000000000001</v>
          </cell>
          <cell r="I63">
            <v>157970</v>
          </cell>
          <cell r="J63">
            <v>2715367.75</v>
          </cell>
          <cell r="K63">
            <v>44243</v>
          </cell>
          <cell r="L63">
            <v>385</v>
          </cell>
        </row>
        <row r="64">
          <cell r="A64" t="str">
            <v>ALBERTDAVD</v>
          </cell>
          <cell r="B64" t="str">
            <v>EQ</v>
          </cell>
          <cell r="C64">
            <v>411.75</v>
          </cell>
          <cell r="D64">
            <v>420</v>
          </cell>
          <cell r="E64">
            <v>410.05</v>
          </cell>
          <cell r="F64">
            <v>411.65</v>
          </cell>
          <cell r="G64">
            <v>412</v>
          </cell>
          <cell r="H64">
            <v>411.1</v>
          </cell>
          <cell r="I64">
            <v>15670</v>
          </cell>
          <cell r="J64">
            <v>6480495.6500000004</v>
          </cell>
          <cell r="K64">
            <v>44243</v>
          </cell>
          <cell r="L64">
            <v>827</v>
          </cell>
        </row>
        <row r="65">
          <cell r="A65" t="str">
            <v>ALEMBICLTD</v>
          </cell>
          <cell r="B65" t="str">
            <v>EQ</v>
          </cell>
          <cell r="C65">
            <v>101.05</v>
          </cell>
          <cell r="D65">
            <v>103.75</v>
          </cell>
          <cell r="E65">
            <v>100.05</v>
          </cell>
          <cell r="F65">
            <v>102.4</v>
          </cell>
          <cell r="G65">
            <v>102.35</v>
          </cell>
          <cell r="H65">
            <v>100.9</v>
          </cell>
          <cell r="I65">
            <v>356172</v>
          </cell>
          <cell r="J65">
            <v>36274875.649999999</v>
          </cell>
          <cell r="K65">
            <v>44243</v>
          </cell>
          <cell r="L65">
            <v>6345</v>
          </cell>
        </row>
        <row r="66">
          <cell r="A66" t="str">
            <v>ALICON</v>
          </cell>
          <cell r="B66" t="str">
            <v>EQ</v>
          </cell>
          <cell r="C66">
            <v>429</v>
          </cell>
          <cell r="D66">
            <v>429</v>
          </cell>
          <cell r="E66">
            <v>407.6</v>
          </cell>
          <cell r="F66">
            <v>411.9</v>
          </cell>
          <cell r="G66">
            <v>416</v>
          </cell>
          <cell r="H66">
            <v>407.95</v>
          </cell>
          <cell r="I66">
            <v>4464</v>
          </cell>
          <cell r="J66">
            <v>1845174.9</v>
          </cell>
          <cell r="K66">
            <v>44243</v>
          </cell>
          <cell r="L66">
            <v>454</v>
          </cell>
        </row>
        <row r="67">
          <cell r="A67" t="str">
            <v>ALKALI</v>
          </cell>
          <cell r="B67" t="str">
            <v>EQ</v>
          </cell>
          <cell r="C67">
            <v>52.15</v>
          </cell>
          <cell r="D67">
            <v>54</v>
          </cell>
          <cell r="E67">
            <v>52</v>
          </cell>
          <cell r="F67">
            <v>52.25</v>
          </cell>
          <cell r="G67">
            <v>52</v>
          </cell>
          <cell r="H67">
            <v>52.75</v>
          </cell>
          <cell r="I67">
            <v>10651</v>
          </cell>
          <cell r="J67">
            <v>564250.80000000005</v>
          </cell>
          <cell r="K67">
            <v>44243</v>
          </cell>
          <cell r="L67">
            <v>240</v>
          </cell>
        </row>
        <row r="68">
          <cell r="A68" t="str">
            <v>ALKEM</v>
          </cell>
          <cell r="B68" t="str">
            <v>EQ</v>
          </cell>
          <cell r="C68">
            <v>2895</v>
          </cell>
          <cell r="D68">
            <v>2918.1</v>
          </cell>
          <cell r="E68">
            <v>2861</v>
          </cell>
          <cell r="F68">
            <v>2876.2</v>
          </cell>
          <cell r="G68">
            <v>2877</v>
          </cell>
          <cell r="H68">
            <v>2885.95</v>
          </cell>
          <cell r="I68">
            <v>87480</v>
          </cell>
          <cell r="J68">
            <v>251346363.5</v>
          </cell>
          <cell r="K68">
            <v>44243</v>
          </cell>
          <cell r="L68">
            <v>10791</v>
          </cell>
        </row>
        <row r="69">
          <cell r="A69" t="str">
            <v>ALKYLAMINE</v>
          </cell>
          <cell r="B69" t="str">
            <v>EQ</v>
          </cell>
          <cell r="C69">
            <v>5255.6</v>
          </cell>
          <cell r="D69">
            <v>5322.25</v>
          </cell>
          <cell r="E69">
            <v>5180</v>
          </cell>
          <cell r="F69">
            <v>5199.25</v>
          </cell>
          <cell r="G69">
            <v>5190</v>
          </cell>
          <cell r="H69">
            <v>5224.55</v>
          </cell>
          <cell r="I69">
            <v>21406</v>
          </cell>
          <cell r="J69">
            <v>112218389.05</v>
          </cell>
          <cell r="K69">
            <v>44243</v>
          </cell>
          <cell r="L69">
            <v>4953</v>
          </cell>
        </row>
        <row r="70">
          <cell r="A70" t="str">
            <v>ALLCARGO</v>
          </cell>
          <cell r="B70" t="str">
            <v>EQ</v>
          </cell>
          <cell r="C70">
            <v>128.19999999999999</v>
          </cell>
          <cell r="D70">
            <v>132.30000000000001</v>
          </cell>
          <cell r="E70">
            <v>128.19999999999999</v>
          </cell>
          <cell r="F70">
            <v>130.35</v>
          </cell>
          <cell r="G70">
            <v>130</v>
          </cell>
          <cell r="H70">
            <v>128.35</v>
          </cell>
          <cell r="I70">
            <v>358527</v>
          </cell>
          <cell r="J70">
            <v>46748637.850000001</v>
          </cell>
          <cell r="K70">
            <v>44243</v>
          </cell>
          <cell r="L70">
            <v>3455</v>
          </cell>
        </row>
        <row r="71">
          <cell r="A71" t="str">
            <v>ALLSEC</v>
          </cell>
          <cell r="B71" t="str">
            <v>EQ</v>
          </cell>
          <cell r="C71">
            <v>361.15</v>
          </cell>
          <cell r="D71">
            <v>371.75</v>
          </cell>
          <cell r="E71">
            <v>347.1</v>
          </cell>
          <cell r="F71">
            <v>357.75</v>
          </cell>
          <cell r="G71">
            <v>357.45</v>
          </cell>
          <cell r="H71">
            <v>362.55</v>
          </cell>
          <cell r="I71">
            <v>29239</v>
          </cell>
          <cell r="J71">
            <v>10430063.300000001</v>
          </cell>
          <cell r="K71">
            <v>44243</v>
          </cell>
          <cell r="L71">
            <v>1152</v>
          </cell>
        </row>
        <row r="72">
          <cell r="A72" t="str">
            <v>ALMONDZ</v>
          </cell>
          <cell r="B72" t="str">
            <v>EQ</v>
          </cell>
          <cell r="C72">
            <v>24.95</v>
          </cell>
          <cell r="D72">
            <v>25.4</v>
          </cell>
          <cell r="E72">
            <v>23.05</v>
          </cell>
          <cell r="F72">
            <v>25.4</v>
          </cell>
          <cell r="G72">
            <v>25.4</v>
          </cell>
          <cell r="H72">
            <v>23.1</v>
          </cell>
          <cell r="I72">
            <v>29610</v>
          </cell>
          <cell r="J72">
            <v>741506.4</v>
          </cell>
          <cell r="K72">
            <v>44243</v>
          </cell>
          <cell r="L72">
            <v>248</v>
          </cell>
        </row>
        <row r="73">
          <cell r="A73" t="str">
            <v>ALOKINDS</v>
          </cell>
          <cell r="B73" t="str">
            <v>EQ</v>
          </cell>
          <cell r="C73">
            <v>20.6</v>
          </cell>
          <cell r="D73">
            <v>20.75</v>
          </cell>
          <cell r="E73">
            <v>20.25</v>
          </cell>
          <cell r="F73">
            <v>20.350000000000001</v>
          </cell>
          <cell r="G73">
            <v>20.45</v>
          </cell>
          <cell r="H73">
            <v>20.55</v>
          </cell>
          <cell r="I73">
            <v>5968221</v>
          </cell>
          <cell r="J73">
            <v>121959369.8</v>
          </cell>
          <cell r="K73">
            <v>44243</v>
          </cell>
          <cell r="L73">
            <v>11200</v>
          </cell>
        </row>
        <row r="74">
          <cell r="A74" t="str">
            <v>ALPA</v>
          </cell>
          <cell r="B74" t="str">
            <v>EQ</v>
          </cell>
          <cell r="C74">
            <v>40.4</v>
          </cell>
          <cell r="D74">
            <v>42.9</v>
          </cell>
          <cell r="E74">
            <v>38.9</v>
          </cell>
          <cell r="F74">
            <v>41.65</v>
          </cell>
          <cell r="G74">
            <v>41.5</v>
          </cell>
          <cell r="H74">
            <v>39.200000000000003</v>
          </cell>
          <cell r="I74">
            <v>313428</v>
          </cell>
          <cell r="J74">
            <v>13080481.5</v>
          </cell>
          <cell r="K74">
            <v>44243</v>
          </cell>
          <cell r="L74">
            <v>1865</v>
          </cell>
        </row>
        <row r="75">
          <cell r="A75" t="str">
            <v>ALPHAGEO</v>
          </cell>
          <cell r="B75" t="str">
            <v>EQ</v>
          </cell>
          <cell r="C75">
            <v>210</v>
          </cell>
          <cell r="D75">
            <v>214.75</v>
          </cell>
          <cell r="E75">
            <v>207.7</v>
          </cell>
          <cell r="F75">
            <v>211.6</v>
          </cell>
          <cell r="G75">
            <v>211.95</v>
          </cell>
          <cell r="H75">
            <v>209.9</v>
          </cell>
          <cell r="I75">
            <v>27995</v>
          </cell>
          <cell r="J75">
            <v>5939354.5999999996</v>
          </cell>
          <cell r="K75">
            <v>44243</v>
          </cell>
          <cell r="L75">
            <v>962</v>
          </cell>
        </row>
        <row r="76">
          <cell r="A76" t="str">
            <v>ALPSINDUS</v>
          </cell>
          <cell r="B76" t="str">
            <v>BE</v>
          </cell>
          <cell r="C76">
            <v>2</v>
          </cell>
          <cell r="D76">
            <v>2.2000000000000002</v>
          </cell>
          <cell r="E76">
            <v>2</v>
          </cell>
          <cell r="F76">
            <v>2.0499999999999998</v>
          </cell>
          <cell r="G76">
            <v>2.0499999999999998</v>
          </cell>
          <cell r="H76">
            <v>2.1</v>
          </cell>
          <cell r="I76">
            <v>18244</v>
          </cell>
          <cell r="J76">
            <v>37342.6</v>
          </cell>
          <cell r="K76">
            <v>44243</v>
          </cell>
          <cell r="L76">
            <v>34</v>
          </cell>
        </row>
        <row r="77">
          <cell r="A77" t="str">
            <v>AMARAJABAT</v>
          </cell>
          <cell r="B77" t="str">
            <v>EQ</v>
          </cell>
          <cell r="C77">
            <v>928.4</v>
          </cell>
          <cell r="D77">
            <v>934.95</v>
          </cell>
          <cell r="E77">
            <v>904</v>
          </cell>
          <cell r="F77">
            <v>907.9</v>
          </cell>
          <cell r="G77">
            <v>905</v>
          </cell>
          <cell r="H77">
            <v>928.4</v>
          </cell>
          <cell r="I77">
            <v>2237254</v>
          </cell>
          <cell r="J77">
            <v>2046709936.05</v>
          </cell>
          <cell r="K77">
            <v>44243</v>
          </cell>
          <cell r="L77">
            <v>61841</v>
          </cell>
        </row>
        <row r="78">
          <cell r="A78" t="str">
            <v>AMBER</v>
          </cell>
          <cell r="B78" t="str">
            <v>EQ</v>
          </cell>
          <cell r="C78">
            <v>3209</v>
          </cell>
          <cell r="D78">
            <v>3290</v>
          </cell>
          <cell r="E78">
            <v>3189.15</v>
          </cell>
          <cell r="F78">
            <v>3215.4</v>
          </cell>
          <cell r="G78">
            <v>3210</v>
          </cell>
          <cell r="H78">
            <v>3232.6</v>
          </cell>
          <cell r="I78">
            <v>100407</v>
          </cell>
          <cell r="J78">
            <v>324745815</v>
          </cell>
          <cell r="K78">
            <v>44243</v>
          </cell>
          <cell r="L78">
            <v>12178</v>
          </cell>
        </row>
        <row r="79">
          <cell r="A79" t="str">
            <v>AMBIKCO</v>
          </cell>
          <cell r="B79" t="str">
            <v>EQ</v>
          </cell>
          <cell r="C79">
            <v>964</v>
          </cell>
          <cell r="D79">
            <v>1008</v>
          </cell>
          <cell r="E79">
            <v>940.6</v>
          </cell>
          <cell r="F79">
            <v>956.15</v>
          </cell>
          <cell r="G79">
            <v>955</v>
          </cell>
          <cell r="H79">
            <v>948.15</v>
          </cell>
          <cell r="I79">
            <v>45447</v>
          </cell>
          <cell r="J79">
            <v>44062056.5</v>
          </cell>
          <cell r="K79">
            <v>44243</v>
          </cell>
          <cell r="L79">
            <v>3979</v>
          </cell>
        </row>
        <row r="80">
          <cell r="A80" t="str">
            <v>AMBUJACEM</v>
          </cell>
          <cell r="B80" t="str">
            <v>EQ</v>
          </cell>
          <cell r="C80">
            <v>285.89999999999998</v>
          </cell>
          <cell r="D80">
            <v>287.3</v>
          </cell>
          <cell r="E80">
            <v>280.2</v>
          </cell>
          <cell r="F80">
            <v>284.05</v>
          </cell>
          <cell r="G80">
            <v>284</v>
          </cell>
          <cell r="H80">
            <v>283.39999999999998</v>
          </cell>
          <cell r="I80">
            <v>6116048</v>
          </cell>
          <cell r="J80">
            <v>1738771188.3499999</v>
          </cell>
          <cell r="K80">
            <v>44243</v>
          </cell>
          <cell r="L80">
            <v>56341</v>
          </cell>
        </row>
        <row r="81">
          <cell r="A81" t="str">
            <v>AMDIND</v>
          </cell>
          <cell r="B81" t="str">
            <v>EQ</v>
          </cell>
          <cell r="C81">
            <v>17.149999999999999</v>
          </cell>
          <cell r="D81">
            <v>17.75</v>
          </cell>
          <cell r="E81">
            <v>17</v>
          </cell>
          <cell r="F81">
            <v>17.05</v>
          </cell>
          <cell r="G81">
            <v>17.05</v>
          </cell>
          <cell r="H81">
            <v>17.05</v>
          </cell>
          <cell r="I81">
            <v>11456</v>
          </cell>
          <cell r="J81">
            <v>198143.35</v>
          </cell>
          <cell r="K81">
            <v>44243</v>
          </cell>
          <cell r="L81">
            <v>81</v>
          </cell>
        </row>
        <row r="82">
          <cell r="A82" t="str">
            <v>AMJLAND</v>
          </cell>
          <cell r="B82" t="str">
            <v>EQ</v>
          </cell>
          <cell r="C82">
            <v>25.95</v>
          </cell>
          <cell r="D82">
            <v>25.95</v>
          </cell>
          <cell r="E82">
            <v>24.15</v>
          </cell>
          <cell r="F82">
            <v>24.95</v>
          </cell>
          <cell r="G82">
            <v>24.9</v>
          </cell>
          <cell r="H82">
            <v>25.25</v>
          </cell>
          <cell r="I82">
            <v>22864</v>
          </cell>
          <cell r="J82">
            <v>573094.1</v>
          </cell>
          <cell r="K82">
            <v>44243</v>
          </cell>
          <cell r="L82">
            <v>224</v>
          </cell>
        </row>
        <row r="83">
          <cell r="A83" t="str">
            <v>AMRUTANJAN</v>
          </cell>
          <cell r="B83" t="str">
            <v>EQ</v>
          </cell>
          <cell r="C83">
            <v>592</v>
          </cell>
          <cell r="D83">
            <v>595.04999999999995</v>
          </cell>
          <cell r="E83">
            <v>567</v>
          </cell>
          <cell r="F83">
            <v>573.95000000000005</v>
          </cell>
          <cell r="G83">
            <v>575.5</v>
          </cell>
          <cell r="H83">
            <v>589.6</v>
          </cell>
          <cell r="I83">
            <v>204224</v>
          </cell>
          <cell r="J83">
            <v>119398609.65000001</v>
          </cell>
          <cell r="K83">
            <v>44243</v>
          </cell>
          <cell r="L83">
            <v>5243</v>
          </cell>
        </row>
        <row r="84">
          <cell r="A84" t="str">
            <v>ANANTRAJ</v>
          </cell>
          <cell r="B84" t="str">
            <v>EQ</v>
          </cell>
          <cell r="C84">
            <v>41.5</v>
          </cell>
          <cell r="D84">
            <v>42.75</v>
          </cell>
          <cell r="E84">
            <v>40.1</v>
          </cell>
          <cell r="F84">
            <v>40.5</v>
          </cell>
          <cell r="G84">
            <v>40.299999999999997</v>
          </cell>
          <cell r="H84">
            <v>41.9</v>
          </cell>
          <cell r="I84">
            <v>443860</v>
          </cell>
          <cell r="J84">
            <v>18297019</v>
          </cell>
          <cell r="K84">
            <v>44243</v>
          </cell>
          <cell r="L84">
            <v>1815</v>
          </cell>
        </row>
        <row r="85">
          <cell r="A85" t="str">
            <v>ANDHRACEMT</v>
          </cell>
          <cell r="B85" t="str">
            <v>EQ</v>
          </cell>
          <cell r="C85">
            <v>5.95</v>
          </cell>
          <cell r="D85">
            <v>5.95</v>
          </cell>
          <cell r="E85">
            <v>5.65</v>
          </cell>
          <cell r="F85">
            <v>5.75</v>
          </cell>
          <cell r="G85">
            <v>5.8</v>
          </cell>
          <cell r="H85">
            <v>5.75</v>
          </cell>
          <cell r="I85">
            <v>229124</v>
          </cell>
          <cell r="J85">
            <v>1327694.8</v>
          </cell>
          <cell r="K85">
            <v>44243</v>
          </cell>
          <cell r="L85">
            <v>1031</v>
          </cell>
        </row>
        <row r="86">
          <cell r="A86" t="str">
            <v>ANDHRAPAP</v>
          </cell>
          <cell r="B86" t="str">
            <v>EQ</v>
          </cell>
          <cell r="C86">
            <v>242</v>
          </cell>
          <cell r="D86">
            <v>242.5</v>
          </cell>
          <cell r="E86">
            <v>232</v>
          </cell>
          <cell r="F86">
            <v>239.45</v>
          </cell>
          <cell r="G86">
            <v>240</v>
          </cell>
          <cell r="H86">
            <v>237.35</v>
          </cell>
          <cell r="I86">
            <v>143740</v>
          </cell>
          <cell r="J86">
            <v>34269448.700000003</v>
          </cell>
          <cell r="K86">
            <v>44243</v>
          </cell>
          <cell r="L86">
            <v>1389</v>
          </cell>
        </row>
        <row r="87">
          <cell r="A87" t="str">
            <v>ANDHRSUGAR</v>
          </cell>
          <cell r="B87" t="str">
            <v>EQ</v>
          </cell>
          <cell r="C87">
            <v>297</v>
          </cell>
          <cell r="D87">
            <v>297</v>
          </cell>
          <cell r="E87">
            <v>290</v>
          </cell>
          <cell r="F87">
            <v>291.25</v>
          </cell>
          <cell r="G87">
            <v>292</v>
          </cell>
          <cell r="H87">
            <v>291.7</v>
          </cell>
          <cell r="I87">
            <v>63750</v>
          </cell>
          <cell r="J87">
            <v>18632302.949999999</v>
          </cell>
          <cell r="K87">
            <v>44243</v>
          </cell>
          <cell r="L87">
            <v>1760</v>
          </cell>
        </row>
        <row r="88">
          <cell r="A88" t="str">
            <v>ANGELBRKG</v>
          </cell>
          <cell r="B88" t="str">
            <v>EQ</v>
          </cell>
          <cell r="C88">
            <v>342.4</v>
          </cell>
          <cell r="D88">
            <v>343.9</v>
          </cell>
          <cell r="E88">
            <v>334.55</v>
          </cell>
          <cell r="F88">
            <v>335.35</v>
          </cell>
          <cell r="G88">
            <v>335.6</v>
          </cell>
          <cell r="H88">
            <v>340.75</v>
          </cell>
          <cell r="I88">
            <v>111599</v>
          </cell>
          <cell r="J88">
            <v>37573527.149999999</v>
          </cell>
          <cell r="K88">
            <v>44243</v>
          </cell>
          <cell r="L88">
            <v>3324</v>
          </cell>
        </row>
        <row r="89">
          <cell r="A89" t="str">
            <v>ANIKINDS</v>
          </cell>
          <cell r="B89" t="str">
            <v>EQ</v>
          </cell>
          <cell r="C89">
            <v>15.85</v>
          </cell>
          <cell r="D89">
            <v>15.85</v>
          </cell>
          <cell r="E89">
            <v>14.95</v>
          </cell>
          <cell r="F89">
            <v>15.05</v>
          </cell>
          <cell r="G89">
            <v>14.95</v>
          </cell>
          <cell r="H89">
            <v>15.7</v>
          </cell>
          <cell r="I89">
            <v>32710</v>
          </cell>
          <cell r="J89">
            <v>490734.45</v>
          </cell>
          <cell r="K89">
            <v>44243</v>
          </cell>
          <cell r="L89">
            <v>140</v>
          </cell>
        </row>
        <row r="90">
          <cell r="A90" t="str">
            <v>ANKITMETAL</v>
          </cell>
          <cell r="B90" t="str">
            <v>EQ</v>
          </cell>
          <cell r="C90">
            <v>1.1499999999999999</v>
          </cell>
          <cell r="D90">
            <v>1.2</v>
          </cell>
          <cell r="E90">
            <v>1.1499999999999999</v>
          </cell>
          <cell r="F90">
            <v>1.2</v>
          </cell>
          <cell r="G90">
            <v>1.2</v>
          </cell>
          <cell r="H90">
            <v>1.2</v>
          </cell>
          <cell r="I90">
            <v>44642</v>
          </cell>
          <cell r="J90">
            <v>52516</v>
          </cell>
          <cell r="K90">
            <v>44243</v>
          </cell>
          <cell r="L90">
            <v>51</v>
          </cell>
        </row>
        <row r="91">
          <cell r="A91" t="str">
            <v>ANSALAPI</v>
          </cell>
          <cell r="B91" t="str">
            <v>EQ</v>
          </cell>
          <cell r="C91">
            <v>8.1</v>
          </cell>
          <cell r="D91">
            <v>8.15</v>
          </cell>
          <cell r="E91">
            <v>7.5</v>
          </cell>
          <cell r="F91">
            <v>8</v>
          </cell>
          <cell r="G91">
            <v>8.0500000000000007</v>
          </cell>
          <cell r="H91">
            <v>7.8</v>
          </cell>
          <cell r="I91">
            <v>316754</v>
          </cell>
          <cell r="J91">
            <v>2540484.0499999998</v>
          </cell>
          <cell r="K91">
            <v>44243</v>
          </cell>
          <cell r="L91">
            <v>631</v>
          </cell>
        </row>
        <row r="92">
          <cell r="A92" t="str">
            <v>ANSALHSG</v>
          </cell>
          <cell r="B92" t="str">
            <v>EQ</v>
          </cell>
          <cell r="C92">
            <v>6.05</v>
          </cell>
          <cell r="D92">
            <v>6.05</v>
          </cell>
          <cell r="E92">
            <v>5.9</v>
          </cell>
          <cell r="F92">
            <v>5.9</v>
          </cell>
          <cell r="G92">
            <v>5.9</v>
          </cell>
          <cell r="H92">
            <v>6.05</v>
          </cell>
          <cell r="I92">
            <v>30737</v>
          </cell>
          <cell r="J92">
            <v>182815.85</v>
          </cell>
          <cell r="K92">
            <v>44243</v>
          </cell>
          <cell r="L92">
            <v>62</v>
          </cell>
        </row>
        <row r="93">
          <cell r="A93" t="str">
            <v>ANUP</v>
          </cell>
          <cell r="B93" t="str">
            <v>EQ</v>
          </cell>
          <cell r="C93">
            <v>657</v>
          </cell>
          <cell r="D93">
            <v>657</v>
          </cell>
          <cell r="E93">
            <v>632.54999999999995</v>
          </cell>
          <cell r="F93">
            <v>637.04999999999995</v>
          </cell>
          <cell r="G93">
            <v>636.25</v>
          </cell>
          <cell r="H93">
            <v>643.5</v>
          </cell>
          <cell r="I93">
            <v>16152</v>
          </cell>
          <cell r="J93">
            <v>10346103.800000001</v>
          </cell>
          <cell r="K93">
            <v>44243</v>
          </cell>
          <cell r="L93">
            <v>1885</v>
          </cell>
        </row>
        <row r="94">
          <cell r="A94" t="str">
            <v>APARINDS</v>
          </cell>
          <cell r="B94" t="str">
            <v>EQ</v>
          </cell>
          <cell r="C94">
            <v>457.7</v>
          </cell>
          <cell r="D94">
            <v>457.7</v>
          </cell>
          <cell r="E94">
            <v>437.3</v>
          </cell>
          <cell r="F94">
            <v>441.55</v>
          </cell>
          <cell r="G94">
            <v>440.55</v>
          </cell>
          <cell r="H94">
            <v>449.65</v>
          </cell>
          <cell r="I94">
            <v>140681</v>
          </cell>
          <cell r="J94">
            <v>62758599</v>
          </cell>
          <cell r="K94">
            <v>44243</v>
          </cell>
          <cell r="L94">
            <v>5732</v>
          </cell>
        </row>
        <row r="95">
          <cell r="A95" t="str">
            <v>APCL</v>
          </cell>
          <cell r="B95" t="str">
            <v>EQ</v>
          </cell>
          <cell r="C95">
            <v>215</v>
          </cell>
          <cell r="D95">
            <v>217.35</v>
          </cell>
          <cell r="E95">
            <v>210.4</v>
          </cell>
          <cell r="F95">
            <v>210.85</v>
          </cell>
          <cell r="G95">
            <v>210.55</v>
          </cell>
          <cell r="H95">
            <v>215.15</v>
          </cell>
          <cell r="I95">
            <v>43367</v>
          </cell>
          <cell r="J95">
            <v>9252223</v>
          </cell>
          <cell r="K95">
            <v>44243</v>
          </cell>
          <cell r="L95">
            <v>1075</v>
          </cell>
        </row>
        <row r="96">
          <cell r="A96" t="str">
            <v>APCOTEXIND</v>
          </cell>
          <cell r="B96" t="str">
            <v>EQ</v>
          </cell>
          <cell r="C96">
            <v>183</v>
          </cell>
          <cell r="D96">
            <v>183</v>
          </cell>
          <cell r="E96">
            <v>175</v>
          </cell>
          <cell r="F96">
            <v>175.85</v>
          </cell>
          <cell r="G96">
            <v>176</v>
          </cell>
          <cell r="H96">
            <v>181.5</v>
          </cell>
          <cell r="I96">
            <v>77487</v>
          </cell>
          <cell r="J96">
            <v>13778097.550000001</v>
          </cell>
          <cell r="K96">
            <v>44243</v>
          </cell>
          <cell r="L96">
            <v>1714</v>
          </cell>
        </row>
        <row r="97">
          <cell r="A97" t="str">
            <v>APEX</v>
          </cell>
          <cell r="B97" t="str">
            <v>EQ</v>
          </cell>
          <cell r="C97">
            <v>254.15</v>
          </cell>
          <cell r="D97">
            <v>254.95</v>
          </cell>
          <cell r="E97">
            <v>252.1</v>
          </cell>
          <cell r="F97">
            <v>253.1</v>
          </cell>
          <cell r="G97">
            <v>253.7</v>
          </cell>
          <cell r="H97">
            <v>252.85</v>
          </cell>
          <cell r="I97">
            <v>54737</v>
          </cell>
          <cell r="J97">
            <v>13871315.449999999</v>
          </cell>
          <cell r="K97">
            <v>44243</v>
          </cell>
          <cell r="L97">
            <v>1435</v>
          </cell>
        </row>
        <row r="98">
          <cell r="A98" t="str">
            <v>APLAPOLLO</v>
          </cell>
          <cell r="B98" t="str">
            <v>EQ</v>
          </cell>
          <cell r="C98">
            <v>990</v>
          </cell>
          <cell r="D98">
            <v>998.9</v>
          </cell>
          <cell r="E98">
            <v>955.1</v>
          </cell>
          <cell r="F98">
            <v>958.1</v>
          </cell>
          <cell r="G98">
            <v>955.5</v>
          </cell>
          <cell r="H98">
            <v>976.35</v>
          </cell>
          <cell r="I98">
            <v>811679</v>
          </cell>
          <cell r="J98">
            <v>793005061.39999998</v>
          </cell>
          <cell r="K98">
            <v>44243</v>
          </cell>
          <cell r="L98">
            <v>15295</v>
          </cell>
        </row>
        <row r="99">
          <cell r="A99" t="str">
            <v>APLLTD</v>
          </cell>
          <cell r="B99" t="str">
            <v>EQ</v>
          </cell>
          <cell r="C99">
            <v>984</v>
          </cell>
          <cell r="D99">
            <v>984</v>
          </cell>
          <cell r="E99">
            <v>956.05</v>
          </cell>
          <cell r="F99">
            <v>960.9</v>
          </cell>
          <cell r="G99">
            <v>960.95</v>
          </cell>
          <cell r="H99">
            <v>978.3</v>
          </cell>
          <cell r="I99">
            <v>239259</v>
          </cell>
          <cell r="J99">
            <v>230508427.15000001</v>
          </cell>
          <cell r="K99">
            <v>44243</v>
          </cell>
          <cell r="L99">
            <v>7773</v>
          </cell>
        </row>
        <row r="100">
          <cell r="A100" t="str">
            <v>APOLLO</v>
          </cell>
          <cell r="B100" t="str">
            <v>EQ</v>
          </cell>
          <cell r="C100">
            <v>114.2</v>
          </cell>
          <cell r="D100">
            <v>115.45</v>
          </cell>
          <cell r="E100">
            <v>110</v>
          </cell>
          <cell r="F100">
            <v>112.15</v>
          </cell>
          <cell r="G100">
            <v>112.35</v>
          </cell>
          <cell r="H100">
            <v>113.45</v>
          </cell>
          <cell r="I100">
            <v>138315</v>
          </cell>
          <cell r="J100">
            <v>15691563.65</v>
          </cell>
          <cell r="K100">
            <v>44243</v>
          </cell>
          <cell r="L100">
            <v>2303</v>
          </cell>
        </row>
        <row r="101">
          <cell r="A101" t="str">
            <v>APOLLOHOSP</v>
          </cell>
          <cell r="B101" t="str">
            <v>EQ</v>
          </cell>
          <cell r="C101">
            <v>3089</v>
          </cell>
          <cell r="D101">
            <v>3253.55</v>
          </cell>
          <cell r="E101">
            <v>3047</v>
          </cell>
          <cell r="F101">
            <v>3202.75</v>
          </cell>
          <cell r="G101">
            <v>3205</v>
          </cell>
          <cell r="H101">
            <v>3090.65</v>
          </cell>
          <cell r="I101">
            <v>4381584</v>
          </cell>
          <cell r="J101">
            <v>13885717451.15</v>
          </cell>
          <cell r="K101">
            <v>44243</v>
          </cell>
          <cell r="L101">
            <v>168495</v>
          </cell>
        </row>
        <row r="102">
          <cell r="A102" t="str">
            <v>APOLLOPIPE</v>
          </cell>
          <cell r="B102" t="str">
            <v>EQ</v>
          </cell>
          <cell r="C102">
            <v>693.6</v>
          </cell>
          <cell r="D102">
            <v>697.65</v>
          </cell>
          <cell r="E102">
            <v>675.05</v>
          </cell>
          <cell r="F102">
            <v>681.05</v>
          </cell>
          <cell r="G102">
            <v>683.6</v>
          </cell>
          <cell r="H102">
            <v>690.5</v>
          </cell>
          <cell r="I102">
            <v>30629</v>
          </cell>
          <cell r="J102">
            <v>20948175.350000001</v>
          </cell>
          <cell r="K102">
            <v>44243</v>
          </cell>
          <cell r="L102">
            <v>1401</v>
          </cell>
        </row>
        <row r="103">
          <cell r="A103" t="str">
            <v>APOLLOTYRE</v>
          </cell>
          <cell r="B103" t="str">
            <v>EQ</v>
          </cell>
          <cell r="C103">
            <v>238.5</v>
          </cell>
          <cell r="D103">
            <v>240.55</v>
          </cell>
          <cell r="E103">
            <v>232.6</v>
          </cell>
          <cell r="F103">
            <v>236.25</v>
          </cell>
          <cell r="G103">
            <v>236.4</v>
          </cell>
          <cell r="H103">
            <v>238</v>
          </cell>
          <cell r="I103">
            <v>8706612</v>
          </cell>
          <cell r="J103">
            <v>2058034493.9000001</v>
          </cell>
          <cell r="K103">
            <v>44243</v>
          </cell>
          <cell r="L103">
            <v>51537</v>
          </cell>
        </row>
        <row r="104">
          <cell r="A104" t="str">
            <v>APOLSINHOT</v>
          </cell>
          <cell r="B104" t="str">
            <v>EQ</v>
          </cell>
          <cell r="C104">
            <v>575.25</v>
          </cell>
          <cell r="D104">
            <v>575.85</v>
          </cell>
          <cell r="E104">
            <v>560.04999999999995</v>
          </cell>
          <cell r="F104">
            <v>562.45000000000005</v>
          </cell>
          <cell r="G104">
            <v>561</v>
          </cell>
          <cell r="H104">
            <v>563.79999999999995</v>
          </cell>
          <cell r="I104">
            <v>316</v>
          </cell>
          <cell r="J104">
            <v>178318.55</v>
          </cell>
          <cell r="K104">
            <v>44243</v>
          </cell>
          <cell r="L104">
            <v>63</v>
          </cell>
        </row>
        <row r="105">
          <cell r="A105" t="str">
            <v>APTECHT</v>
          </cell>
          <cell r="B105" t="str">
            <v>EQ</v>
          </cell>
          <cell r="C105">
            <v>236</v>
          </cell>
          <cell r="D105">
            <v>246</v>
          </cell>
          <cell r="E105">
            <v>231.5</v>
          </cell>
          <cell r="F105">
            <v>236.2</v>
          </cell>
          <cell r="G105">
            <v>235.15</v>
          </cell>
          <cell r="H105">
            <v>236.75</v>
          </cell>
          <cell r="I105">
            <v>817544</v>
          </cell>
          <cell r="J105">
            <v>194218887.90000001</v>
          </cell>
          <cell r="K105">
            <v>44243</v>
          </cell>
          <cell r="L105">
            <v>22230</v>
          </cell>
        </row>
        <row r="106">
          <cell r="A106" t="str">
            <v>ARCHIDPLY</v>
          </cell>
          <cell r="B106" t="str">
            <v>BE</v>
          </cell>
          <cell r="C106">
            <v>35.200000000000003</v>
          </cell>
          <cell r="D106">
            <v>35.9</v>
          </cell>
          <cell r="E106">
            <v>34.85</v>
          </cell>
          <cell r="F106">
            <v>35.299999999999997</v>
          </cell>
          <cell r="G106">
            <v>35.450000000000003</v>
          </cell>
          <cell r="H106">
            <v>35.65</v>
          </cell>
          <cell r="I106">
            <v>11753</v>
          </cell>
          <cell r="J106">
            <v>415113.45</v>
          </cell>
          <cell r="K106">
            <v>44243</v>
          </cell>
          <cell r="L106">
            <v>70</v>
          </cell>
        </row>
        <row r="107">
          <cell r="A107" t="str">
            <v>ARCHIES</v>
          </cell>
          <cell r="B107" t="str">
            <v>EQ</v>
          </cell>
          <cell r="C107">
            <v>12.4</v>
          </cell>
          <cell r="D107">
            <v>12.6</v>
          </cell>
          <cell r="E107">
            <v>12.25</v>
          </cell>
          <cell r="F107">
            <v>12.5</v>
          </cell>
          <cell r="G107">
            <v>12.4</v>
          </cell>
          <cell r="H107">
            <v>12.3</v>
          </cell>
          <cell r="I107">
            <v>76729</v>
          </cell>
          <cell r="J107">
            <v>951490.95</v>
          </cell>
          <cell r="K107">
            <v>44243</v>
          </cell>
          <cell r="L107">
            <v>178</v>
          </cell>
        </row>
        <row r="108">
          <cell r="A108" t="str">
            <v>ARENTERP</v>
          </cell>
          <cell r="B108" t="str">
            <v>EQ</v>
          </cell>
          <cell r="C108">
            <v>11.65</v>
          </cell>
          <cell r="D108">
            <v>11.75</v>
          </cell>
          <cell r="E108">
            <v>10.85</v>
          </cell>
          <cell r="F108">
            <v>11.45</v>
          </cell>
          <cell r="G108">
            <v>10.85</v>
          </cell>
          <cell r="H108">
            <v>11.2</v>
          </cell>
          <cell r="I108">
            <v>4613</v>
          </cell>
          <cell r="J108">
            <v>52409.5</v>
          </cell>
          <cell r="K108">
            <v>44243</v>
          </cell>
          <cell r="L108">
            <v>50</v>
          </cell>
        </row>
        <row r="109">
          <cell r="A109" t="str">
            <v>ARIES</v>
          </cell>
          <cell r="B109" t="str">
            <v>EQ</v>
          </cell>
          <cell r="C109">
            <v>92.4</v>
          </cell>
          <cell r="D109">
            <v>92.4</v>
          </cell>
          <cell r="E109">
            <v>88.8</v>
          </cell>
          <cell r="F109">
            <v>89.45</v>
          </cell>
          <cell r="G109">
            <v>90.6</v>
          </cell>
          <cell r="H109">
            <v>90.15</v>
          </cell>
          <cell r="I109">
            <v>56727</v>
          </cell>
          <cell r="J109">
            <v>5093570.8499999996</v>
          </cell>
          <cell r="K109">
            <v>44243</v>
          </cell>
          <cell r="L109">
            <v>1553</v>
          </cell>
        </row>
        <row r="110">
          <cell r="A110" t="str">
            <v>ARIHANT</v>
          </cell>
          <cell r="B110" t="str">
            <v>EQ</v>
          </cell>
          <cell r="C110">
            <v>22.15</v>
          </cell>
          <cell r="D110">
            <v>22.3</v>
          </cell>
          <cell r="E110">
            <v>21.85</v>
          </cell>
          <cell r="F110">
            <v>22</v>
          </cell>
          <cell r="G110">
            <v>21.85</v>
          </cell>
          <cell r="H110">
            <v>22</v>
          </cell>
          <cell r="I110">
            <v>1106</v>
          </cell>
          <cell r="J110">
            <v>24293.75</v>
          </cell>
          <cell r="K110">
            <v>44243</v>
          </cell>
          <cell r="L110">
            <v>13</v>
          </cell>
        </row>
        <row r="111">
          <cell r="A111" t="str">
            <v>ARIHANTSUP</v>
          </cell>
          <cell r="B111" t="str">
            <v>EQ</v>
          </cell>
          <cell r="C111">
            <v>38.049999999999997</v>
          </cell>
          <cell r="D111">
            <v>40</v>
          </cell>
          <cell r="E111">
            <v>38</v>
          </cell>
          <cell r="F111">
            <v>38.049999999999997</v>
          </cell>
          <cell r="G111">
            <v>38</v>
          </cell>
          <cell r="H111">
            <v>38.6</v>
          </cell>
          <cell r="I111">
            <v>31170</v>
          </cell>
          <cell r="J111">
            <v>1205481.1000000001</v>
          </cell>
          <cell r="K111">
            <v>44243</v>
          </cell>
          <cell r="L111">
            <v>186</v>
          </cell>
        </row>
        <row r="112">
          <cell r="A112" t="str">
            <v>ARMANFIN</v>
          </cell>
          <cell r="B112" t="str">
            <v>EQ</v>
          </cell>
          <cell r="C112">
            <v>696</v>
          </cell>
          <cell r="D112">
            <v>758</v>
          </cell>
          <cell r="E112">
            <v>690.25</v>
          </cell>
          <cell r="F112">
            <v>706.95</v>
          </cell>
          <cell r="G112">
            <v>692.35</v>
          </cell>
          <cell r="H112">
            <v>697.95</v>
          </cell>
          <cell r="I112">
            <v>65641</v>
          </cell>
          <cell r="J112">
            <v>47622442.899999999</v>
          </cell>
          <cell r="K112">
            <v>44243</v>
          </cell>
          <cell r="L112">
            <v>5602</v>
          </cell>
        </row>
        <row r="113">
          <cell r="A113" t="str">
            <v>AROGRANITE</v>
          </cell>
          <cell r="B113" t="str">
            <v>EQ</v>
          </cell>
          <cell r="C113">
            <v>44.7</v>
          </cell>
          <cell r="D113">
            <v>45.35</v>
          </cell>
          <cell r="E113">
            <v>42.75</v>
          </cell>
          <cell r="F113">
            <v>44.25</v>
          </cell>
          <cell r="G113">
            <v>45.35</v>
          </cell>
          <cell r="H113">
            <v>42.75</v>
          </cell>
          <cell r="I113">
            <v>26979</v>
          </cell>
          <cell r="J113">
            <v>1180138.45</v>
          </cell>
          <cell r="K113">
            <v>44243</v>
          </cell>
          <cell r="L113">
            <v>290</v>
          </cell>
        </row>
        <row r="114">
          <cell r="A114" t="str">
            <v>ARROWGREEN</v>
          </cell>
          <cell r="B114" t="str">
            <v>EQ</v>
          </cell>
          <cell r="C114">
            <v>78.55</v>
          </cell>
          <cell r="D114">
            <v>78.55</v>
          </cell>
          <cell r="E114">
            <v>78.55</v>
          </cell>
          <cell r="F114">
            <v>78.55</v>
          </cell>
          <cell r="G114">
            <v>78.55</v>
          </cell>
          <cell r="H114">
            <v>74.849999999999994</v>
          </cell>
          <cell r="I114">
            <v>5354</v>
          </cell>
          <cell r="J114">
            <v>420556.7</v>
          </cell>
          <cell r="K114">
            <v>44243</v>
          </cell>
          <cell r="L114">
            <v>34</v>
          </cell>
        </row>
        <row r="115">
          <cell r="A115" t="str">
            <v>ARSHIYA</v>
          </cell>
          <cell r="B115" t="str">
            <v>BE</v>
          </cell>
          <cell r="C115">
            <v>34.35</v>
          </cell>
          <cell r="D115">
            <v>34.35</v>
          </cell>
          <cell r="E115">
            <v>31.6</v>
          </cell>
          <cell r="F115">
            <v>32.049999999999997</v>
          </cell>
          <cell r="G115">
            <v>31.6</v>
          </cell>
          <cell r="H115">
            <v>33.25</v>
          </cell>
          <cell r="I115">
            <v>47248</v>
          </cell>
          <cell r="J115">
            <v>1506593.1</v>
          </cell>
          <cell r="K115">
            <v>44243</v>
          </cell>
          <cell r="L115">
            <v>233</v>
          </cell>
        </row>
        <row r="116">
          <cell r="A116" t="str">
            <v>ARSSINFRA</v>
          </cell>
          <cell r="B116" t="str">
            <v>EQ</v>
          </cell>
          <cell r="C116">
            <v>23.2</v>
          </cell>
          <cell r="D116">
            <v>23.8</v>
          </cell>
          <cell r="E116">
            <v>22.6</v>
          </cell>
          <cell r="F116">
            <v>23.4</v>
          </cell>
          <cell r="G116">
            <v>22.95</v>
          </cell>
          <cell r="H116">
            <v>23.3</v>
          </cell>
          <cell r="I116">
            <v>16561</v>
          </cell>
          <cell r="J116">
            <v>380991</v>
          </cell>
          <cell r="K116">
            <v>44243</v>
          </cell>
          <cell r="L116">
            <v>149</v>
          </cell>
        </row>
        <row r="117">
          <cell r="A117" t="str">
            <v>ARTEMISMED</v>
          </cell>
          <cell r="B117" t="str">
            <v>EQ</v>
          </cell>
          <cell r="C117">
            <v>247.45</v>
          </cell>
          <cell r="D117">
            <v>269</v>
          </cell>
          <cell r="E117">
            <v>243.9</v>
          </cell>
          <cell r="F117">
            <v>266.35000000000002</v>
          </cell>
          <cell r="G117">
            <v>268</v>
          </cell>
          <cell r="H117">
            <v>246.05</v>
          </cell>
          <cell r="I117">
            <v>10598</v>
          </cell>
          <cell r="J117">
            <v>2754351.25</v>
          </cell>
          <cell r="K117">
            <v>44243</v>
          </cell>
          <cell r="L117">
            <v>335</v>
          </cell>
        </row>
        <row r="118">
          <cell r="A118" t="str">
            <v>ARVIND</v>
          </cell>
          <cell r="B118" t="str">
            <v>EQ</v>
          </cell>
          <cell r="C118">
            <v>70.150000000000006</v>
          </cell>
          <cell r="D118">
            <v>70.2</v>
          </cell>
          <cell r="E118">
            <v>65.75</v>
          </cell>
          <cell r="F118">
            <v>66.25</v>
          </cell>
          <cell r="G118">
            <v>66.25</v>
          </cell>
          <cell r="H118">
            <v>70.8</v>
          </cell>
          <cell r="I118">
            <v>2122427</v>
          </cell>
          <cell r="J118">
            <v>142571731.65000001</v>
          </cell>
          <cell r="K118">
            <v>44243</v>
          </cell>
          <cell r="L118">
            <v>13042</v>
          </cell>
        </row>
        <row r="119">
          <cell r="A119" t="str">
            <v>ARVINDFASN</v>
          </cell>
          <cell r="B119" t="str">
            <v>EQ</v>
          </cell>
          <cell r="C119">
            <v>162</v>
          </cell>
          <cell r="D119">
            <v>163.9</v>
          </cell>
          <cell r="E119">
            <v>158.19999999999999</v>
          </cell>
          <cell r="F119">
            <v>161.05000000000001</v>
          </cell>
          <cell r="G119">
            <v>161.9</v>
          </cell>
          <cell r="H119">
            <v>165.45</v>
          </cell>
          <cell r="I119">
            <v>433598</v>
          </cell>
          <cell r="J119">
            <v>70003251.900000006</v>
          </cell>
          <cell r="K119">
            <v>44243</v>
          </cell>
          <cell r="L119">
            <v>5951</v>
          </cell>
        </row>
        <row r="120">
          <cell r="A120" t="str">
            <v>ARVSMART</v>
          </cell>
          <cell r="B120" t="str">
            <v>EQ</v>
          </cell>
          <cell r="C120">
            <v>104.45</v>
          </cell>
          <cell r="D120">
            <v>107</v>
          </cell>
          <cell r="E120">
            <v>99.45</v>
          </cell>
          <cell r="F120">
            <v>100.1</v>
          </cell>
          <cell r="G120">
            <v>100.3</v>
          </cell>
          <cell r="H120">
            <v>103.5</v>
          </cell>
          <cell r="I120">
            <v>177194</v>
          </cell>
          <cell r="J120">
            <v>18157667.050000001</v>
          </cell>
          <cell r="K120">
            <v>44243</v>
          </cell>
          <cell r="L120">
            <v>1935</v>
          </cell>
        </row>
        <row r="121">
          <cell r="A121" t="str">
            <v>ASAHIINDIA</v>
          </cell>
          <cell r="B121" t="str">
            <v>EQ</v>
          </cell>
          <cell r="C121">
            <v>289.64999999999998</v>
          </cell>
          <cell r="D121">
            <v>293</v>
          </cell>
          <cell r="E121">
            <v>281.64999999999998</v>
          </cell>
          <cell r="F121">
            <v>283.14999999999998</v>
          </cell>
          <cell r="G121">
            <v>282.5</v>
          </cell>
          <cell r="H121">
            <v>289.64999999999998</v>
          </cell>
          <cell r="I121">
            <v>36410</v>
          </cell>
          <cell r="J121">
            <v>10396382.15</v>
          </cell>
          <cell r="K121">
            <v>44243</v>
          </cell>
          <cell r="L121">
            <v>1118</v>
          </cell>
        </row>
        <row r="122">
          <cell r="A122" t="str">
            <v>ASAHISONG</v>
          </cell>
          <cell r="B122" t="str">
            <v>EQ</v>
          </cell>
          <cell r="C122">
            <v>246.55</v>
          </cell>
          <cell r="D122">
            <v>267.8</v>
          </cell>
          <cell r="E122">
            <v>246.55</v>
          </cell>
          <cell r="F122">
            <v>262.05</v>
          </cell>
          <cell r="G122">
            <v>264</v>
          </cell>
          <cell r="H122">
            <v>242.35</v>
          </cell>
          <cell r="I122">
            <v>186111</v>
          </cell>
          <cell r="J122">
            <v>48387269.649999999</v>
          </cell>
          <cell r="K122">
            <v>44243</v>
          </cell>
          <cell r="L122">
            <v>3923</v>
          </cell>
        </row>
        <row r="123">
          <cell r="A123" t="str">
            <v>ASAL</v>
          </cell>
          <cell r="B123" t="str">
            <v>BE</v>
          </cell>
          <cell r="C123">
            <v>44.5</v>
          </cell>
          <cell r="D123">
            <v>44.5</v>
          </cell>
          <cell r="E123">
            <v>42.8</v>
          </cell>
          <cell r="F123">
            <v>43</v>
          </cell>
          <cell r="G123">
            <v>43</v>
          </cell>
          <cell r="H123">
            <v>44</v>
          </cell>
          <cell r="I123">
            <v>9516</v>
          </cell>
          <cell r="J123">
            <v>410458.7</v>
          </cell>
          <cell r="K123">
            <v>44243</v>
          </cell>
          <cell r="L123">
            <v>38</v>
          </cell>
        </row>
        <row r="124">
          <cell r="A124" t="str">
            <v>ASALCBR</v>
          </cell>
          <cell r="B124" t="str">
            <v>EQ</v>
          </cell>
          <cell r="C124">
            <v>372.5</v>
          </cell>
          <cell r="D124">
            <v>375.8</v>
          </cell>
          <cell r="E124">
            <v>355.2</v>
          </cell>
          <cell r="F124">
            <v>360.3</v>
          </cell>
          <cell r="G124">
            <v>361</v>
          </cell>
          <cell r="H124">
            <v>367.75</v>
          </cell>
          <cell r="I124">
            <v>98334</v>
          </cell>
          <cell r="J124">
            <v>35768525.549999997</v>
          </cell>
          <cell r="K124">
            <v>44243</v>
          </cell>
          <cell r="L124">
            <v>2609</v>
          </cell>
        </row>
        <row r="125">
          <cell r="A125" t="str">
            <v>ASHAPURMIN</v>
          </cell>
          <cell r="B125" t="str">
            <v>EQ</v>
          </cell>
          <cell r="C125">
            <v>118</v>
          </cell>
          <cell r="D125">
            <v>118</v>
          </cell>
          <cell r="E125">
            <v>110.45</v>
          </cell>
          <cell r="F125">
            <v>111.85</v>
          </cell>
          <cell r="G125">
            <v>113.1</v>
          </cell>
          <cell r="H125">
            <v>116.25</v>
          </cell>
          <cell r="I125">
            <v>385614</v>
          </cell>
          <cell r="J125">
            <v>43377378.5</v>
          </cell>
          <cell r="K125">
            <v>44243</v>
          </cell>
          <cell r="L125">
            <v>3224</v>
          </cell>
        </row>
        <row r="126">
          <cell r="A126" t="str">
            <v>ASHIANA</v>
          </cell>
          <cell r="B126" t="str">
            <v>EQ</v>
          </cell>
          <cell r="C126">
            <v>99.85</v>
          </cell>
          <cell r="D126">
            <v>101.2</v>
          </cell>
          <cell r="E126">
            <v>98.5</v>
          </cell>
          <cell r="F126">
            <v>99.2</v>
          </cell>
          <cell r="G126">
            <v>99.05</v>
          </cell>
          <cell r="H126">
            <v>99.65</v>
          </cell>
          <cell r="I126">
            <v>49853</v>
          </cell>
          <cell r="J126">
            <v>4964843.3499999996</v>
          </cell>
          <cell r="K126">
            <v>44243</v>
          </cell>
          <cell r="L126">
            <v>736</v>
          </cell>
        </row>
        <row r="127">
          <cell r="A127" t="str">
            <v>ASHIMASYN</v>
          </cell>
          <cell r="B127" t="str">
            <v>EQ</v>
          </cell>
          <cell r="C127">
            <v>13.3</v>
          </cell>
          <cell r="D127">
            <v>13.5</v>
          </cell>
          <cell r="E127">
            <v>12.5</v>
          </cell>
          <cell r="F127">
            <v>12.9</v>
          </cell>
          <cell r="G127">
            <v>13.5</v>
          </cell>
          <cell r="H127">
            <v>13</v>
          </cell>
          <cell r="I127">
            <v>150090</v>
          </cell>
          <cell r="J127">
            <v>1929222.5</v>
          </cell>
          <cell r="K127">
            <v>44243</v>
          </cell>
          <cell r="L127">
            <v>187</v>
          </cell>
        </row>
        <row r="128">
          <cell r="A128" t="str">
            <v>ASHOKA</v>
          </cell>
          <cell r="B128" t="str">
            <v>EQ</v>
          </cell>
          <cell r="C128">
            <v>107.8</v>
          </cell>
          <cell r="D128">
            <v>118.1</v>
          </cell>
          <cell r="E128">
            <v>107.15</v>
          </cell>
          <cell r="F128">
            <v>116.75</v>
          </cell>
          <cell r="G128">
            <v>117.5</v>
          </cell>
          <cell r="H128">
            <v>106.8</v>
          </cell>
          <cell r="I128">
            <v>3673550</v>
          </cell>
          <cell r="J128">
            <v>415853322.25</v>
          </cell>
          <cell r="K128">
            <v>44243</v>
          </cell>
          <cell r="L128">
            <v>24340</v>
          </cell>
        </row>
        <row r="129">
          <cell r="A129" t="str">
            <v>ASHOKLEY</v>
          </cell>
          <cell r="B129" t="str">
            <v>EQ</v>
          </cell>
          <cell r="C129">
            <v>131.4</v>
          </cell>
          <cell r="D129">
            <v>132.1</v>
          </cell>
          <cell r="E129">
            <v>127.75</v>
          </cell>
          <cell r="F129">
            <v>128.75</v>
          </cell>
          <cell r="G129">
            <v>128.85</v>
          </cell>
          <cell r="H129">
            <v>130.4</v>
          </cell>
          <cell r="I129">
            <v>22787254</v>
          </cell>
          <cell r="J129">
            <v>2953856023.75</v>
          </cell>
          <cell r="K129">
            <v>44243</v>
          </cell>
          <cell r="L129">
            <v>77892</v>
          </cell>
        </row>
        <row r="130">
          <cell r="A130" t="str">
            <v>ASIANHOTNR</v>
          </cell>
          <cell r="B130" t="str">
            <v>EQ</v>
          </cell>
          <cell r="C130">
            <v>72.400000000000006</v>
          </cell>
          <cell r="D130">
            <v>75.2</v>
          </cell>
          <cell r="E130">
            <v>69.2</v>
          </cell>
          <cell r="F130">
            <v>70.5</v>
          </cell>
          <cell r="G130">
            <v>70.2</v>
          </cell>
          <cell r="H130">
            <v>72.400000000000006</v>
          </cell>
          <cell r="I130">
            <v>11981</v>
          </cell>
          <cell r="J130">
            <v>866573.1</v>
          </cell>
          <cell r="K130">
            <v>44243</v>
          </cell>
          <cell r="L130">
            <v>200</v>
          </cell>
        </row>
        <row r="131">
          <cell r="A131" t="str">
            <v>ASIANPAINT</v>
          </cell>
          <cell r="B131" t="str">
            <v>EQ</v>
          </cell>
          <cell r="C131">
            <v>2472</v>
          </cell>
          <cell r="D131">
            <v>2475.1</v>
          </cell>
          <cell r="E131">
            <v>2422</v>
          </cell>
          <cell r="F131">
            <v>2450.25</v>
          </cell>
          <cell r="G131">
            <v>2453</v>
          </cell>
          <cell r="H131">
            <v>2456.75</v>
          </cell>
          <cell r="I131">
            <v>1615849</v>
          </cell>
          <cell r="J131">
            <v>3946730311.5500002</v>
          </cell>
          <cell r="K131">
            <v>44243</v>
          </cell>
          <cell r="L131">
            <v>89982</v>
          </cell>
        </row>
        <row r="132">
          <cell r="A132" t="str">
            <v>ASIANTILES</v>
          </cell>
          <cell r="B132" t="str">
            <v>EQ</v>
          </cell>
          <cell r="C132">
            <v>252.5</v>
          </cell>
          <cell r="D132">
            <v>252.7</v>
          </cell>
          <cell r="E132">
            <v>239.5</v>
          </cell>
          <cell r="F132">
            <v>243.7</v>
          </cell>
          <cell r="G132">
            <v>241.85</v>
          </cell>
          <cell r="H132">
            <v>254.4</v>
          </cell>
          <cell r="I132">
            <v>254743</v>
          </cell>
          <cell r="J132">
            <v>62799879.149999999</v>
          </cell>
          <cell r="K132">
            <v>44243</v>
          </cell>
          <cell r="L132">
            <v>5072</v>
          </cell>
        </row>
        <row r="133">
          <cell r="A133" t="str">
            <v>ASPINWALL</v>
          </cell>
          <cell r="B133" t="str">
            <v>EQ</v>
          </cell>
          <cell r="C133">
            <v>171.4</v>
          </cell>
          <cell r="D133">
            <v>173.9</v>
          </cell>
          <cell r="E133">
            <v>166</v>
          </cell>
          <cell r="F133">
            <v>170.25</v>
          </cell>
          <cell r="G133">
            <v>170.9</v>
          </cell>
          <cell r="H133">
            <v>167.75</v>
          </cell>
          <cell r="I133">
            <v>2968</v>
          </cell>
          <cell r="J133">
            <v>507530.25</v>
          </cell>
          <cell r="K133">
            <v>44243</v>
          </cell>
          <cell r="L133">
            <v>74</v>
          </cell>
        </row>
        <row r="134">
          <cell r="A134" t="str">
            <v>ASTEC</v>
          </cell>
          <cell r="B134" t="str">
            <v>EQ</v>
          </cell>
          <cell r="C134">
            <v>1062</v>
          </cell>
          <cell r="D134">
            <v>1084.9000000000001</v>
          </cell>
          <cell r="E134">
            <v>1045.25</v>
          </cell>
          <cell r="F134">
            <v>1062.75</v>
          </cell>
          <cell r="G134">
            <v>1060</v>
          </cell>
          <cell r="H134">
            <v>1054.8</v>
          </cell>
          <cell r="I134">
            <v>64610</v>
          </cell>
          <cell r="J134">
            <v>68498472.099999994</v>
          </cell>
          <cell r="K134">
            <v>44243</v>
          </cell>
          <cell r="L134">
            <v>5796</v>
          </cell>
        </row>
        <row r="135">
          <cell r="A135" t="str">
            <v>ASTERDM</v>
          </cell>
          <cell r="B135" t="str">
            <v>EQ</v>
          </cell>
          <cell r="C135">
            <v>153</v>
          </cell>
          <cell r="D135">
            <v>153</v>
          </cell>
          <cell r="E135">
            <v>148.05000000000001</v>
          </cell>
          <cell r="F135">
            <v>148.69999999999999</v>
          </cell>
          <cell r="G135">
            <v>149</v>
          </cell>
          <cell r="H135">
            <v>150.35</v>
          </cell>
          <cell r="I135">
            <v>259668</v>
          </cell>
          <cell r="J135">
            <v>39026977.450000003</v>
          </cell>
          <cell r="K135">
            <v>44243</v>
          </cell>
          <cell r="L135">
            <v>6690</v>
          </cell>
        </row>
        <row r="136">
          <cell r="A136" t="str">
            <v>ASTRAL</v>
          </cell>
          <cell r="B136" t="str">
            <v>EQ</v>
          </cell>
          <cell r="C136">
            <v>2024.25</v>
          </cell>
          <cell r="D136">
            <v>2071</v>
          </cell>
          <cell r="E136">
            <v>2009</v>
          </cell>
          <cell r="F136">
            <v>2013.9</v>
          </cell>
          <cell r="G136">
            <v>2012.75</v>
          </cell>
          <cell r="H136">
            <v>2024.15</v>
          </cell>
          <cell r="I136">
            <v>123029</v>
          </cell>
          <cell r="J136">
            <v>250764977.34999999</v>
          </cell>
          <cell r="K136">
            <v>44243</v>
          </cell>
          <cell r="L136">
            <v>17779</v>
          </cell>
        </row>
        <row r="137">
          <cell r="A137" t="str">
            <v>ASTRAMICRO</v>
          </cell>
          <cell r="B137" t="str">
            <v>EQ</v>
          </cell>
          <cell r="C137">
            <v>118.1</v>
          </cell>
          <cell r="D137">
            <v>120</v>
          </cell>
          <cell r="E137">
            <v>117.45</v>
          </cell>
          <cell r="F137">
            <v>118.35</v>
          </cell>
          <cell r="G137">
            <v>117.75</v>
          </cell>
          <cell r="H137">
            <v>118.05</v>
          </cell>
          <cell r="I137">
            <v>343048</v>
          </cell>
          <cell r="J137">
            <v>40650204.899999999</v>
          </cell>
          <cell r="K137">
            <v>44243</v>
          </cell>
          <cell r="L137">
            <v>2074</v>
          </cell>
        </row>
        <row r="138">
          <cell r="A138" t="str">
            <v>ASTRAZEN</v>
          </cell>
          <cell r="B138" t="str">
            <v>EQ</v>
          </cell>
          <cell r="C138">
            <v>3700</v>
          </cell>
          <cell r="D138">
            <v>4050</v>
          </cell>
          <cell r="E138">
            <v>3700</v>
          </cell>
          <cell r="F138">
            <v>3768.85</v>
          </cell>
          <cell r="G138">
            <v>3745</v>
          </cell>
          <cell r="H138">
            <v>3630.75</v>
          </cell>
          <cell r="I138">
            <v>258002</v>
          </cell>
          <cell r="J138">
            <v>988297373.60000002</v>
          </cell>
          <cell r="K138">
            <v>44243</v>
          </cell>
          <cell r="L138">
            <v>29314</v>
          </cell>
        </row>
        <row r="139">
          <cell r="A139" t="str">
            <v>ASTRON</v>
          </cell>
          <cell r="B139" t="str">
            <v>EQ</v>
          </cell>
          <cell r="C139">
            <v>44.4</v>
          </cell>
          <cell r="D139">
            <v>44.5</v>
          </cell>
          <cell r="E139">
            <v>43</v>
          </cell>
          <cell r="F139">
            <v>43.2</v>
          </cell>
          <cell r="G139">
            <v>43.45</v>
          </cell>
          <cell r="H139">
            <v>43.6</v>
          </cell>
          <cell r="I139">
            <v>25126</v>
          </cell>
          <cell r="J139">
            <v>1088263.75</v>
          </cell>
          <cell r="K139">
            <v>44243</v>
          </cell>
          <cell r="L139">
            <v>311</v>
          </cell>
        </row>
        <row r="140">
          <cell r="A140" t="str">
            <v>ATFL</v>
          </cell>
          <cell r="B140" t="str">
            <v>EQ</v>
          </cell>
          <cell r="C140">
            <v>895</v>
          </cell>
          <cell r="D140">
            <v>895</v>
          </cell>
          <cell r="E140">
            <v>852.3</v>
          </cell>
          <cell r="F140">
            <v>866.25</v>
          </cell>
          <cell r="G140">
            <v>873.7</v>
          </cell>
          <cell r="H140">
            <v>884</v>
          </cell>
          <cell r="I140">
            <v>10354</v>
          </cell>
          <cell r="J140">
            <v>8986226.25</v>
          </cell>
          <cell r="K140">
            <v>44243</v>
          </cell>
          <cell r="L140">
            <v>1151</v>
          </cell>
        </row>
        <row r="141">
          <cell r="A141" t="str">
            <v>ATGL</v>
          </cell>
          <cell r="B141" t="str">
            <v>EQ</v>
          </cell>
          <cell r="C141">
            <v>441</v>
          </cell>
          <cell r="D141">
            <v>508.9</v>
          </cell>
          <cell r="E141">
            <v>437</v>
          </cell>
          <cell r="F141">
            <v>497</v>
          </cell>
          <cell r="G141">
            <v>503</v>
          </cell>
          <cell r="H141">
            <v>426.95</v>
          </cell>
          <cell r="I141">
            <v>9004169</v>
          </cell>
          <cell r="J141">
            <v>4334550617.9499998</v>
          </cell>
          <cell r="K141">
            <v>44243</v>
          </cell>
          <cell r="L141">
            <v>134094</v>
          </cell>
        </row>
        <row r="142">
          <cell r="A142" t="str">
            <v>ATLANTA</v>
          </cell>
          <cell r="B142" t="str">
            <v>EQ</v>
          </cell>
          <cell r="C142">
            <v>7.8</v>
          </cell>
          <cell r="D142">
            <v>8.1</v>
          </cell>
          <cell r="E142">
            <v>7.7</v>
          </cell>
          <cell r="F142">
            <v>7.95</v>
          </cell>
          <cell r="G142">
            <v>7.95</v>
          </cell>
          <cell r="H142">
            <v>7.95</v>
          </cell>
          <cell r="I142">
            <v>20352</v>
          </cell>
          <cell r="J142">
            <v>160408.9</v>
          </cell>
          <cell r="K142">
            <v>44243</v>
          </cell>
          <cell r="L142">
            <v>105</v>
          </cell>
        </row>
        <row r="143">
          <cell r="A143" t="str">
            <v>ATUL</v>
          </cell>
          <cell r="B143" t="str">
            <v>EQ</v>
          </cell>
          <cell r="C143">
            <v>6785</v>
          </cell>
          <cell r="D143">
            <v>6800</v>
          </cell>
          <cell r="E143">
            <v>6712.15</v>
          </cell>
          <cell r="F143">
            <v>6770.55</v>
          </cell>
          <cell r="G143">
            <v>6777</v>
          </cell>
          <cell r="H143">
            <v>6714.4</v>
          </cell>
          <cell r="I143">
            <v>20461</v>
          </cell>
          <cell r="J143">
            <v>138341743.09999999</v>
          </cell>
          <cell r="K143">
            <v>44243</v>
          </cell>
          <cell r="L143">
            <v>4431</v>
          </cell>
        </row>
        <row r="144">
          <cell r="A144" t="str">
            <v>ATULAUTO</v>
          </cell>
          <cell r="B144" t="str">
            <v>EQ</v>
          </cell>
          <cell r="C144">
            <v>179.3</v>
          </cell>
          <cell r="D144">
            <v>181</v>
          </cell>
          <cell r="E144">
            <v>177</v>
          </cell>
          <cell r="F144">
            <v>179.55</v>
          </cell>
          <cell r="G144">
            <v>179.2</v>
          </cell>
          <cell r="H144">
            <v>179.3</v>
          </cell>
          <cell r="I144">
            <v>96830</v>
          </cell>
          <cell r="J144">
            <v>17328056.050000001</v>
          </cell>
          <cell r="K144">
            <v>44243</v>
          </cell>
          <cell r="L144">
            <v>2108</v>
          </cell>
        </row>
        <row r="145">
          <cell r="A145" t="str">
            <v>AUBANK</v>
          </cell>
          <cell r="B145" t="str">
            <v>EQ</v>
          </cell>
          <cell r="C145">
            <v>1089</v>
          </cell>
          <cell r="D145">
            <v>1128</v>
          </cell>
          <cell r="E145">
            <v>1075.3</v>
          </cell>
          <cell r="F145">
            <v>1092.75</v>
          </cell>
          <cell r="G145">
            <v>1100</v>
          </cell>
          <cell r="H145">
            <v>1091.5999999999999</v>
          </cell>
          <cell r="I145">
            <v>455426</v>
          </cell>
          <cell r="J145">
            <v>500881965.75</v>
          </cell>
          <cell r="K145">
            <v>44243</v>
          </cell>
          <cell r="L145">
            <v>22481</v>
          </cell>
        </row>
        <row r="146">
          <cell r="A146" t="str">
            <v>AURIONPRO</v>
          </cell>
          <cell r="B146" t="str">
            <v>EQ</v>
          </cell>
          <cell r="C146">
            <v>79.75</v>
          </cell>
          <cell r="D146">
            <v>82</v>
          </cell>
          <cell r="E146">
            <v>78.05</v>
          </cell>
          <cell r="F146">
            <v>78.95</v>
          </cell>
          <cell r="G146">
            <v>79</v>
          </cell>
          <cell r="H146">
            <v>80.2</v>
          </cell>
          <cell r="I146">
            <v>19749</v>
          </cell>
          <cell r="J146">
            <v>1567694.95</v>
          </cell>
          <cell r="K146">
            <v>44243</v>
          </cell>
          <cell r="L146">
            <v>287</v>
          </cell>
        </row>
        <row r="147">
          <cell r="A147" t="str">
            <v>AUROPHARMA</v>
          </cell>
          <cell r="B147" t="str">
            <v>EQ</v>
          </cell>
          <cell r="C147">
            <v>933.05</v>
          </cell>
          <cell r="D147">
            <v>942.7</v>
          </cell>
          <cell r="E147">
            <v>923.7</v>
          </cell>
          <cell r="F147">
            <v>935.85</v>
          </cell>
          <cell r="G147">
            <v>934</v>
          </cell>
          <cell r="H147">
            <v>932.2</v>
          </cell>
          <cell r="I147">
            <v>1826339</v>
          </cell>
          <cell r="J147">
            <v>1707392444.8</v>
          </cell>
          <cell r="K147">
            <v>44243</v>
          </cell>
          <cell r="L147">
            <v>33074</v>
          </cell>
        </row>
        <row r="148">
          <cell r="A148" t="str">
            <v>AUSOMENT</v>
          </cell>
          <cell r="B148" t="str">
            <v>EQ</v>
          </cell>
          <cell r="C148">
            <v>51.45</v>
          </cell>
          <cell r="D148">
            <v>52.2</v>
          </cell>
          <cell r="E148">
            <v>49</v>
          </cell>
          <cell r="F148">
            <v>50.65</v>
          </cell>
          <cell r="G148">
            <v>49.05</v>
          </cell>
          <cell r="H148">
            <v>49.1</v>
          </cell>
          <cell r="I148">
            <v>15622</v>
          </cell>
          <cell r="J148">
            <v>782794</v>
          </cell>
          <cell r="K148">
            <v>44243</v>
          </cell>
          <cell r="L148">
            <v>282</v>
          </cell>
        </row>
        <row r="149">
          <cell r="A149" t="str">
            <v>AUTOAXLES</v>
          </cell>
          <cell r="B149" t="str">
            <v>EQ</v>
          </cell>
          <cell r="C149">
            <v>1240</v>
          </cell>
          <cell r="D149">
            <v>1243</v>
          </cell>
          <cell r="E149">
            <v>1165</v>
          </cell>
          <cell r="F149">
            <v>1199.9000000000001</v>
          </cell>
          <cell r="G149">
            <v>1216</v>
          </cell>
          <cell r="H149">
            <v>1219.25</v>
          </cell>
          <cell r="I149">
            <v>24878</v>
          </cell>
          <cell r="J149">
            <v>29977794.5</v>
          </cell>
          <cell r="K149">
            <v>44243</v>
          </cell>
          <cell r="L149">
            <v>3044</v>
          </cell>
        </row>
        <row r="150">
          <cell r="A150" t="str">
            <v>AUTOIND</v>
          </cell>
          <cell r="B150" t="str">
            <v>EQ</v>
          </cell>
          <cell r="C150">
            <v>31</v>
          </cell>
          <cell r="D150">
            <v>31.5</v>
          </cell>
          <cell r="E150">
            <v>30.45</v>
          </cell>
          <cell r="F150">
            <v>31.15</v>
          </cell>
          <cell r="G150">
            <v>31.45</v>
          </cell>
          <cell r="H150">
            <v>30.75</v>
          </cell>
          <cell r="I150">
            <v>21882</v>
          </cell>
          <cell r="J150">
            <v>682520.1</v>
          </cell>
          <cell r="K150">
            <v>44243</v>
          </cell>
          <cell r="L150">
            <v>223</v>
          </cell>
        </row>
        <row r="151">
          <cell r="A151" t="str">
            <v>AVADHSUGAR</v>
          </cell>
          <cell r="B151" t="str">
            <v>EQ</v>
          </cell>
          <cell r="C151">
            <v>182.7</v>
          </cell>
          <cell r="D151">
            <v>183</v>
          </cell>
          <cell r="E151">
            <v>177</v>
          </cell>
          <cell r="F151">
            <v>179.65</v>
          </cell>
          <cell r="G151">
            <v>179.45</v>
          </cell>
          <cell r="H151">
            <v>181.05</v>
          </cell>
          <cell r="I151">
            <v>47001</v>
          </cell>
          <cell r="J151">
            <v>8439359.9000000004</v>
          </cell>
          <cell r="K151">
            <v>44243</v>
          </cell>
          <cell r="L151">
            <v>1650</v>
          </cell>
        </row>
        <row r="152">
          <cell r="A152" t="str">
            <v>AVANTIFEED</v>
          </cell>
          <cell r="B152" t="str">
            <v>EQ</v>
          </cell>
          <cell r="C152">
            <v>497.7</v>
          </cell>
          <cell r="D152">
            <v>497.7</v>
          </cell>
          <cell r="E152">
            <v>485</v>
          </cell>
          <cell r="F152">
            <v>486.3</v>
          </cell>
          <cell r="G152">
            <v>486.95</v>
          </cell>
          <cell r="H152">
            <v>491.9</v>
          </cell>
          <cell r="I152">
            <v>245631</v>
          </cell>
          <cell r="J152">
            <v>119781951.90000001</v>
          </cell>
          <cell r="K152">
            <v>44243</v>
          </cell>
          <cell r="L152">
            <v>14312</v>
          </cell>
        </row>
        <row r="153">
          <cell r="A153" t="str">
            <v>AVTNPL</v>
          </cell>
          <cell r="B153" t="str">
            <v>EQ</v>
          </cell>
          <cell r="C153">
            <v>46.7</v>
          </cell>
          <cell r="D153">
            <v>47.1</v>
          </cell>
          <cell r="E153">
            <v>45.8</v>
          </cell>
          <cell r="F153">
            <v>46.15</v>
          </cell>
          <cell r="G153">
            <v>46.1</v>
          </cell>
          <cell r="H153">
            <v>46.4</v>
          </cell>
          <cell r="I153">
            <v>77459</v>
          </cell>
          <cell r="J153">
            <v>3594559.85</v>
          </cell>
          <cell r="K153">
            <v>44243</v>
          </cell>
          <cell r="L153">
            <v>783</v>
          </cell>
        </row>
        <row r="154">
          <cell r="A154" t="str">
            <v>AWHCL</v>
          </cell>
          <cell r="B154" t="str">
            <v>EQ</v>
          </cell>
          <cell r="C154">
            <v>308.3</v>
          </cell>
          <cell r="D154">
            <v>312.05</v>
          </cell>
          <cell r="E154">
            <v>302.64999999999998</v>
          </cell>
          <cell r="F154">
            <v>304.2</v>
          </cell>
          <cell r="G154">
            <v>304.3</v>
          </cell>
          <cell r="H154">
            <v>308.3</v>
          </cell>
          <cell r="I154">
            <v>81315</v>
          </cell>
          <cell r="J154">
            <v>24913413.449999999</v>
          </cell>
          <cell r="K154">
            <v>44243</v>
          </cell>
          <cell r="L154">
            <v>3506</v>
          </cell>
        </row>
        <row r="155">
          <cell r="A155" t="str">
            <v>AXISBANK</v>
          </cell>
          <cell r="B155" t="str">
            <v>EQ</v>
          </cell>
          <cell r="C155">
            <v>799</v>
          </cell>
          <cell r="D155">
            <v>799</v>
          </cell>
          <cell r="E155">
            <v>767</v>
          </cell>
          <cell r="F155">
            <v>775.05</v>
          </cell>
          <cell r="G155">
            <v>776.55</v>
          </cell>
          <cell r="H155">
            <v>794</v>
          </cell>
          <cell r="I155">
            <v>23968943</v>
          </cell>
          <cell r="J155">
            <v>18679632179.650002</v>
          </cell>
          <cell r="K155">
            <v>44243</v>
          </cell>
          <cell r="L155">
            <v>469034</v>
          </cell>
        </row>
        <row r="156">
          <cell r="A156" t="str">
            <v>AXISBNKETF</v>
          </cell>
          <cell r="B156" t="str">
            <v>EQ</v>
          </cell>
          <cell r="C156">
            <v>376.42</v>
          </cell>
          <cell r="D156">
            <v>377.18</v>
          </cell>
          <cell r="E156">
            <v>367.13</v>
          </cell>
          <cell r="F156">
            <v>370.6</v>
          </cell>
          <cell r="G156">
            <v>370.45</v>
          </cell>
          <cell r="H156">
            <v>372.68</v>
          </cell>
          <cell r="I156">
            <v>1695</v>
          </cell>
          <cell r="J156">
            <v>630368.56999999995</v>
          </cell>
          <cell r="K156">
            <v>44243</v>
          </cell>
          <cell r="L156">
            <v>99</v>
          </cell>
        </row>
        <row r="157">
          <cell r="A157" t="str">
            <v>AXISCADES</v>
          </cell>
          <cell r="B157" t="str">
            <v>EQ</v>
          </cell>
          <cell r="C157">
            <v>49.8</v>
          </cell>
          <cell r="D157">
            <v>50.4</v>
          </cell>
          <cell r="E157">
            <v>48.8</v>
          </cell>
          <cell r="F157">
            <v>49.4</v>
          </cell>
          <cell r="G157">
            <v>49.55</v>
          </cell>
          <cell r="H157">
            <v>49.75</v>
          </cell>
          <cell r="I157">
            <v>52804</v>
          </cell>
          <cell r="J157">
            <v>2627555.0499999998</v>
          </cell>
          <cell r="K157">
            <v>44243</v>
          </cell>
          <cell r="L157">
            <v>514</v>
          </cell>
        </row>
        <row r="158">
          <cell r="A158" t="str">
            <v>AXISGOLD</v>
          </cell>
          <cell r="B158" t="str">
            <v>EQ</v>
          </cell>
          <cell r="C158">
            <v>41.49</v>
          </cell>
          <cell r="D158">
            <v>41.49</v>
          </cell>
          <cell r="E158">
            <v>41.15</v>
          </cell>
          <cell r="F158">
            <v>41.26</v>
          </cell>
          <cell r="G158">
            <v>41.3</v>
          </cell>
          <cell r="H158">
            <v>41.16</v>
          </cell>
          <cell r="I158">
            <v>79554</v>
          </cell>
          <cell r="J158">
            <v>3282176.58</v>
          </cell>
          <cell r="K158">
            <v>44243</v>
          </cell>
          <cell r="L158">
            <v>1676</v>
          </cell>
        </row>
        <row r="159">
          <cell r="A159" t="str">
            <v>AXISNIFTY</v>
          </cell>
          <cell r="B159" t="str">
            <v>EQ</v>
          </cell>
          <cell r="C159">
            <v>159.99</v>
          </cell>
          <cell r="D159">
            <v>160.55000000000001</v>
          </cell>
          <cell r="E159">
            <v>155.85</v>
          </cell>
          <cell r="F159">
            <v>159.66</v>
          </cell>
          <cell r="G159">
            <v>158.41999999999999</v>
          </cell>
          <cell r="H159">
            <v>159.01</v>
          </cell>
          <cell r="I159">
            <v>3085</v>
          </cell>
          <cell r="J159">
            <v>492823.93</v>
          </cell>
          <cell r="K159">
            <v>44243</v>
          </cell>
          <cell r="L159">
            <v>118</v>
          </cell>
        </row>
        <row r="160">
          <cell r="A160" t="str">
            <v>AYMSYNTEX</v>
          </cell>
          <cell r="B160" t="str">
            <v>EQ</v>
          </cell>
          <cell r="C160">
            <v>51.5</v>
          </cell>
          <cell r="D160">
            <v>51.5</v>
          </cell>
          <cell r="E160">
            <v>46.95</v>
          </cell>
          <cell r="F160">
            <v>48.7</v>
          </cell>
          <cell r="G160">
            <v>49</v>
          </cell>
          <cell r="H160">
            <v>49.15</v>
          </cell>
          <cell r="I160">
            <v>7651</v>
          </cell>
          <cell r="J160">
            <v>374058.55</v>
          </cell>
          <cell r="K160">
            <v>44243</v>
          </cell>
          <cell r="L160">
            <v>134</v>
          </cell>
        </row>
        <row r="161">
          <cell r="A161" t="str">
            <v>BAFNAPH</v>
          </cell>
          <cell r="B161" t="str">
            <v>EQ</v>
          </cell>
          <cell r="C161">
            <v>124.7</v>
          </cell>
          <cell r="D161">
            <v>128.4</v>
          </cell>
          <cell r="E161">
            <v>122.3</v>
          </cell>
          <cell r="F161">
            <v>128.4</v>
          </cell>
          <cell r="G161">
            <v>128.4</v>
          </cell>
          <cell r="H161">
            <v>122.3</v>
          </cell>
          <cell r="I161">
            <v>3677</v>
          </cell>
          <cell r="J161">
            <v>468572.95</v>
          </cell>
          <cell r="K161">
            <v>44243</v>
          </cell>
          <cell r="L161">
            <v>128</v>
          </cell>
        </row>
        <row r="162">
          <cell r="A162" t="str">
            <v>BAGFILMS</v>
          </cell>
          <cell r="B162" t="str">
            <v>EQ</v>
          </cell>
          <cell r="C162">
            <v>2.7</v>
          </cell>
          <cell r="D162">
            <v>2.7</v>
          </cell>
          <cell r="E162">
            <v>2.6</v>
          </cell>
          <cell r="F162">
            <v>2.7</v>
          </cell>
          <cell r="G162">
            <v>2.7</v>
          </cell>
          <cell r="H162">
            <v>2.6</v>
          </cell>
          <cell r="I162">
            <v>48699</v>
          </cell>
          <cell r="J162">
            <v>130033.45</v>
          </cell>
          <cell r="K162">
            <v>44243</v>
          </cell>
          <cell r="L162">
            <v>102</v>
          </cell>
        </row>
        <row r="163">
          <cell r="A163" t="str">
            <v>BAJAJ-AUTO</v>
          </cell>
          <cell r="B163" t="str">
            <v>EQ</v>
          </cell>
          <cell r="C163">
            <v>4130</v>
          </cell>
          <cell r="D163">
            <v>4177.6000000000004</v>
          </cell>
          <cell r="E163">
            <v>4124</v>
          </cell>
          <cell r="F163">
            <v>4132.8500000000004</v>
          </cell>
          <cell r="G163">
            <v>4143.75</v>
          </cell>
          <cell r="H163">
            <v>4122.3</v>
          </cell>
          <cell r="I163">
            <v>318280</v>
          </cell>
          <cell r="J163">
            <v>1319709644.05</v>
          </cell>
          <cell r="K163">
            <v>44243</v>
          </cell>
          <cell r="L163">
            <v>25570</v>
          </cell>
        </row>
        <row r="164">
          <cell r="A164" t="str">
            <v>BAJAJCON</v>
          </cell>
          <cell r="B164" t="str">
            <v>EQ</v>
          </cell>
          <cell r="C164">
            <v>243.35</v>
          </cell>
          <cell r="D164">
            <v>246.7</v>
          </cell>
          <cell r="E164">
            <v>233.5</v>
          </cell>
          <cell r="F164">
            <v>238.95</v>
          </cell>
          <cell r="G164">
            <v>239</v>
          </cell>
          <cell r="H164">
            <v>243.35</v>
          </cell>
          <cell r="I164">
            <v>1210476</v>
          </cell>
          <cell r="J164">
            <v>289348912.30000001</v>
          </cell>
          <cell r="K164">
            <v>44243</v>
          </cell>
          <cell r="L164">
            <v>22464</v>
          </cell>
        </row>
        <row r="165">
          <cell r="A165" t="str">
            <v>BAJAJELEC</v>
          </cell>
          <cell r="B165" t="str">
            <v>EQ</v>
          </cell>
          <cell r="C165">
            <v>1076.5</v>
          </cell>
          <cell r="D165">
            <v>1076.75</v>
          </cell>
          <cell r="E165">
            <v>1045.4000000000001</v>
          </cell>
          <cell r="F165">
            <v>1053.05</v>
          </cell>
          <cell r="G165">
            <v>1061</v>
          </cell>
          <cell r="H165">
            <v>1068.7</v>
          </cell>
          <cell r="I165">
            <v>214933</v>
          </cell>
          <cell r="J165">
            <v>227570946.75</v>
          </cell>
          <cell r="K165">
            <v>44243</v>
          </cell>
          <cell r="L165">
            <v>10664</v>
          </cell>
        </row>
        <row r="166">
          <cell r="A166" t="str">
            <v>BAJAJFINSV</v>
          </cell>
          <cell r="B166" t="str">
            <v>EQ</v>
          </cell>
          <cell r="C166">
            <v>10500</v>
          </cell>
          <cell r="D166">
            <v>10532</v>
          </cell>
          <cell r="E166">
            <v>10361</v>
          </cell>
          <cell r="F166">
            <v>10460.6</v>
          </cell>
          <cell r="G166">
            <v>10460</v>
          </cell>
          <cell r="H166">
            <v>10537.7</v>
          </cell>
          <cell r="I166">
            <v>358604</v>
          </cell>
          <cell r="J166">
            <v>3745569816.6999998</v>
          </cell>
          <cell r="K166">
            <v>44243</v>
          </cell>
          <cell r="L166">
            <v>34451</v>
          </cell>
        </row>
        <row r="167">
          <cell r="A167" t="str">
            <v>BAJAJHIND</v>
          </cell>
          <cell r="B167" t="str">
            <v>EQ</v>
          </cell>
          <cell r="C167">
            <v>6.1</v>
          </cell>
          <cell r="D167">
            <v>6.2</v>
          </cell>
          <cell r="E167">
            <v>6</v>
          </cell>
          <cell r="F167">
            <v>6.05</v>
          </cell>
          <cell r="G167">
            <v>6.1</v>
          </cell>
          <cell r="H167">
            <v>6.1</v>
          </cell>
          <cell r="I167">
            <v>1719899</v>
          </cell>
          <cell r="J167">
            <v>10500949.6</v>
          </cell>
          <cell r="K167">
            <v>44243</v>
          </cell>
          <cell r="L167">
            <v>1995</v>
          </cell>
        </row>
        <row r="168">
          <cell r="A168" t="str">
            <v>BAJAJHLDNG</v>
          </cell>
          <cell r="B168" t="str">
            <v>EQ</v>
          </cell>
          <cell r="C168">
            <v>3561</v>
          </cell>
          <cell r="D168">
            <v>3640.9</v>
          </cell>
          <cell r="E168">
            <v>3550.3</v>
          </cell>
          <cell r="F168">
            <v>3618.95</v>
          </cell>
          <cell r="G168">
            <v>3610</v>
          </cell>
          <cell r="H168">
            <v>3561.25</v>
          </cell>
          <cell r="I168">
            <v>29612</v>
          </cell>
          <cell r="J168">
            <v>106244914.8</v>
          </cell>
          <cell r="K168">
            <v>44243</v>
          </cell>
          <cell r="L168">
            <v>3459</v>
          </cell>
        </row>
        <row r="169">
          <cell r="A169" t="str">
            <v>BAJFINANCE</v>
          </cell>
          <cell r="B169" t="str">
            <v>EQ</v>
          </cell>
          <cell r="C169">
            <v>5791.4</v>
          </cell>
          <cell r="D169">
            <v>5822.2</v>
          </cell>
          <cell r="E169">
            <v>5690.3</v>
          </cell>
          <cell r="F169">
            <v>5760.25</v>
          </cell>
          <cell r="G169">
            <v>5768</v>
          </cell>
          <cell r="H169">
            <v>5779.85</v>
          </cell>
          <cell r="I169">
            <v>2126810</v>
          </cell>
          <cell r="J169">
            <v>12206431735.6</v>
          </cell>
          <cell r="K169">
            <v>44243</v>
          </cell>
          <cell r="L169">
            <v>113930</v>
          </cell>
        </row>
        <row r="170">
          <cell r="A170" t="str">
            <v>BALAJITELE</v>
          </cell>
          <cell r="B170" t="str">
            <v>EQ</v>
          </cell>
          <cell r="C170">
            <v>59</v>
          </cell>
          <cell r="D170">
            <v>59.75</v>
          </cell>
          <cell r="E170">
            <v>58.5</v>
          </cell>
          <cell r="F170">
            <v>58.7</v>
          </cell>
          <cell r="G170">
            <v>58.65</v>
          </cell>
          <cell r="H170">
            <v>59.1</v>
          </cell>
          <cell r="I170">
            <v>127837</v>
          </cell>
          <cell r="J170">
            <v>7549296.0499999998</v>
          </cell>
          <cell r="K170">
            <v>44243</v>
          </cell>
          <cell r="L170">
            <v>1967</v>
          </cell>
        </row>
        <row r="171">
          <cell r="A171" t="str">
            <v>BALAMINES</v>
          </cell>
          <cell r="B171" t="str">
            <v>EQ</v>
          </cell>
          <cell r="C171">
            <v>1600</v>
          </cell>
          <cell r="D171">
            <v>1616.1</v>
          </cell>
          <cell r="E171">
            <v>1544</v>
          </cell>
          <cell r="F171">
            <v>1562.05</v>
          </cell>
          <cell r="G171">
            <v>1566</v>
          </cell>
          <cell r="H171">
            <v>1606.9</v>
          </cell>
          <cell r="I171">
            <v>144081</v>
          </cell>
          <cell r="J171">
            <v>227132773.94999999</v>
          </cell>
          <cell r="K171">
            <v>44243</v>
          </cell>
          <cell r="L171">
            <v>11655</v>
          </cell>
        </row>
        <row r="172">
          <cell r="A172" t="str">
            <v>BALAXI</v>
          </cell>
          <cell r="B172" t="str">
            <v>EQ</v>
          </cell>
          <cell r="C172">
            <v>616.9</v>
          </cell>
          <cell r="D172">
            <v>619.25</v>
          </cell>
          <cell r="E172">
            <v>585</v>
          </cell>
          <cell r="F172">
            <v>594.45000000000005</v>
          </cell>
          <cell r="G172">
            <v>594.70000000000005</v>
          </cell>
          <cell r="H172">
            <v>604</v>
          </cell>
          <cell r="I172">
            <v>1503</v>
          </cell>
          <cell r="J172">
            <v>899411.3</v>
          </cell>
          <cell r="K172">
            <v>44243</v>
          </cell>
          <cell r="L172">
            <v>114</v>
          </cell>
        </row>
        <row r="173">
          <cell r="A173" t="str">
            <v>BALKRISHNA</v>
          </cell>
          <cell r="B173" t="str">
            <v>BE</v>
          </cell>
          <cell r="C173">
            <v>20.25</v>
          </cell>
          <cell r="D173">
            <v>21.25</v>
          </cell>
          <cell r="E173">
            <v>19.55</v>
          </cell>
          <cell r="F173">
            <v>20</v>
          </cell>
          <cell r="G173">
            <v>21.25</v>
          </cell>
          <cell r="H173">
            <v>20.25</v>
          </cell>
          <cell r="I173">
            <v>2140</v>
          </cell>
          <cell r="J173">
            <v>42914.2</v>
          </cell>
          <cell r="K173">
            <v>44243</v>
          </cell>
          <cell r="L173">
            <v>21</v>
          </cell>
        </row>
        <row r="174">
          <cell r="A174" t="str">
            <v>BALKRISIND</v>
          </cell>
          <cell r="B174" t="str">
            <v>EQ</v>
          </cell>
          <cell r="C174">
            <v>1648.1</v>
          </cell>
          <cell r="D174">
            <v>1661.55</v>
          </cell>
          <cell r="E174">
            <v>1613</v>
          </cell>
          <cell r="F174">
            <v>1621.55</v>
          </cell>
          <cell r="G174">
            <v>1620</v>
          </cell>
          <cell r="H174">
            <v>1650.2</v>
          </cell>
          <cell r="I174">
            <v>1012966</v>
          </cell>
          <cell r="J174">
            <v>1655521025.7</v>
          </cell>
          <cell r="K174">
            <v>44243</v>
          </cell>
          <cell r="L174">
            <v>52561</v>
          </cell>
        </row>
        <row r="175">
          <cell r="A175" t="str">
            <v>BALMLAWRIE</v>
          </cell>
          <cell r="B175" t="str">
            <v>EQ</v>
          </cell>
          <cell r="C175">
            <v>113.6</v>
          </cell>
          <cell r="D175">
            <v>114.6</v>
          </cell>
          <cell r="E175">
            <v>113.2</v>
          </cell>
          <cell r="F175">
            <v>113.5</v>
          </cell>
          <cell r="G175">
            <v>113.5</v>
          </cell>
          <cell r="H175">
            <v>113.25</v>
          </cell>
          <cell r="I175">
            <v>154058</v>
          </cell>
          <cell r="J175">
            <v>17521413.75</v>
          </cell>
          <cell r="K175">
            <v>44243</v>
          </cell>
          <cell r="L175">
            <v>1930</v>
          </cell>
        </row>
        <row r="176">
          <cell r="A176" t="str">
            <v>BALPHARMA</v>
          </cell>
          <cell r="B176" t="str">
            <v>EQ</v>
          </cell>
          <cell r="C176">
            <v>56.8</v>
          </cell>
          <cell r="D176">
            <v>57.45</v>
          </cell>
          <cell r="E176">
            <v>54</v>
          </cell>
          <cell r="F176">
            <v>54.6</v>
          </cell>
          <cell r="G176">
            <v>54.65</v>
          </cell>
          <cell r="H176">
            <v>55.25</v>
          </cell>
          <cell r="I176">
            <v>17958</v>
          </cell>
          <cell r="J176">
            <v>988285.05</v>
          </cell>
          <cell r="K176">
            <v>44243</v>
          </cell>
          <cell r="L176">
            <v>351</v>
          </cell>
        </row>
        <row r="177">
          <cell r="A177" t="str">
            <v>BALRAMCHIN</v>
          </cell>
          <cell r="B177" t="str">
            <v>EQ</v>
          </cell>
          <cell r="C177">
            <v>157.65</v>
          </cell>
          <cell r="D177">
            <v>158.9</v>
          </cell>
          <cell r="E177">
            <v>157</v>
          </cell>
          <cell r="F177">
            <v>157.44999999999999</v>
          </cell>
          <cell r="G177">
            <v>157.6</v>
          </cell>
          <cell r="H177">
            <v>157.1</v>
          </cell>
          <cell r="I177">
            <v>486871</v>
          </cell>
          <cell r="J177">
            <v>76761246.75</v>
          </cell>
          <cell r="K177">
            <v>44243</v>
          </cell>
          <cell r="L177">
            <v>3656</v>
          </cell>
        </row>
        <row r="178">
          <cell r="A178" t="str">
            <v>BANARBEADS</v>
          </cell>
          <cell r="B178" t="str">
            <v>EQ</v>
          </cell>
          <cell r="C178">
            <v>59.85</v>
          </cell>
          <cell r="D178">
            <v>59.9</v>
          </cell>
          <cell r="E178">
            <v>57.6</v>
          </cell>
          <cell r="F178">
            <v>57.7</v>
          </cell>
          <cell r="G178">
            <v>57.6</v>
          </cell>
          <cell r="H178">
            <v>57.55</v>
          </cell>
          <cell r="I178">
            <v>3745</v>
          </cell>
          <cell r="J178">
            <v>216650.35</v>
          </cell>
          <cell r="K178">
            <v>44243</v>
          </cell>
          <cell r="L178">
            <v>63</v>
          </cell>
        </row>
        <row r="179">
          <cell r="A179" t="str">
            <v>BANARISUG</v>
          </cell>
          <cell r="B179" t="str">
            <v>EQ</v>
          </cell>
          <cell r="C179">
            <v>1557.95</v>
          </cell>
          <cell r="D179">
            <v>1589.9</v>
          </cell>
          <cell r="E179">
            <v>1522</v>
          </cell>
          <cell r="F179">
            <v>1537.9</v>
          </cell>
          <cell r="G179">
            <v>1542</v>
          </cell>
          <cell r="H179">
            <v>1558.3</v>
          </cell>
          <cell r="I179">
            <v>666</v>
          </cell>
          <cell r="J179">
            <v>1033294.35</v>
          </cell>
          <cell r="K179">
            <v>44243</v>
          </cell>
          <cell r="L179">
            <v>145</v>
          </cell>
        </row>
        <row r="180">
          <cell r="A180" t="str">
            <v>BANCOINDIA</v>
          </cell>
          <cell r="B180" t="str">
            <v>EQ</v>
          </cell>
          <cell r="C180">
            <v>157.69999999999999</v>
          </cell>
          <cell r="D180">
            <v>159.5</v>
          </cell>
          <cell r="E180">
            <v>152.15</v>
          </cell>
          <cell r="F180">
            <v>153.69999999999999</v>
          </cell>
          <cell r="G180">
            <v>154.19999999999999</v>
          </cell>
          <cell r="H180">
            <v>157.65</v>
          </cell>
          <cell r="I180">
            <v>174255</v>
          </cell>
          <cell r="J180">
            <v>26958345</v>
          </cell>
          <cell r="K180">
            <v>44243</v>
          </cell>
          <cell r="L180">
            <v>2880</v>
          </cell>
        </row>
        <row r="181">
          <cell r="A181" t="str">
            <v>BANDHANBNK</v>
          </cell>
          <cell r="B181" t="str">
            <v>EQ</v>
          </cell>
          <cell r="C181">
            <v>338.95</v>
          </cell>
          <cell r="D181">
            <v>352.6</v>
          </cell>
          <cell r="E181">
            <v>336.5</v>
          </cell>
          <cell r="F181">
            <v>350.15</v>
          </cell>
          <cell r="G181">
            <v>351.3</v>
          </cell>
          <cell r="H181">
            <v>339.95</v>
          </cell>
          <cell r="I181">
            <v>13133247</v>
          </cell>
          <cell r="J181">
            <v>4530439210.5500002</v>
          </cell>
          <cell r="K181">
            <v>44243</v>
          </cell>
          <cell r="L181">
            <v>140711</v>
          </cell>
        </row>
        <row r="182">
          <cell r="A182" t="str">
            <v>BANG</v>
          </cell>
          <cell r="B182" t="str">
            <v>EQ</v>
          </cell>
          <cell r="C182">
            <v>27.3</v>
          </cell>
          <cell r="D182">
            <v>27.3</v>
          </cell>
          <cell r="E182">
            <v>25.1</v>
          </cell>
          <cell r="F182">
            <v>25.8</v>
          </cell>
          <cell r="G182">
            <v>25.95</v>
          </cell>
          <cell r="H182">
            <v>25.8</v>
          </cell>
          <cell r="I182">
            <v>4047</v>
          </cell>
          <cell r="J182">
            <v>104483.75</v>
          </cell>
          <cell r="K182">
            <v>44243</v>
          </cell>
          <cell r="L182">
            <v>109</v>
          </cell>
        </row>
        <row r="183">
          <cell r="A183" t="str">
            <v>BANKA</v>
          </cell>
          <cell r="B183" t="str">
            <v>EQ</v>
          </cell>
          <cell r="C183">
            <v>74.95</v>
          </cell>
          <cell r="D183">
            <v>80.45</v>
          </cell>
          <cell r="E183">
            <v>74.95</v>
          </cell>
          <cell r="F183">
            <v>76.150000000000006</v>
          </cell>
          <cell r="G183">
            <v>76.95</v>
          </cell>
          <cell r="H183">
            <v>77.650000000000006</v>
          </cell>
          <cell r="I183">
            <v>6386</v>
          </cell>
          <cell r="J183">
            <v>488408.35</v>
          </cell>
          <cell r="K183">
            <v>44243</v>
          </cell>
          <cell r="L183">
            <v>143</v>
          </cell>
        </row>
        <row r="184">
          <cell r="A184" t="str">
            <v>BANKBARODA</v>
          </cell>
          <cell r="B184" t="str">
            <v>EQ</v>
          </cell>
          <cell r="C184">
            <v>80.400000000000006</v>
          </cell>
          <cell r="D184">
            <v>81.75</v>
          </cell>
          <cell r="E184">
            <v>78.599999999999994</v>
          </cell>
          <cell r="F184">
            <v>79.7</v>
          </cell>
          <cell r="G184">
            <v>79.650000000000006</v>
          </cell>
          <cell r="H184">
            <v>79.55</v>
          </cell>
          <cell r="I184">
            <v>44803164</v>
          </cell>
          <cell r="J184">
            <v>3590292179.9000001</v>
          </cell>
          <cell r="K184">
            <v>44243</v>
          </cell>
          <cell r="L184">
            <v>94251</v>
          </cell>
        </row>
        <row r="185">
          <cell r="A185" t="str">
            <v>BANKBEES</v>
          </cell>
          <cell r="B185" t="str">
            <v>EQ</v>
          </cell>
          <cell r="C185">
            <v>379.49</v>
          </cell>
          <cell r="D185">
            <v>379.79</v>
          </cell>
          <cell r="E185">
            <v>370.3</v>
          </cell>
          <cell r="F185">
            <v>373.5</v>
          </cell>
          <cell r="G185">
            <v>373.78</v>
          </cell>
          <cell r="H185">
            <v>376.7</v>
          </cell>
          <cell r="I185">
            <v>1913952</v>
          </cell>
          <cell r="J185">
            <v>716896333.20000005</v>
          </cell>
          <cell r="K185">
            <v>44243</v>
          </cell>
          <cell r="L185">
            <v>13949</v>
          </cell>
        </row>
        <row r="186">
          <cell r="A186" t="str">
            <v>BANKINDIA</v>
          </cell>
          <cell r="B186" t="str">
            <v>EQ</v>
          </cell>
          <cell r="C186">
            <v>63.5</v>
          </cell>
          <cell r="D186">
            <v>70.599999999999994</v>
          </cell>
          <cell r="E186">
            <v>62.3</v>
          </cell>
          <cell r="F186">
            <v>70.599999999999994</v>
          </cell>
          <cell r="G186">
            <v>70.599999999999994</v>
          </cell>
          <cell r="H186">
            <v>58.85</v>
          </cell>
          <cell r="I186">
            <v>57354880</v>
          </cell>
          <cell r="J186">
            <v>3822126328.4499998</v>
          </cell>
          <cell r="K186">
            <v>44243</v>
          </cell>
          <cell r="L186">
            <v>155803</v>
          </cell>
        </row>
        <row r="187">
          <cell r="A187" t="str">
            <v>BANSWRAS</v>
          </cell>
          <cell r="B187" t="str">
            <v>EQ</v>
          </cell>
          <cell r="C187">
            <v>112.3</v>
          </cell>
          <cell r="D187">
            <v>113.3</v>
          </cell>
          <cell r="E187">
            <v>108.8</v>
          </cell>
          <cell r="F187">
            <v>110.5</v>
          </cell>
          <cell r="G187">
            <v>110.05</v>
          </cell>
          <cell r="H187">
            <v>110.05</v>
          </cell>
          <cell r="I187">
            <v>10149</v>
          </cell>
          <cell r="J187">
            <v>1118159.3999999999</v>
          </cell>
          <cell r="K187">
            <v>44243</v>
          </cell>
          <cell r="L187">
            <v>135</v>
          </cell>
        </row>
        <row r="188">
          <cell r="A188" t="str">
            <v>BASF</v>
          </cell>
          <cell r="B188" t="str">
            <v>EQ</v>
          </cell>
          <cell r="C188">
            <v>2055.9</v>
          </cell>
          <cell r="D188">
            <v>2059.1999999999998</v>
          </cell>
          <cell r="E188">
            <v>1963.5</v>
          </cell>
          <cell r="F188">
            <v>1999.75</v>
          </cell>
          <cell r="G188">
            <v>1994.9</v>
          </cell>
          <cell r="H188">
            <v>2048.9499999999998</v>
          </cell>
          <cell r="I188">
            <v>74500</v>
          </cell>
          <cell r="J188">
            <v>149531599.94999999</v>
          </cell>
          <cell r="K188">
            <v>44243</v>
          </cell>
          <cell r="L188">
            <v>8379</v>
          </cell>
        </row>
        <row r="189">
          <cell r="A189" t="str">
            <v>BASML</v>
          </cell>
          <cell r="B189" t="str">
            <v>EQ</v>
          </cell>
          <cell r="C189">
            <v>66.3</v>
          </cell>
          <cell r="D189">
            <v>74</v>
          </cell>
          <cell r="E189">
            <v>66.3</v>
          </cell>
          <cell r="F189">
            <v>72.599999999999994</v>
          </cell>
          <cell r="G189">
            <v>73.8</v>
          </cell>
          <cell r="H189">
            <v>69.05</v>
          </cell>
          <cell r="I189">
            <v>41166</v>
          </cell>
          <cell r="J189">
            <v>2880759.45</v>
          </cell>
          <cell r="K189">
            <v>44243</v>
          </cell>
          <cell r="L189">
            <v>740</v>
          </cell>
        </row>
        <row r="190">
          <cell r="A190" t="str">
            <v>BATAINDIA</v>
          </cell>
          <cell r="B190" t="str">
            <v>EQ</v>
          </cell>
          <cell r="C190">
            <v>1551.1</v>
          </cell>
          <cell r="D190">
            <v>1564</v>
          </cell>
          <cell r="E190">
            <v>1521</v>
          </cell>
          <cell r="F190">
            <v>1524.65</v>
          </cell>
          <cell r="G190">
            <v>1524.9</v>
          </cell>
          <cell r="H190">
            <v>1553.05</v>
          </cell>
          <cell r="I190">
            <v>426008</v>
          </cell>
          <cell r="J190">
            <v>654998857.04999995</v>
          </cell>
          <cell r="K190">
            <v>44243</v>
          </cell>
          <cell r="L190">
            <v>19576</v>
          </cell>
        </row>
        <row r="191">
          <cell r="A191" t="str">
            <v>BAYERCROP</v>
          </cell>
          <cell r="B191" t="str">
            <v>EQ</v>
          </cell>
          <cell r="C191">
            <v>5110</v>
          </cell>
          <cell r="D191">
            <v>5299</v>
          </cell>
          <cell r="E191">
            <v>5105</v>
          </cell>
          <cell r="F191">
            <v>5245.7</v>
          </cell>
          <cell r="G191">
            <v>5250</v>
          </cell>
          <cell r="H191">
            <v>5130.45</v>
          </cell>
          <cell r="I191">
            <v>63028</v>
          </cell>
          <cell r="J191">
            <v>330107480.85000002</v>
          </cell>
          <cell r="K191">
            <v>44243</v>
          </cell>
          <cell r="L191">
            <v>12751</v>
          </cell>
        </row>
        <row r="192">
          <cell r="A192" t="str">
            <v>BBL</v>
          </cell>
          <cell r="B192" t="str">
            <v>EQ</v>
          </cell>
          <cell r="C192">
            <v>1124.5</v>
          </cell>
          <cell r="D192">
            <v>1128.3</v>
          </cell>
          <cell r="E192">
            <v>1105.5</v>
          </cell>
          <cell r="F192">
            <v>1114.5999999999999</v>
          </cell>
          <cell r="G192">
            <v>1119.45</v>
          </cell>
          <cell r="H192">
            <v>1115.55</v>
          </cell>
          <cell r="I192">
            <v>18312</v>
          </cell>
          <cell r="J192">
            <v>20422168.149999999</v>
          </cell>
          <cell r="K192">
            <v>44243</v>
          </cell>
          <cell r="L192">
            <v>1789</v>
          </cell>
        </row>
        <row r="193">
          <cell r="A193" t="str">
            <v>BBTC</v>
          </cell>
          <cell r="B193" t="str">
            <v>EQ</v>
          </cell>
          <cell r="C193">
            <v>1205</v>
          </cell>
          <cell r="D193">
            <v>1218.9000000000001</v>
          </cell>
          <cell r="E193">
            <v>1189.4000000000001</v>
          </cell>
          <cell r="F193">
            <v>1200.6500000000001</v>
          </cell>
          <cell r="G193">
            <v>1201.5999999999999</v>
          </cell>
          <cell r="H193">
            <v>1207.45</v>
          </cell>
          <cell r="I193">
            <v>43151</v>
          </cell>
          <cell r="J193">
            <v>52025878.049999997</v>
          </cell>
          <cell r="K193">
            <v>44243</v>
          </cell>
          <cell r="L193">
            <v>3734</v>
          </cell>
        </row>
        <row r="194">
          <cell r="A194" t="str">
            <v>BCG</v>
          </cell>
          <cell r="B194" t="str">
            <v>EQ</v>
          </cell>
          <cell r="C194">
            <v>7.65</v>
          </cell>
          <cell r="D194">
            <v>8</v>
          </cell>
          <cell r="E194">
            <v>7.5</v>
          </cell>
          <cell r="F194">
            <v>7.6</v>
          </cell>
          <cell r="G194">
            <v>7.6</v>
          </cell>
          <cell r="H194">
            <v>7.6</v>
          </cell>
          <cell r="I194">
            <v>3501515</v>
          </cell>
          <cell r="J194">
            <v>27134260.199999999</v>
          </cell>
          <cell r="K194">
            <v>44243</v>
          </cell>
          <cell r="L194">
            <v>2239</v>
          </cell>
        </row>
        <row r="195">
          <cell r="A195" t="str">
            <v>BCP</v>
          </cell>
          <cell r="B195" t="str">
            <v>EQ</v>
          </cell>
          <cell r="C195">
            <v>5.7</v>
          </cell>
          <cell r="D195">
            <v>5.7</v>
          </cell>
          <cell r="E195">
            <v>5.5</v>
          </cell>
          <cell r="F195">
            <v>5.6</v>
          </cell>
          <cell r="G195">
            <v>5.6</v>
          </cell>
          <cell r="H195">
            <v>5.6</v>
          </cell>
          <cell r="I195">
            <v>229864</v>
          </cell>
          <cell r="J195">
            <v>1282275.45</v>
          </cell>
          <cell r="K195">
            <v>44243</v>
          </cell>
          <cell r="L195">
            <v>254</v>
          </cell>
        </row>
        <row r="196">
          <cell r="A196" t="str">
            <v>BDL</v>
          </cell>
          <cell r="B196" t="str">
            <v>EQ</v>
          </cell>
          <cell r="C196">
            <v>346</v>
          </cell>
          <cell r="D196">
            <v>349</v>
          </cell>
          <cell r="E196">
            <v>340</v>
          </cell>
          <cell r="F196">
            <v>342.2</v>
          </cell>
          <cell r="G196">
            <v>342</v>
          </cell>
          <cell r="H196">
            <v>344.95</v>
          </cell>
          <cell r="I196">
            <v>281761</v>
          </cell>
          <cell r="J196">
            <v>96536855.299999997</v>
          </cell>
          <cell r="K196">
            <v>44243</v>
          </cell>
          <cell r="L196">
            <v>8073</v>
          </cell>
        </row>
        <row r="197">
          <cell r="A197" t="str">
            <v>BEARDSELL</v>
          </cell>
          <cell r="B197" t="str">
            <v>EQ</v>
          </cell>
          <cell r="C197">
            <v>9.6999999999999993</v>
          </cell>
          <cell r="D197">
            <v>9.9499999999999993</v>
          </cell>
          <cell r="E197">
            <v>9.65</v>
          </cell>
          <cell r="F197">
            <v>9.65</v>
          </cell>
          <cell r="G197">
            <v>9.65</v>
          </cell>
          <cell r="H197">
            <v>9.9499999999999993</v>
          </cell>
          <cell r="I197">
            <v>2603</v>
          </cell>
          <cell r="J197">
            <v>25309.599999999999</v>
          </cell>
          <cell r="K197">
            <v>44243</v>
          </cell>
          <cell r="L197">
            <v>15</v>
          </cell>
        </row>
        <row r="198">
          <cell r="A198" t="str">
            <v>BECTORFOOD</v>
          </cell>
          <cell r="B198" t="str">
            <v>EQ</v>
          </cell>
          <cell r="C198">
            <v>391.75</v>
          </cell>
          <cell r="D198">
            <v>393.55</v>
          </cell>
          <cell r="E198">
            <v>381.6</v>
          </cell>
          <cell r="F198">
            <v>384.3</v>
          </cell>
          <cell r="G198">
            <v>382.5</v>
          </cell>
          <cell r="H198">
            <v>392.1</v>
          </cell>
          <cell r="I198">
            <v>464991</v>
          </cell>
          <cell r="J198">
            <v>179549357.19999999</v>
          </cell>
          <cell r="K198">
            <v>44243</v>
          </cell>
          <cell r="L198">
            <v>11564</v>
          </cell>
        </row>
        <row r="199">
          <cell r="A199" t="str">
            <v>BEDMUTHA</v>
          </cell>
          <cell r="B199" t="str">
            <v>EQ</v>
          </cell>
          <cell r="C199">
            <v>24</v>
          </cell>
          <cell r="D199">
            <v>24.25</v>
          </cell>
          <cell r="E199">
            <v>23</v>
          </cell>
          <cell r="F199">
            <v>24.05</v>
          </cell>
          <cell r="G199">
            <v>24.25</v>
          </cell>
          <cell r="H199">
            <v>23.6</v>
          </cell>
          <cell r="I199">
            <v>7674</v>
          </cell>
          <cell r="J199">
            <v>179584.65</v>
          </cell>
          <cell r="K199">
            <v>44243</v>
          </cell>
          <cell r="L199">
            <v>58</v>
          </cell>
        </row>
        <row r="200">
          <cell r="A200" t="str">
            <v>BEL</v>
          </cell>
          <cell r="B200" t="str">
            <v>EQ</v>
          </cell>
          <cell r="C200">
            <v>136.1</v>
          </cell>
          <cell r="D200">
            <v>138.44999999999999</v>
          </cell>
          <cell r="E200">
            <v>132.55000000000001</v>
          </cell>
          <cell r="F200">
            <v>133.15</v>
          </cell>
          <cell r="G200">
            <v>133.6</v>
          </cell>
          <cell r="H200">
            <v>136.1</v>
          </cell>
          <cell r="I200">
            <v>16238431</v>
          </cell>
          <cell r="J200">
            <v>2200423614.25</v>
          </cell>
          <cell r="K200">
            <v>44243</v>
          </cell>
          <cell r="L200">
            <v>71313</v>
          </cell>
        </row>
        <row r="201">
          <cell r="A201" t="str">
            <v>BEML</v>
          </cell>
          <cell r="B201" t="str">
            <v>EQ</v>
          </cell>
          <cell r="C201">
            <v>963</v>
          </cell>
          <cell r="D201">
            <v>966.75</v>
          </cell>
          <cell r="E201">
            <v>936.1</v>
          </cell>
          <cell r="F201">
            <v>940.15</v>
          </cell>
          <cell r="G201">
            <v>938.1</v>
          </cell>
          <cell r="H201">
            <v>959.55</v>
          </cell>
          <cell r="I201">
            <v>232061</v>
          </cell>
          <cell r="J201">
            <v>220402655.75</v>
          </cell>
          <cell r="K201">
            <v>44243</v>
          </cell>
          <cell r="L201">
            <v>9424</v>
          </cell>
        </row>
        <row r="202">
          <cell r="A202" t="str">
            <v>BEPL</v>
          </cell>
          <cell r="B202" t="str">
            <v>EQ</v>
          </cell>
          <cell r="C202">
            <v>136.55000000000001</v>
          </cell>
          <cell r="D202">
            <v>137.9</v>
          </cell>
          <cell r="E202">
            <v>132.5</v>
          </cell>
          <cell r="F202">
            <v>133.4</v>
          </cell>
          <cell r="G202">
            <v>132.65</v>
          </cell>
          <cell r="H202">
            <v>136.65</v>
          </cell>
          <cell r="I202">
            <v>577486</v>
          </cell>
          <cell r="J202">
            <v>78288527.75</v>
          </cell>
          <cell r="K202">
            <v>44243</v>
          </cell>
          <cell r="L202">
            <v>10911</v>
          </cell>
        </row>
        <row r="203">
          <cell r="A203" t="str">
            <v>BERGEPAINT</v>
          </cell>
          <cell r="B203" t="str">
            <v>EQ</v>
          </cell>
          <cell r="C203">
            <v>760</v>
          </cell>
          <cell r="D203">
            <v>771.8</v>
          </cell>
          <cell r="E203">
            <v>751.6</v>
          </cell>
          <cell r="F203">
            <v>759.55</v>
          </cell>
          <cell r="G203">
            <v>757.9</v>
          </cell>
          <cell r="H203">
            <v>764.05</v>
          </cell>
          <cell r="I203">
            <v>1188250</v>
          </cell>
          <cell r="J203">
            <v>902398815.95000005</v>
          </cell>
          <cell r="K203">
            <v>44243</v>
          </cell>
          <cell r="L203">
            <v>26822</v>
          </cell>
        </row>
        <row r="204">
          <cell r="A204" t="str">
            <v>BFINVEST</v>
          </cell>
          <cell r="B204" t="str">
            <v>EQ</v>
          </cell>
          <cell r="C204">
            <v>278</v>
          </cell>
          <cell r="D204">
            <v>290</v>
          </cell>
          <cell r="E204">
            <v>278</v>
          </cell>
          <cell r="F204">
            <v>288.05</v>
          </cell>
          <cell r="G204">
            <v>286.5</v>
          </cell>
          <cell r="H204">
            <v>278.89999999999998</v>
          </cell>
          <cell r="I204">
            <v>28834</v>
          </cell>
          <cell r="J204">
            <v>8232511.8499999996</v>
          </cell>
          <cell r="K204">
            <v>44243</v>
          </cell>
          <cell r="L204">
            <v>1313</v>
          </cell>
        </row>
        <row r="205">
          <cell r="A205" t="str">
            <v>BFUTILITIE</v>
          </cell>
          <cell r="B205" t="str">
            <v>EQ</v>
          </cell>
          <cell r="C205">
            <v>276.89999999999998</v>
          </cell>
          <cell r="D205">
            <v>283.95</v>
          </cell>
          <cell r="E205">
            <v>275.05</v>
          </cell>
          <cell r="F205">
            <v>278</v>
          </cell>
          <cell r="G205">
            <v>279.3</v>
          </cell>
          <cell r="H205">
            <v>275.7</v>
          </cell>
          <cell r="I205">
            <v>179685</v>
          </cell>
          <cell r="J205">
            <v>50144053.450000003</v>
          </cell>
          <cell r="K205">
            <v>44243</v>
          </cell>
          <cell r="L205">
            <v>7987</v>
          </cell>
        </row>
        <row r="206">
          <cell r="A206" t="str">
            <v>BGRENERGY</v>
          </cell>
          <cell r="B206" t="str">
            <v>EQ</v>
          </cell>
          <cell r="C206">
            <v>41.8</v>
          </cell>
          <cell r="D206">
            <v>42.9</v>
          </cell>
          <cell r="E206">
            <v>41.15</v>
          </cell>
          <cell r="F206">
            <v>41.45</v>
          </cell>
          <cell r="G206">
            <v>41.6</v>
          </cell>
          <cell r="H206">
            <v>41.75</v>
          </cell>
          <cell r="I206">
            <v>60165</v>
          </cell>
          <cell r="J206">
            <v>2523304.5499999998</v>
          </cell>
          <cell r="K206">
            <v>44243</v>
          </cell>
          <cell r="L206">
            <v>734</v>
          </cell>
        </row>
        <row r="207">
          <cell r="A207" t="str">
            <v>BHAGERIA</v>
          </cell>
          <cell r="B207" t="str">
            <v>EQ</v>
          </cell>
          <cell r="C207">
            <v>168.7</v>
          </cell>
          <cell r="D207">
            <v>169.85</v>
          </cell>
          <cell r="E207">
            <v>166.25</v>
          </cell>
          <cell r="F207">
            <v>167.1</v>
          </cell>
          <cell r="G207">
            <v>168</v>
          </cell>
          <cell r="H207">
            <v>168.7</v>
          </cell>
          <cell r="I207">
            <v>16374</v>
          </cell>
          <cell r="J207">
            <v>2747768.7</v>
          </cell>
          <cell r="K207">
            <v>44243</v>
          </cell>
          <cell r="L207">
            <v>674</v>
          </cell>
        </row>
        <row r="208">
          <cell r="A208" t="str">
            <v>BHAGYANGR</v>
          </cell>
          <cell r="B208" t="str">
            <v>EQ</v>
          </cell>
          <cell r="C208">
            <v>33.6</v>
          </cell>
          <cell r="D208">
            <v>34.9</v>
          </cell>
          <cell r="E208">
            <v>33.1</v>
          </cell>
          <cell r="F208">
            <v>33.15</v>
          </cell>
          <cell r="G208">
            <v>33.15</v>
          </cell>
          <cell r="H208">
            <v>33.549999999999997</v>
          </cell>
          <cell r="I208">
            <v>26879</v>
          </cell>
          <cell r="J208">
            <v>904170.8</v>
          </cell>
          <cell r="K208">
            <v>44243</v>
          </cell>
          <cell r="L208">
            <v>231</v>
          </cell>
        </row>
        <row r="209">
          <cell r="A209" t="str">
            <v>BHAGYAPROP</v>
          </cell>
          <cell r="B209" t="str">
            <v>EQ</v>
          </cell>
          <cell r="C209">
            <v>25.95</v>
          </cell>
          <cell r="D209">
            <v>26.5</v>
          </cell>
          <cell r="E209">
            <v>25.75</v>
          </cell>
          <cell r="F209">
            <v>26.3</v>
          </cell>
          <cell r="G209">
            <v>26.45</v>
          </cell>
          <cell r="H209">
            <v>26.1</v>
          </cell>
          <cell r="I209">
            <v>12802</v>
          </cell>
          <cell r="J209">
            <v>333009.3</v>
          </cell>
          <cell r="K209">
            <v>44243</v>
          </cell>
          <cell r="L209">
            <v>88</v>
          </cell>
        </row>
        <row r="210">
          <cell r="A210" t="str">
            <v>BHANDARI</v>
          </cell>
          <cell r="B210" t="str">
            <v>BE</v>
          </cell>
          <cell r="C210">
            <v>2.75</v>
          </cell>
          <cell r="D210">
            <v>2.75</v>
          </cell>
          <cell r="E210">
            <v>2.75</v>
          </cell>
          <cell r="F210">
            <v>2.75</v>
          </cell>
          <cell r="G210">
            <v>2.75</v>
          </cell>
          <cell r="H210">
            <v>2.65</v>
          </cell>
          <cell r="I210">
            <v>167920</v>
          </cell>
          <cell r="J210">
            <v>461780</v>
          </cell>
          <cell r="K210">
            <v>44243</v>
          </cell>
          <cell r="L210">
            <v>116</v>
          </cell>
        </row>
        <row r="211">
          <cell r="A211" t="str">
            <v>BHARATFORG</v>
          </cell>
          <cell r="B211" t="str">
            <v>EQ</v>
          </cell>
          <cell r="C211">
            <v>628.5</v>
          </cell>
          <cell r="D211">
            <v>639.70000000000005</v>
          </cell>
          <cell r="E211">
            <v>622</v>
          </cell>
          <cell r="F211">
            <v>630.75</v>
          </cell>
          <cell r="G211">
            <v>632</v>
          </cell>
          <cell r="H211">
            <v>628.04999999999995</v>
          </cell>
          <cell r="I211">
            <v>2209598</v>
          </cell>
          <cell r="J211">
            <v>1392355199.3</v>
          </cell>
          <cell r="K211">
            <v>44243</v>
          </cell>
          <cell r="L211">
            <v>39266</v>
          </cell>
        </row>
        <row r="212">
          <cell r="A212" t="str">
            <v>BHARATGEAR</v>
          </cell>
          <cell r="B212" t="str">
            <v>EQ</v>
          </cell>
          <cell r="C212">
            <v>81</v>
          </cell>
          <cell r="D212">
            <v>81</v>
          </cell>
          <cell r="E212">
            <v>78.150000000000006</v>
          </cell>
          <cell r="F212">
            <v>78.599999999999994</v>
          </cell>
          <cell r="G212">
            <v>78.25</v>
          </cell>
          <cell r="H212">
            <v>79.650000000000006</v>
          </cell>
          <cell r="I212">
            <v>12973</v>
          </cell>
          <cell r="J212">
            <v>1026002.95</v>
          </cell>
          <cell r="K212">
            <v>44243</v>
          </cell>
          <cell r="L212">
            <v>325</v>
          </cell>
        </row>
        <row r="213">
          <cell r="A213" t="str">
            <v>BHARATRAS</v>
          </cell>
          <cell r="B213" t="str">
            <v>EQ</v>
          </cell>
          <cell r="C213">
            <v>9950.0499999999993</v>
          </cell>
          <cell r="D213">
            <v>9958</v>
          </cell>
          <cell r="E213">
            <v>9700.0499999999993</v>
          </cell>
          <cell r="F213">
            <v>9753.35</v>
          </cell>
          <cell r="G213">
            <v>9729.9500000000007</v>
          </cell>
          <cell r="H213">
            <v>9937.65</v>
          </cell>
          <cell r="I213">
            <v>5741</v>
          </cell>
          <cell r="J213">
            <v>56218858.850000001</v>
          </cell>
          <cell r="K213">
            <v>44243</v>
          </cell>
          <cell r="L213">
            <v>2041</v>
          </cell>
        </row>
        <row r="214">
          <cell r="A214" t="str">
            <v>BHARATWIRE</v>
          </cell>
          <cell r="B214" t="str">
            <v>EQ</v>
          </cell>
          <cell r="C214">
            <v>36.5</v>
          </cell>
          <cell r="D214">
            <v>37.5</v>
          </cell>
          <cell r="E214">
            <v>36</v>
          </cell>
          <cell r="F214">
            <v>36.799999999999997</v>
          </cell>
          <cell r="G214">
            <v>36.9</v>
          </cell>
          <cell r="H214">
            <v>36.6</v>
          </cell>
          <cell r="I214">
            <v>41283</v>
          </cell>
          <cell r="J214">
            <v>1513350.5</v>
          </cell>
          <cell r="K214">
            <v>44243</v>
          </cell>
          <cell r="L214">
            <v>304</v>
          </cell>
        </row>
        <row r="215">
          <cell r="A215" t="str">
            <v>BHARTIARTL</v>
          </cell>
          <cell r="B215" t="str">
            <v>EQ</v>
          </cell>
          <cell r="C215">
            <v>595</v>
          </cell>
          <cell r="D215">
            <v>601.6</v>
          </cell>
          <cell r="E215">
            <v>593</v>
          </cell>
          <cell r="F215">
            <v>593.95000000000005</v>
          </cell>
          <cell r="G215">
            <v>593.45000000000005</v>
          </cell>
          <cell r="H215">
            <v>593.70000000000005</v>
          </cell>
          <cell r="I215">
            <v>14787224</v>
          </cell>
          <cell r="J215">
            <v>8832271405.3500004</v>
          </cell>
          <cell r="K215">
            <v>44243</v>
          </cell>
          <cell r="L215">
            <v>137273</v>
          </cell>
        </row>
        <row r="216">
          <cell r="A216" t="str">
            <v>BHEL</v>
          </cell>
          <cell r="B216" t="str">
            <v>EQ</v>
          </cell>
          <cell r="C216">
            <v>39.049999999999997</v>
          </cell>
          <cell r="D216">
            <v>40</v>
          </cell>
          <cell r="E216">
            <v>38.4</v>
          </cell>
          <cell r="F216">
            <v>39.9</v>
          </cell>
          <cell r="G216">
            <v>39.950000000000003</v>
          </cell>
          <cell r="H216">
            <v>38.9</v>
          </cell>
          <cell r="I216">
            <v>46759963</v>
          </cell>
          <cell r="J216">
            <v>1838841626.8</v>
          </cell>
          <cell r="K216">
            <v>44243</v>
          </cell>
          <cell r="L216">
            <v>49009</v>
          </cell>
        </row>
        <row r="217">
          <cell r="A217" t="str">
            <v>BIGBLOC</v>
          </cell>
          <cell r="B217" t="str">
            <v>EQ</v>
          </cell>
          <cell r="C217">
            <v>133.65</v>
          </cell>
          <cell r="D217">
            <v>134</v>
          </cell>
          <cell r="E217">
            <v>130</v>
          </cell>
          <cell r="F217">
            <v>130.30000000000001</v>
          </cell>
          <cell r="G217">
            <v>130.05000000000001</v>
          </cell>
          <cell r="H217">
            <v>130.35</v>
          </cell>
          <cell r="I217">
            <v>16145</v>
          </cell>
          <cell r="J217">
            <v>2127571.15</v>
          </cell>
          <cell r="K217">
            <v>44243</v>
          </cell>
          <cell r="L217">
            <v>928</v>
          </cell>
        </row>
        <row r="218">
          <cell r="A218" t="str">
            <v>BIL</v>
          </cell>
          <cell r="B218" t="str">
            <v>EQ</v>
          </cell>
          <cell r="C218">
            <v>163</v>
          </cell>
          <cell r="D218">
            <v>163</v>
          </cell>
          <cell r="E218">
            <v>155</v>
          </cell>
          <cell r="F218">
            <v>156</v>
          </cell>
          <cell r="G218">
            <v>155</v>
          </cell>
          <cell r="H218">
            <v>158.6</v>
          </cell>
          <cell r="I218">
            <v>3587</v>
          </cell>
          <cell r="J218">
            <v>565456.69999999995</v>
          </cell>
          <cell r="K218">
            <v>44243</v>
          </cell>
          <cell r="L218">
            <v>155</v>
          </cell>
        </row>
        <row r="219">
          <cell r="A219" t="str">
            <v>BINDALAGRO</v>
          </cell>
          <cell r="B219" t="str">
            <v>EQ</v>
          </cell>
          <cell r="C219">
            <v>16</v>
          </cell>
          <cell r="D219">
            <v>17.350000000000001</v>
          </cell>
          <cell r="E219">
            <v>15.5</v>
          </cell>
          <cell r="F219">
            <v>17.25</v>
          </cell>
          <cell r="G219">
            <v>17.25</v>
          </cell>
          <cell r="H219">
            <v>16.25</v>
          </cell>
          <cell r="I219">
            <v>164302</v>
          </cell>
          <cell r="J219">
            <v>2732749.35</v>
          </cell>
          <cell r="K219">
            <v>44243</v>
          </cell>
          <cell r="L219">
            <v>919</v>
          </cell>
        </row>
        <row r="220">
          <cell r="A220" t="str">
            <v>BIOCON</v>
          </cell>
          <cell r="B220" t="str">
            <v>EQ</v>
          </cell>
          <cell r="C220">
            <v>407.95</v>
          </cell>
          <cell r="D220">
            <v>418.6</v>
          </cell>
          <cell r="E220">
            <v>406.25</v>
          </cell>
          <cell r="F220">
            <v>417.4</v>
          </cell>
          <cell r="G220">
            <v>417.4</v>
          </cell>
          <cell r="H220">
            <v>407.95</v>
          </cell>
          <cell r="I220">
            <v>5407782</v>
          </cell>
          <cell r="J220">
            <v>2239423322.8499999</v>
          </cell>
          <cell r="K220">
            <v>44243</v>
          </cell>
          <cell r="L220">
            <v>60350</v>
          </cell>
        </row>
        <row r="221">
          <cell r="A221" t="str">
            <v>BIOFILCHEM</v>
          </cell>
          <cell r="B221" t="str">
            <v>EQ</v>
          </cell>
          <cell r="C221">
            <v>64.55</v>
          </cell>
          <cell r="D221">
            <v>64.55</v>
          </cell>
          <cell r="E221">
            <v>64.55</v>
          </cell>
          <cell r="F221">
            <v>64.55</v>
          </cell>
          <cell r="G221">
            <v>64.55</v>
          </cell>
          <cell r="H221">
            <v>67.900000000000006</v>
          </cell>
          <cell r="I221">
            <v>24826</v>
          </cell>
          <cell r="J221">
            <v>1602518.3</v>
          </cell>
          <cell r="K221">
            <v>44243</v>
          </cell>
          <cell r="L221">
            <v>735</v>
          </cell>
        </row>
        <row r="222">
          <cell r="A222" t="str">
            <v>BIRLACABLE</v>
          </cell>
          <cell r="B222" t="str">
            <v>EQ</v>
          </cell>
          <cell r="C222">
            <v>62.05</v>
          </cell>
          <cell r="D222">
            <v>63.45</v>
          </cell>
          <cell r="E222">
            <v>56.95</v>
          </cell>
          <cell r="F222">
            <v>59.85</v>
          </cell>
          <cell r="G222">
            <v>60.2</v>
          </cell>
          <cell r="H222">
            <v>62.05</v>
          </cell>
          <cell r="I222">
            <v>121673</v>
          </cell>
          <cell r="J222">
            <v>7460146.9000000004</v>
          </cell>
          <cell r="K222">
            <v>44243</v>
          </cell>
          <cell r="L222">
            <v>1643</v>
          </cell>
        </row>
        <row r="223">
          <cell r="A223" t="str">
            <v>BIRLACORPN</v>
          </cell>
          <cell r="B223" t="str">
            <v>EQ</v>
          </cell>
          <cell r="C223">
            <v>905.75</v>
          </cell>
          <cell r="D223">
            <v>932</v>
          </cell>
          <cell r="E223">
            <v>890.1</v>
          </cell>
          <cell r="F223">
            <v>906.8</v>
          </cell>
          <cell r="G223">
            <v>908</v>
          </cell>
          <cell r="H223">
            <v>896.75</v>
          </cell>
          <cell r="I223">
            <v>486036</v>
          </cell>
          <cell r="J223">
            <v>442370894.35000002</v>
          </cell>
          <cell r="K223">
            <v>44243</v>
          </cell>
          <cell r="L223">
            <v>19694</v>
          </cell>
        </row>
        <row r="224">
          <cell r="A224" t="str">
            <v>BIRLAMONEY</v>
          </cell>
          <cell r="B224" t="str">
            <v>EQ</v>
          </cell>
          <cell r="C224">
            <v>43</v>
          </cell>
          <cell r="D224">
            <v>44.95</v>
          </cell>
          <cell r="E224">
            <v>42.8</v>
          </cell>
          <cell r="F224">
            <v>43.65</v>
          </cell>
          <cell r="G224">
            <v>43.7</v>
          </cell>
          <cell r="H224">
            <v>42.8</v>
          </cell>
          <cell r="I224">
            <v>200882</v>
          </cell>
          <cell r="J224">
            <v>8818677.4499999993</v>
          </cell>
          <cell r="K224">
            <v>44243</v>
          </cell>
          <cell r="L224">
            <v>1357</v>
          </cell>
        </row>
        <row r="225">
          <cell r="A225" t="str">
            <v>BIRLATYRE</v>
          </cell>
          <cell r="B225" t="str">
            <v>EQ</v>
          </cell>
          <cell r="C225">
            <v>29.2</v>
          </cell>
          <cell r="D225">
            <v>29.2</v>
          </cell>
          <cell r="E225">
            <v>28.5</v>
          </cell>
          <cell r="F225">
            <v>28.9</v>
          </cell>
          <cell r="G225">
            <v>28.9</v>
          </cell>
          <cell r="H225">
            <v>28.85</v>
          </cell>
          <cell r="I225">
            <v>249580</v>
          </cell>
          <cell r="J225">
            <v>7213867.4500000002</v>
          </cell>
          <cell r="K225">
            <v>44243</v>
          </cell>
          <cell r="L225">
            <v>2200</v>
          </cell>
        </row>
        <row r="226">
          <cell r="A226" t="str">
            <v>BKMINDST</v>
          </cell>
          <cell r="B226" t="str">
            <v>EQ</v>
          </cell>
          <cell r="C226">
            <v>1.05</v>
          </cell>
          <cell r="D226">
            <v>1.05</v>
          </cell>
          <cell r="E226">
            <v>0.95</v>
          </cell>
          <cell r="F226">
            <v>1</v>
          </cell>
          <cell r="G226">
            <v>1</v>
          </cell>
          <cell r="H226">
            <v>1</v>
          </cell>
          <cell r="I226">
            <v>47993</v>
          </cell>
          <cell r="J226">
            <v>49006.7</v>
          </cell>
          <cell r="K226">
            <v>44243</v>
          </cell>
          <cell r="L226">
            <v>96</v>
          </cell>
        </row>
        <row r="227">
          <cell r="A227" t="str">
            <v>BLBLIMITED</v>
          </cell>
          <cell r="B227" t="str">
            <v>EQ</v>
          </cell>
          <cell r="C227">
            <v>5.05</v>
          </cell>
          <cell r="D227">
            <v>5.4</v>
          </cell>
          <cell r="E227">
            <v>4.8</v>
          </cell>
          <cell r="F227">
            <v>5.15</v>
          </cell>
          <cell r="G227">
            <v>5</v>
          </cell>
          <cell r="H227">
            <v>5.2</v>
          </cell>
          <cell r="I227">
            <v>29826</v>
          </cell>
          <cell r="J227">
            <v>152935.04999999999</v>
          </cell>
          <cell r="K227">
            <v>44243</v>
          </cell>
          <cell r="L227">
            <v>140</v>
          </cell>
        </row>
        <row r="228">
          <cell r="A228" t="str">
            <v>BLISSGVS</v>
          </cell>
          <cell r="B228" t="str">
            <v>EQ</v>
          </cell>
          <cell r="C228">
            <v>178</v>
          </cell>
          <cell r="D228">
            <v>179</v>
          </cell>
          <cell r="E228">
            <v>176.7</v>
          </cell>
          <cell r="F228">
            <v>178.05</v>
          </cell>
          <cell r="G228">
            <v>178.1</v>
          </cell>
          <cell r="H228">
            <v>177.3</v>
          </cell>
          <cell r="I228">
            <v>412630</v>
          </cell>
          <cell r="J228">
            <v>73459041.900000006</v>
          </cell>
          <cell r="K228">
            <v>44243</v>
          </cell>
          <cell r="L228">
            <v>2986</v>
          </cell>
        </row>
        <row r="229">
          <cell r="A229" t="str">
            <v>BLKASHYAP</v>
          </cell>
          <cell r="B229" t="str">
            <v>BE</v>
          </cell>
          <cell r="C229">
            <v>11.2</v>
          </cell>
          <cell r="D229">
            <v>11.7</v>
          </cell>
          <cell r="E229">
            <v>10.65</v>
          </cell>
          <cell r="F229">
            <v>11.4</v>
          </cell>
          <cell r="G229">
            <v>11.5</v>
          </cell>
          <cell r="H229">
            <v>11.15</v>
          </cell>
          <cell r="I229">
            <v>432485</v>
          </cell>
          <cell r="J229">
            <v>4749042.4000000004</v>
          </cell>
          <cell r="K229">
            <v>44243</v>
          </cell>
          <cell r="L229">
            <v>202</v>
          </cell>
        </row>
        <row r="230">
          <cell r="A230" t="str">
            <v>BLS</v>
          </cell>
          <cell r="B230" t="str">
            <v>EQ</v>
          </cell>
          <cell r="C230">
            <v>106.7</v>
          </cell>
          <cell r="D230">
            <v>108.7</v>
          </cell>
          <cell r="E230">
            <v>103.2</v>
          </cell>
          <cell r="F230">
            <v>104.65</v>
          </cell>
          <cell r="G230">
            <v>104.85</v>
          </cell>
          <cell r="H230">
            <v>102.65</v>
          </cell>
          <cell r="I230">
            <v>244236</v>
          </cell>
          <cell r="J230">
            <v>25697281.25</v>
          </cell>
          <cell r="K230">
            <v>44243</v>
          </cell>
          <cell r="L230">
            <v>3134</v>
          </cell>
        </row>
        <row r="231">
          <cell r="A231" t="str">
            <v>BLUECOAST</v>
          </cell>
          <cell r="B231" t="str">
            <v>EQ</v>
          </cell>
          <cell r="C231">
            <v>4.6500000000000004</v>
          </cell>
          <cell r="D231">
            <v>4.8</v>
          </cell>
          <cell r="E231">
            <v>4.45</v>
          </cell>
          <cell r="F231">
            <v>4.7</v>
          </cell>
          <cell r="G231">
            <v>4.75</v>
          </cell>
          <cell r="H231">
            <v>4.6500000000000004</v>
          </cell>
          <cell r="I231">
            <v>2609</v>
          </cell>
          <cell r="J231">
            <v>11994.5</v>
          </cell>
          <cell r="K231">
            <v>44243</v>
          </cell>
          <cell r="L231">
            <v>24</v>
          </cell>
        </row>
        <row r="232">
          <cell r="A232" t="str">
            <v>BLUEDART</v>
          </cell>
          <cell r="B232" t="str">
            <v>EQ</v>
          </cell>
          <cell r="C232">
            <v>4738</v>
          </cell>
          <cell r="D232">
            <v>4893</v>
          </cell>
          <cell r="E232">
            <v>4642.05</v>
          </cell>
          <cell r="F232">
            <v>4879.75</v>
          </cell>
          <cell r="G232">
            <v>4865</v>
          </cell>
          <cell r="H232">
            <v>4650.1499999999996</v>
          </cell>
          <cell r="I232">
            <v>110297</v>
          </cell>
          <cell r="J232">
            <v>529425588.35000002</v>
          </cell>
          <cell r="K232">
            <v>44243</v>
          </cell>
          <cell r="L232">
            <v>11624</v>
          </cell>
        </row>
        <row r="233">
          <cell r="A233" t="str">
            <v>BLUESTARCO</v>
          </cell>
          <cell r="B233" t="str">
            <v>EQ</v>
          </cell>
          <cell r="C233">
            <v>819.8</v>
          </cell>
          <cell r="D233">
            <v>824.8</v>
          </cell>
          <cell r="E233">
            <v>813.05</v>
          </cell>
          <cell r="F233">
            <v>816.55</v>
          </cell>
          <cell r="G233">
            <v>819</v>
          </cell>
          <cell r="H233">
            <v>819.45</v>
          </cell>
          <cell r="I233">
            <v>89534</v>
          </cell>
          <cell r="J233">
            <v>73521076.599999994</v>
          </cell>
          <cell r="K233">
            <v>44243</v>
          </cell>
          <cell r="L233">
            <v>2796</v>
          </cell>
        </row>
        <row r="234">
          <cell r="A234" t="str">
            <v>BODALCHEM</v>
          </cell>
          <cell r="B234" t="str">
            <v>EQ</v>
          </cell>
          <cell r="C234">
            <v>71.599999999999994</v>
          </cell>
          <cell r="D234">
            <v>72</v>
          </cell>
          <cell r="E234">
            <v>70</v>
          </cell>
          <cell r="F234">
            <v>70.150000000000006</v>
          </cell>
          <cell r="G234">
            <v>70.099999999999994</v>
          </cell>
          <cell r="H234">
            <v>71.150000000000006</v>
          </cell>
          <cell r="I234">
            <v>366283</v>
          </cell>
          <cell r="J234">
            <v>25900884.550000001</v>
          </cell>
          <cell r="K234">
            <v>44243</v>
          </cell>
          <cell r="L234">
            <v>6237</v>
          </cell>
        </row>
        <row r="235">
          <cell r="A235" t="str">
            <v>BOMDYEING</v>
          </cell>
          <cell r="B235" t="str">
            <v>EQ</v>
          </cell>
          <cell r="C235">
            <v>72.3</v>
          </cell>
          <cell r="D235">
            <v>72.95</v>
          </cell>
          <cell r="E235">
            <v>70.349999999999994</v>
          </cell>
          <cell r="F235">
            <v>71.25</v>
          </cell>
          <cell r="G235">
            <v>71.099999999999994</v>
          </cell>
          <cell r="H235">
            <v>71.75</v>
          </cell>
          <cell r="I235">
            <v>1168775</v>
          </cell>
          <cell r="J235">
            <v>83511145.400000006</v>
          </cell>
          <cell r="K235">
            <v>44243</v>
          </cell>
          <cell r="L235">
            <v>6988</v>
          </cell>
        </row>
        <row r="236">
          <cell r="A236" t="str">
            <v>BOROLTD</v>
          </cell>
          <cell r="B236" t="str">
            <v>EQ</v>
          </cell>
          <cell r="C236">
            <v>202.2</v>
          </cell>
          <cell r="D236">
            <v>207</v>
          </cell>
          <cell r="E236">
            <v>195.55</v>
          </cell>
          <cell r="F236">
            <v>197.7</v>
          </cell>
          <cell r="G236">
            <v>197.5</v>
          </cell>
          <cell r="H236">
            <v>203.45</v>
          </cell>
          <cell r="I236">
            <v>178620</v>
          </cell>
          <cell r="J236">
            <v>35652850.200000003</v>
          </cell>
          <cell r="K236">
            <v>44243</v>
          </cell>
          <cell r="L236">
            <v>3578</v>
          </cell>
        </row>
        <row r="237">
          <cell r="A237" t="str">
            <v>BORORENEW</v>
          </cell>
          <cell r="B237" t="str">
            <v>EQ</v>
          </cell>
          <cell r="C237">
            <v>295</v>
          </cell>
          <cell r="D237">
            <v>304.60000000000002</v>
          </cell>
          <cell r="E237">
            <v>285.10000000000002</v>
          </cell>
          <cell r="F237">
            <v>291.89999999999998</v>
          </cell>
          <cell r="G237">
            <v>293.14999999999998</v>
          </cell>
          <cell r="H237">
            <v>295.75</v>
          </cell>
          <cell r="I237">
            <v>797899</v>
          </cell>
          <cell r="J237">
            <v>234135112.15000001</v>
          </cell>
          <cell r="K237">
            <v>44243</v>
          </cell>
          <cell r="L237">
            <v>21399</v>
          </cell>
        </row>
        <row r="238">
          <cell r="A238" t="str">
            <v>BOSCHLTD</v>
          </cell>
          <cell r="B238" t="str">
            <v>EQ</v>
          </cell>
          <cell r="C238">
            <v>15799.5</v>
          </cell>
          <cell r="D238">
            <v>15849.9</v>
          </cell>
          <cell r="E238">
            <v>15330</v>
          </cell>
          <cell r="F238">
            <v>15579.6</v>
          </cell>
          <cell r="G238">
            <v>15600</v>
          </cell>
          <cell r="H238">
            <v>15704.6</v>
          </cell>
          <cell r="I238">
            <v>58454</v>
          </cell>
          <cell r="J238">
            <v>909956337.75</v>
          </cell>
          <cell r="K238">
            <v>44243</v>
          </cell>
          <cell r="L238">
            <v>14050</v>
          </cell>
        </row>
        <row r="239">
          <cell r="A239" t="str">
            <v>BPCL</v>
          </cell>
          <cell r="B239" t="str">
            <v>EQ</v>
          </cell>
          <cell r="C239">
            <v>417.8</v>
          </cell>
          <cell r="D239">
            <v>422.6</v>
          </cell>
          <cell r="E239">
            <v>416.2</v>
          </cell>
          <cell r="F239">
            <v>417.95</v>
          </cell>
          <cell r="G239">
            <v>418.3</v>
          </cell>
          <cell r="H239">
            <v>419</v>
          </cell>
          <cell r="I239">
            <v>5397662</v>
          </cell>
          <cell r="J239">
            <v>2258117274.6999998</v>
          </cell>
          <cell r="K239">
            <v>44243</v>
          </cell>
          <cell r="L239">
            <v>51091</v>
          </cell>
        </row>
        <row r="240">
          <cell r="A240" t="str">
            <v>BPL</v>
          </cell>
          <cell r="B240" t="str">
            <v>EQ</v>
          </cell>
          <cell r="C240">
            <v>21.5</v>
          </cell>
          <cell r="D240">
            <v>22.05</v>
          </cell>
          <cell r="E240">
            <v>21</v>
          </cell>
          <cell r="F240">
            <v>21.75</v>
          </cell>
          <cell r="G240">
            <v>21.75</v>
          </cell>
          <cell r="H240">
            <v>21.7</v>
          </cell>
          <cell r="I240">
            <v>52309</v>
          </cell>
          <cell r="J240">
            <v>1134862.5</v>
          </cell>
          <cell r="K240">
            <v>44243</v>
          </cell>
          <cell r="L240">
            <v>332</v>
          </cell>
        </row>
        <row r="241">
          <cell r="A241" t="str">
            <v>BRFL</v>
          </cell>
          <cell r="B241" t="str">
            <v>EQ</v>
          </cell>
          <cell r="C241">
            <v>10.6</v>
          </cell>
          <cell r="D241">
            <v>10.6</v>
          </cell>
          <cell r="E241">
            <v>10</v>
          </cell>
          <cell r="F241">
            <v>10.050000000000001</v>
          </cell>
          <cell r="G241">
            <v>10.050000000000001</v>
          </cell>
          <cell r="H241">
            <v>10.5</v>
          </cell>
          <cell r="I241">
            <v>135901</v>
          </cell>
          <cell r="J241">
            <v>1378039.4</v>
          </cell>
          <cell r="K241">
            <v>44243</v>
          </cell>
          <cell r="L241">
            <v>2904</v>
          </cell>
        </row>
        <row r="242">
          <cell r="A242" t="str">
            <v>BRIGADE</v>
          </cell>
          <cell r="B242" t="str">
            <v>EQ</v>
          </cell>
          <cell r="C242">
            <v>280.7</v>
          </cell>
          <cell r="D242">
            <v>286</v>
          </cell>
          <cell r="E242">
            <v>279.3</v>
          </cell>
          <cell r="F242">
            <v>281.8</v>
          </cell>
          <cell r="G242">
            <v>282</v>
          </cell>
          <cell r="H242">
            <v>279.2</v>
          </cell>
          <cell r="I242">
            <v>85075</v>
          </cell>
          <cell r="J242">
            <v>24072870.800000001</v>
          </cell>
          <cell r="K242">
            <v>44243</v>
          </cell>
          <cell r="L242">
            <v>4603</v>
          </cell>
        </row>
        <row r="243">
          <cell r="A243" t="str">
            <v>BRITANNIA</v>
          </cell>
          <cell r="B243" t="str">
            <v>EQ</v>
          </cell>
          <cell r="C243">
            <v>3432</v>
          </cell>
          <cell r="D243">
            <v>3432.35</v>
          </cell>
          <cell r="E243">
            <v>3385.05</v>
          </cell>
          <cell r="F243">
            <v>3389.45</v>
          </cell>
          <cell r="G243">
            <v>3392.35</v>
          </cell>
          <cell r="H243">
            <v>3417</v>
          </cell>
          <cell r="I243">
            <v>693631</v>
          </cell>
          <cell r="J243">
            <v>2358084848.6500001</v>
          </cell>
          <cell r="K243">
            <v>44243</v>
          </cell>
          <cell r="L243">
            <v>44518</v>
          </cell>
        </row>
        <row r="244">
          <cell r="A244" t="str">
            <v>BRNL</v>
          </cell>
          <cell r="B244" t="str">
            <v>EQ</v>
          </cell>
          <cell r="C244">
            <v>32.85</v>
          </cell>
          <cell r="D244">
            <v>33.1</v>
          </cell>
          <cell r="E244">
            <v>32.25</v>
          </cell>
          <cell r="F244">
            <v>32.5</v>
          </cell>
          <cell r="G244">
            <v>32.4</v>
          </cell>
          <cell r="H244">
            <v>32.950000000000003</v>
          </cell>
          <cell r="I244">
            <v>45586</v>
          </cell>
          <cell r="J244">
            <v>1486969.65</v>
          </cell>
          <cell r="K244">
            <v>44243</v>
          </cell>
          <cell r="L244">
            <v>645</v>
          </cell>
        </row>
        <row r="245">
          <cell r="A245" t="str">
            <v>BROOKS</v>
          </cell>
          <cell r="B245" t="str">
            <v>EQ</v>
          </cell>
          <cell r="C245">
            <v>58</v>
          </cell>
          <cell r="D245">
            <v>58</v>
          </cell>
          <cell r="E245">
            <v>54.25</v>
          </cell>
          <cell r="F245">
            <v>55.05</v>
          </cell>
          <cell r="G245">
            <v>54.3</v>
          </cell>
          <cell r="H245">
            <v>56.5</v>
          </cell>
          <cell r="I245">
            <v>45109</v>
          </cell>
          <cell r="J245">
            <v>2504381.2999999998</v>
          </cell>
          <cell r="K245">
            <v>44243</v>
          </cell>
          <cell r="L245">
            <v>492</v>
          </cell>
        </row>
        <row r="246">
          <cell r="A246" t="str">
            <v>BSE</v>
          </cell>
          <cell r="B246" t="str">
            <v>EQ</v>
          </cell>
          <cell r="C246">
            <v>611.9</v>
          </cell>
          <cell r="D246">
            <v>616.4</v>
          </cell>
          <cell r="E246">
            <v>571.6</v>
          </cell>
          <cell r="F246">
            <v>596.45000000000005</v>
          </cell>
          <cell r="G246">
            <v>597</v>
          </cell>
          <cell r="H246">
            <v>608.35</v>
          </cell>
          <cell r="I246">
            <v>661120</v>
          </cell>
          <cell r="J246">
            <v>394993166.30000001</v>
          </cell>
          <cell r="K246">
            <v>44243</v>
          </cell>
          <cell r="L246">
            <v>26094</v>
          </cell>
        </row>
        <row r="247">
          <cell r="A247" t="str">
            <v>BSELINFRA</v>
          </cell>
          <cell r="B247" t="str">
            <v>EQ</v>
          </cell>
          <cell r="C247">
            <v>1</v>
          </cell>
          <cell r="D247">
            <v>1</v>
          </cell>
          <cell r="E247">
            <v>1</v>
          </cell>
          <cell r="F247">
            <v>1</v>
          </cell>
          <cell r="G247">
            <v>1</v>
          </cell>
          <cell r="H247">
            <v>1.05</v>
          </cell>
          <cell r="I247">
            <v>184682</v>
          </cell>
          <cell r="J247">
            <v>184682</v>
          </cell>
          <cell r="K247">
            <v>44243</v>
          </cell>
          <cell r="L247">
            <v>38</v>
          </cell>
        </row>
        <row r="248">
          <cell r="A248" t="str">
            <v>BSHSL</v>
          </cell>
          <cell r="B248" t="str">
            <v>BE</v>
          </cell>
          <cell r="C248">
            <v>144.94999999999999</v>
          </cell>
          <cell r="D248">
            <v>144.94999999999999</v>
          </cell>
          <cell r="E248">
            <v>137.30000000000001</v>
          </cell>
          <cell r="F248">
            <v>138.30000000000001</v>
          </cell>
          <cell r="G248">
            <v>142</v>
          </cell>
          <cell r="H248">
            <v>140.5</v>
          </cell>
          <cell r="I248">
            <v>6026</v>
          </cell>
          <cell r="J248">
            <v>843083.25</v>
          </cell>
          <cell r="K248">
            <v>44243</v>
          </cell>
          <cell r="L248">
            <v>108</v>
          </cell>
        </row>
        <row r="249">
          <cell r="A249" t="str">
            <v>BSL</v>
          </cell>
          <cell r="B249" t="str">
            <v>EQ</v>
          </cell>
          <cell r="C249">
            <v>31.1</v>
          </cell>
          <cell r="D249">
            <v>31.65</v>
          </cell>
          <cell r="E249">
            <v>29.95</v>
          </cell>
          <cell r="F249">
            <v>30.05</v>
          </cell>
          <cell r="G249">
            <v>30.05</v>
          </cell>
          <cell r="H249">
            <v>31.05</v>
          </cell>
          <cell r="I249">
            <v>18247</v>
          </cell>
          <cell r="J249">
            <v>556443.75</v>
          </cell>
          <cell r="K249">
            <v>44243</v>
          </cell>
          <cell r="L249">
            <v>194</v>
          </cell>
        </row>
        <row r="250">
          <cell r="A250" t="str">
            <v>BSLGOLDETF</v>
          </cell>
          <cell r="B250" t="str">
            <v>EQ</v>
          </cell>
          <cell r="C250">
            <v>4359.95</v>
          </cell>
          <cell r="D250">
            <v>4359.95</v>
          </cell>
          <cell r="E250">
            <v>4333</v>
          </cell>
          <cell r="F250">
            <v>4350.75</v>
          </cell>
          <cell r="G250">
            <v>4359</v>
          </cell>
          <cell r="H250">
            <v>4325.1000000000004</v>
          </cell>
          <cell r="I250">
            <v>182</v>
          </cell>
          <cell r="J250">
            <v>790483.65</v>
          </cell>
          <cell r="K250">
            <v>44243</v>
          </cell>
          <cell r="L250">
            <v>44</v>
          </cell>
        </row>
        <row r="251">
          <cell r="A251" t="str">
            <v>BSLNIFTY</v>
          </cell>
          <cell r="B251" t="str">
            <v>EQ</v>
          </cell>
          <cell r="C251">
            <v>168.32</v>
          </cell>
          <cell r="D251">
            <v>170</v>
          </cell>
          <cell r="E251">
            <v>167.95</v>
          </cell>
          <cell r="F251">
            <v>167.95</v>
          </cell>
          <cell r="G251">
            <v>167.95</v>
          </cell>
          <cell r="H251">
            <v>168.32</v>
          </cell>
          <cell r="I251">
            <v>170</v>
          </cell>
          <cell r="J251">
            <v>28713.439999999999</v>
          </cell>
          <cell r="K251">
            <v>44243</v>
          </cell>
          <cell r="L251">
            <v>26</v>
          </cell>
        </row>
        <row r="252">
          <cell r="A252" t="str">
            <v>BSOFT</v>
          </cell>
          <cell r="B252" t="str">
            <v>EQ</v>
          </cell>
          <cell r="C252">
            <v>244</v>
          </cell>
          <cell r="D252">
            <v>246.3</v>
          </cell>
          <cell r="E252">
            <v>241</v>
          </cell>
          <cell r="F252">
            <v>243.25</v>
          </cell>
          <cell r="G252">
            <v>243.45</v>
          </cell>
          <cell r="H252">
            <v>243.25</v>
          </cell>
          <cell r="I252">
            <v>687422</v>
          </cell>
          <cell r="J252">
            <v>167789533.40000001</v>
          </cell>
          <cell r="K252">
            <v>44243</v>
          </cell>
          <cell r="L252">
            <v>16728</v>
          </cell>
        </row>
        <row r="253">
          <cell r="A253" t="str">
            <v>BURGERKING</v>
          </cell>
          <cell r="B253" t="str">
            <v>EQ</v>
          </cell>
          <cell r="C253">
            <v>146</v>
          </cell>
          <cell r="D253">
            <v>146.6</v>
          </cell>
          <cell r="E253">
            <v>143</v>
          </cell>
          <cell r="F253">
            <v>143.85</v>
          </cell>
          <cell r="G253">
            <v>143.55000000000001</v>
          </cell>
          <cell r="H253">
            <v>146</v>
          </cell>
          <cell r="I253">
            <v>1633445</v>
          </cell>
          <cell r="J253">
            <v>235328029.5</v>
          </cell>
          <cell r="K253">
            <v>44243</v>
          </cell>
          <cell r="L253">
            <v>24511</v>
          </cell>
        </row>
        <row r="254">
          <cell r="A254" t="str">
            <v>BURNPUR</v>
          </cell>
          <cell r="B254" t="str">
            <v>BE</v>
          </cell>
          <cell r="C254">
            <v>2.2000000000000002</v>
          </cell>
          <cell r="D254">
            <v>2.2999999999999998</v>
          </cell>
          <cell r="E254">
            <v>2.2000000000000002</v>
          </cell>
          <cell r="F254">
            <v>2.2999999999999998</v>
          </cell>
          <cell r="G254">
            <v>2.2999999999999998</v>
          </cell>
          <cell r="H254">
            <v>2.2000000000000002</v>
          </cell>
          <cell r="I254">
            <v>53503</v>
          </cell>
          <cell r="J254">
            <v>122088.45</v>
          </cell>
          <cell r="K254">
            <v>44243</v>
          </cell>
          <cell r="L254">
            <v>88</v>
          </cell>
        </row>
        <row r="255">
          <cell r="A255" t="str">
            <v>BUTTERFLY</v>
          </cell>
          <cell r="B255" t="str">
            <v>EQ</v>
          </cell>
          <cell r="C255">
            <v>626.5</v>
          </cell>
          <cell r="D255">
            <v>630.95000000000005</v>
          </cell>
          <cell r="E255">
            <v>606.04999999999995</v>
          </cell>
          <cell r="F255">
            <v>610.5</v>
          </cell>
          <cell r="G255">
            <v>614</v>
          </cell>
          <cell r="H255">
            <v>625.70000000000005</v>
          </cell>
          <cell r="I255">
            <v>35282</v>
          </cell>
          <cell r="J255">
            <v>21714472.800000001</v>
          </cell>
          <cell r="K255">
            <v>44243</v>
          </cell>
          <cell r="L255">
            <v>1855</v>
          </cell>
        </row>
        <row r="256">
          <cell r="A256" t="str">
            <v>BVCL</v>
          </cell>
          <cell r="B256" t="str">
            <v>BE</v>
          </cell>
          <cell r="C256">
            <v>18</v>
          </cell>
          <cell r="D256">
            <v>18.05</v>
          </cell>
          <cell r="E256">
            <v>17.2</v>
          </cell>
          <cell r="F256">
            <v>17.95</v>
          </cell>
          <cell r="G256">
            <v>18.05</v>
          </cell>
          <cell r="H256">
            <v>17.2</v>
          </cell>
          <cell r="I256">
            <v>32998</v>
          </cell>
          <cell r="J256">
            <v>594052.1</v>
          </cell>
          <cell r="K256">
            <v>44243</v>
          </cell>
          <cell r="L256">
            <v>72</v>
          </cell>
        </row>
        <row r="257">
          <cell r="A257" t="str">
            <v>BYKE</v>
          </cell>
          <cell r="B257" t="str">
            <v>EQ</v>
          </cell>
          <cell r="C257">
            <v>18.2</v>
          </cell>
          <cell r="D257">
            <v>18.7</v>
          </cell>
          <cell r="E257">
            <v>18.2</v>
          </cell>
          <cell r="F257">
            <v>18.399999999999999</v>
          </cell>
          <cell r="G257">
            <v>18.3</v>
          </cell>
          <cell r="H257">
            <v>18.600000000000001</v>
          </cell>
          <cell r="I257">
            <v>35236</v>
          </cell>
          <cell r="J257">
            <v>649181.15</v>
          </cell>
          <cell r="K257">
            <v>44243</v>
          </cell>
          <cell r="L257">
            <v>159</v>
          </cell>
        </row>
        <row r="258">
          <cell r="A258" t="str">
            <v>CADILAHC</v>
          </cell>
          <cell r="B258" t="str">
            <v>EQ</v>
          </cell>
          <cell r="C258">
            <v>466</v>
          </cell>
          <cell r="D258">
            <v>474.45</v>
          </cell>
          <cell r="E258">
            <v>463.35</v>
          </cell>
          <cell r="F258">
            <v>468.9</v>
          </cell>
          <cell r="G258">
            <v>468.5</v>
          </cell>
          <cell r="H258">
            <v>466.95</v>
          </cell>
          <cell r="I258">
            <v>3392787</v>
          </cell>
          <cell r="J258">
            <v>1591253688.5</v>
          </cell>
          <cell r="K258">
            <v>44243</v>
          </cell>
          <cell r="L258">
            <v>41711</v>
          </cell>
        </row>
        <row r="259">
          <cell r="A259" t="str">
            <v>CALSOFT</v>
          </cell>
          <cell r="B259" t="str">
            <v>EQ</v>
          </cell>
          <cell r="C259">
            <v>8.9</v>
          </cell>
          <cell r="D259">
            <v>9.25</v>
          </cell>
          <cell r="E259">
            <v>8.9</v>
          </cell>
          <cell r="F259">
            <v>9.0500000000000007</v>
          </cell>
          <cell r="G259">
            <v>9.1</v>
          </cell>
          <cell r="H259">
            <v>9.25</v>
          </cell>
          <cell r="I259">
            <v>21311</v>
          </cell>
          <cell r="J259">
            <v>193397.25</v>
          </cell>
          <cell r="K259">
            <v>44243</v>
          </cell>
          <cell r="L259">
            <v>101</v>
          </cell>
        </row>
        <row r="260">
          <cell r="A260" t="str">
            <v>CAMLINFINE</v>
          </cell>
          <cell r="B260" t="str">
            <v>EQ</v>
          </cell>
          <cell r="C260">
            <v>107.1</v>
          </cell>
          <cell r="D260">
            <v>108.9</v>
          </cell>
          <cell r="E260">
            <v>105.55</v>
          </cell>
          <cell r="F260">
            <v>106.65</v>
          </cell>
          <cell r="G260">
            <v>106.9</v>
          </cell>
          <cell r="H260">
            <v>107</v>
          </cell>
          <cell r="I260">
            <v>304335</v>
          </cell>
          <cell r="J260">
            <v>32600769.899999999</v>
          </cell>
          <cell r="K260">
            <v>44243</v>
          </cell>
          <cell r="L260">
            <v>4348</v>
          </cell>
        </row>
        <row r="261">
          <cell r="A261" t="str">
            <v>CAMS</v>
          </cell>
          <cell r="B261" t="str">
            <v>EQ</v>
          </cell>
          <cell r="C261">
            <v>1929.85</v>
          </cell>
          <cell r="D261">
            <v>1933.65</v>
          </cell>
          <cell r="E261">
            <v>1889.95</v>
          </cell>
          <cell r="F261">
            <v>1902.5</v>
          </cell>
          <cell r="G261">
            <v>1905</v>
          </cell>
          <cell r="H261">
            <v>1914.55</v>
          </cell>
          <cell r="I261">
            <v>106453</v>
          </cell>
          <cell r="J261">
            <v>202630867.5</v>
          </cell>
          <cell r="K261">
            <v>44243</v>
          </cell>
          <cell r="L261">
            <v>13335</v>
          </cell>
        </row>
        <row r="262">
          <cell r="A262" t="str">
            <v>CANBK</v>
          </cell>
          <cell r="B262" t="str">
            <v>EQ</v>
          </cell>
          <cell r="C262">
            <v>164.6</v>
          </cell>
          <cell r="D262">
            <v>165.95</v>
          </cell>
          <cell r="E262">
            <v>160.1</v>
          </cell>
          <cell r="F262">
            <v>162.6</v>
          </cell>
          <cell r="G262">
            <v>162.35</v>
          </cell>
          <cell r="H262">
            <v>162.55000000000001</v>
          </cell>
          <cell r="I262">
            <v>28711074</v>
          </cell>
          <cell r="J262">
            <v>4680735858.6999998</v>
          </cell>
          <cell r="K262">
            <v>44243</v>
          </cell>
          <cell r="L262">
            <v>108559</v>
          </cell>
        </row>
        <row r="263">
          <cell r="A263" t="str">
            <v>CANFINHOME</v>
          </cell>
          <cell r="B263" t="str">
            <v>EQ</v>
          </cell>
          <cell r="C263">
            <v>511.9</v>
          </cell>
          <cell r="D263">
            <v>525</v>
          </cell>
          <cell r="E263">
            <v>510.15</v>
          </cell>
          <cell r="F263">
            <v>512.70000000000005</v>
          </cell>
          <cell r="G263">
            <v>513.6</v>
          </cell>
          <cell r="H263">
            <v>508.95</v>
          </cell>
          <cell r="I263">
            <v>844561</v>
          </cell>
          <cell r="J263">
            <v>435598172.10000002</v>
          </cell>
          <cell r="K263">
            <v>44243</v>
          </cell>
          <cell r="L263">
            <v>17936</v>
          </cell>
        </row>
        <row r="264">
          <cell r="A264" t="str">
            <v>CANTABIL</v>
          </cell>
          <cell r="B264" t="str">
            <v>EQ</v>
          </cell>
          <cell r="C264">
            <v>378</v>
          </cell>
          <cell r="D264">
            <v>379.75</v>
          </cell>
          <cell r="E264">
            <v>372.6</v>
          </cell>
          <cell r="F264">
            <v>374.55</v>
          </cell>
          <cell r="G264">
            <v>373.1</v>
          </cell>
          <cell r="H264">
            <v>374.5</v>
          </cell>
          <cell r="I264">
            <v>121671</v>
          </cell>
          <cell r="J264">
            <v>45725640.649999999</v>
          </cell>
          <cell r="K264">
            <v>44243</v>
          </cell>
          <cell r="L264">
            <v>4963</v>
          </cell>
        </row>
        <row r="265">
          <cell r="A265" t="str">
            <v>CAPACITE</v>
          </cell>
          <cell r="B265" t="str">
            <v>EQ</v>
          </cell>
          <cell r="C265">
            <v>205.15</v>
          </cell>
          <cell r="D265">
            <v>227.65</v>
          </cell>
          <cell r="E265">
            <v>205</v>
          </cell>
          <cell r="F265">
            <v>221.6</v>
          </cell>
          <cell r="G265">
            <v>222.7</v>
          </cell>
          <cell r="H265">
            <v>205.25</v>
          </cell>
          <cell r="I265">
            <v>942814</v>
          </cell>
          <cell r="J265">
            <v>207000180.80000001</v>
          </cell>
          <cell r="K265">
            <v>44243</v>
          </cell>
          <cell r="L265">
            <v>21238</v>
          </cell>
        </row>
        <row r="266">
          <cell r="A266" t="str">
            <v>CAPLIPOINT</v>
          </cell>
          <cell r="B266" t="str">
            <v>EQ</v>
          </cell>
          <cell r="C266">
            <v>477.95</v>
          </cell>
          <cell r="D266">
            <v>480.7</v>
          </cell>
          <cell r="E266">
            <v>470.05</v>
          </cell>
          <cell r="F266">
            <v>471.1</v>
          </cell>
          <cell r="G266">
            <v>470.5</v>
          </cell>
          <cell r="H266">
            <v>475.9</v>
          </cell>
          <cell r="I266">
            <v>84394</v>
          </cell>
          <cell r="J266">
            <v>40024737.25</v>
          </cell>
          <cell r="K266">
            <v>44243</v>
          </cell>
          <cell r="L266">
            <v>4360</v>
          </cell>
        </row>
        <row r="267">
          <cell r="A267" t="str">
            <v>CAPTRUST</v>
          </cell>
          <cell r="B267" t="str">
            <v>EQ</v>
          </cell>
          <cell r="C267">
            <v>86.25</v>
          </cell>
          <cell r="D267">
            <v>86.7</v>
          </cell>
          <cell r="E267">
            <v>85</v>
          </cell>
          <cell r="F267">
            <v>85.15</v>
          </cell>
          <cell r="G267">
            <v>85</v>
          </cell>
          <cell r="H267">
            <v>85.35</v>
          </cell>
          <cell r="I267">
            <v>2654</v>
          </cell>
          <cell r="J267">
            <v>227077.55</v>
          </cell>
          <cell r="K267">
            <v>44243</v>
          </cell>
          <cell r="L267">
            <v>116</v>
          </cell>
        </row>
        <row r="268">
          <cell r="A268" t="str">
            <v>CARBORUNIV</v>
          </cell>
          <cell r="B268" t="str">
            <v>EQ</v>
          </cell>
          <cell r="C268">
            <v>510.05</v>
          </cell>
          <cell r="D268">
            <v>524.35</v>
          </cell>
          <cell r="E268">
            <v>485.9</v>
          </cell>
          <cell r="F268">
            <v>502.05</v>
          </cell>
          <cell r="G268">
            <v>500</v>
          </cell>
          <cell r="H268">
            <v>505.5</v>
          </cell>
          <cell r="I268">
            <v>283214</v>
          </cell>
          <cell r="J268">
            <v>143077837.30000001</v>
          </cell>
          <cell r="K268">
            <v>44243</v>
          </cell>
          <cell r="L268">
            <v>12269</v>
          </cell>
        </row>
        <row r="269">
          <cell r="A269" t="str">
            <v>CAREERP</v>
          </cell>
          <cell r="B269" t="str">
            <v>EQ</v>
          </cell>
          <cell r="C269">
            <v>162.75</v>
          </cell>
          <cell r="D269">
            <v>163.85</v>
          </cell>
          <cell r="E269">
            <v>159</v>
          </cell>
          <cell r="F269">
            <v>159.65</v>
          </cell>
          <cell r="G269">
            <v>162</v>
          </cell>
          <cell r="H269">
            <v>162.9</v>
          </cell>
          <cell r="I269">
            <v>14059</v>
          </cell>
          <cell r="J269">
            <v>2251080.75</v>
          </cell>
          <cell r="K269">
            <v>44243</v>
          </cell>
          <cell r="L269">
            <v>391</v>
          </cell>
        </row>
        <row r="270">
          <cell r="A270" t="str">
            <v>CARERATING</v>
          </cell>
          <cell r="B270" t="str">
            <v>EQ</v>
          </cell>
          <cell r="C270">
            <v>486</v>
          </cell>
          <cell r="D270">
            <v>491.5</v>
          </cell>
          <cell r="E270">
            <v>483.25</v>
          </cell>
          <cell r="F270">
            <v>489.7</v>
          </cell>
          <cell r="G270">
            <v>488.9</v>
          </cell>
          <cell r="H270">
            <v>482.55</v>
          </cell>
          <cell r="I270">
            <v>148360</v>
          </cell>
          <cell r="J270">
            <v>72281913.150000006</v>
          </cell>
          <cell r="K270">
            <v>44243</v>
          </cell>
          <cell r="L270">
            <v>3970</v>
          </cell>
        </row>
        <row r="271">
          <cell r="A271" t="str">
            <v>CASTROLIND</v>
          </cell>
          <cell r="B271" t="str">
            <v>EQ</v>
          </cell>
          <cell r="C271">
            <v>127.05</v>
          </cell>
          <cell r="D271">
            <v>128.19999999999999</v>
          </cell>
          <cell r="E271">
            <v>125.15</v>
          </cell>
          <cell r="F271">
            <v>126.65</v>
          </cell>
          <cell r="G271">
            <v>126.7</v>
          </cell>
          <cell r="H271">
            <v>126.8</v>
          </cell>
          <cell r="I271">
            <v>1100161</v>
          </cell>
          <cell r="J271">
            <v>138967159.75</v>
          </cell>
          <cell r="K271">
            <v>44243</v>
          </cell>
          <cell r="L271">
            <v>7847</v>
          </cell>
        </row>
        <row r="272">
          <cell r="A272" t="str">
            <v>CCCL</v>
          </cell>
          <cell r="B272" t="str">
            <v>BE</v>
          </cell>
          <cell r="C272">
            <v>0.35</v>
          </cell>
          <cell r="D272">
            <v>0.4</v>
          </cell>
          <cell r="E272">
            <v>0.35</v>
          </cell>
          <cell r="F272">
            <v>0.4</v>
          </cell>
          <cell r="G272">
            <v>0.4</v>
          </cell>
          <cell r="H272">
            <v>0.35</v>
          </cell>
          <cell r="I272">
            <v>24241</v>
          </cell>
          <cell r="J272">
            <v>8834.35</v>
          </cell>
          <cell r="K272">
            <v>44243</v>
          </cell>
          <cell r="L272">
            <v>7</v>
          </cell>
        </row>
        <row r="273">
          <cell r="A273" t="str">
            <v>CCHHL</v>
          </cell>
          <cell r="B273" t="str">
            <v>EQ</v>
          </cell>
          <cell r="C273">
            <v>4.95</v>
          </cell>
          <cell r="D273">
            <v>5.3</v>
          </cell>
          <cell r="E273">
            <v>4.8499999999999996</v>
          </cell>
          <cell r="F273">
            <v>5.05</v>
          </cell>
          <cell r="G273">
            <v>5.15</v>
          </cell>
          <cell r="H273">
            <v>4.95</v>
          </cell>
          <cell r="I273">
            <v>62918</v>
          </cell>
          <cell r="J273">
            <v>316696.05</v>
          </cell>
          <cell r="K273">
            <v>44243</v>
          </cell>
          <cell r="L273">
            <v>168</v>
          </cell>
        </row>
        <row r="274">
          <cell r="A274" t="str">
            <v>CCL</v>
          </cell>
          <cell r="B274" t="str">
            <v>EQ</v>
          </cell>
          <cell r="C274">
            <v>241.3</v>
          </cell>
          <cell r="D274">
            <v>244</v>
          </cell>
          <cell r="E274">
            <v>240.35</v>
          </cell>
          <cell r="F274">
            <v>242.3</v>
          </cell>
          <cell r="G274">
            <v>243</v>
          </cell>
          <cell r="H274">
            <v>240.1</v>
          </cell>
          <cell r="I274">
            <v>315619</v>
          </cell>
          <cell r="J274">
            <v>76330152.900000006</v>
          </cell>
          <cell r="K274">
            <v>44243</v>
          </cell>
          <cell r="L274">
            <v>9077</v>
          </cell>
        </row>
        <row r="275">
          <cell r="A275" t="str">
            <v>CDSL</v>
          </cell>
          <cell r="B275" t="str">
            <v>EQ</v>
          </cell>
          <cell r="C275">
            <v>571</v>
          </cell>
          <cell r="D275">
            <v>578.70000000000005</v>
          </cell>
          <cell r="E275">
            <v>553.20000000000005</v>
          </cell>
          <cell r="F275">
            <v>555.25</v>
          </cell>
          <cell r="G275">
            <v>556</v>
          </cell>
          <cell r="H275">
            <v>567.95000000000005</v>
          </cell>
          <cell r="I275">
            <v>1440580</v>
          </cell>
          <cell r="J275">
            <v>813782420</v>
          </cell>
          <cell r="K275">
            <v>44243</v>
          </cell>
          <cell r="L275">
            <v>37466</v>
          </cell>
        </row>
        <row r="276">
          <cell r="A276" t="str">
            <v>CEATLTD</v>
          </cell>
          <cell r="B276" t="str">
            <v>EQ</v>
          </cell>
          <cell r="C276">
            <v>1642.05</v>
          </cell>
          <cell r="D276">
            <v>1642.8</v>
          </cell>
          <cell r="E276">
            <v>1585</v>
          </cell>
          <cell r="F276">
            <v>1617.7</v>
          </cell>
          <cell r="G276">
            <v>1610.15</v>
          </cell>
          <cell r="H276">
            <v>1627.65</v>
          </cell>
          <cell r="I276">
            <v>172509</v>
          </cell>
          <cell r="J276">
            <v>278974313.25</v>
          </cell>
          <cell r="K276">
            <v>44243</v>
          </cell>
          <cell r="L276">
            <v>11429</v>
          </cell>
        </row>
        <row r="277">
          <cell r="A277" t="str">
            <v>CEBBCO</v>
          </cell>
          <cell r="B277" t="str">
            <v>BE</v>
          </cell>
          <cell r="C277">
            <v>21.9</v>
          </cell>
          <cell r="D277">
            <v>21.9</v>
          </cell>
          <cell r="E277">
            <v>21</v>
          </cell>
          <cell r="F277">
            <v>21.5</v>
          </cell>
          <cell r="G277">
            <v>21.5</v>
          </cell>
          <cell r="H277">
            <v>21.85</v>
          </cell>
          <cell r="I277">
            <v>38056</v>
          </cell>
          <cell r="J277">
            <v>809302.25</v>
          </cell>
          <cell r="K277">
            <v>44243</v>
          </cell>
          <cell r="L277">
            <v>131</v>
          </cell>
        </row>
        <row r="278">
          <cell r="A278" t="str">
            <v>CELEBRITY</v>
          </cell>
          <cell r="B278" t="str">
            <v>BE</v>
          </cell>
          <cell r="C278">
            <v>5.4</v>
          </cell>
          <cell r="D278">
            <v>5.4</v>
          </cell>
          <cell r="E278">
            <v>5.05</v>
          </cell>
          <cell r="F278">
            <v>5.3</v>
          </cell>
          <cell r="G278">
            <v>5.4</v>
          </cell>
          <cell r="H278">
            <v>5.3</v>
          </cell>
          <cell r="I278">
            <v>15506</v>
          </cell>
          <cell r="J278">
            <v>80456.649999999994</v>
          </cell>
          <cell r="K278">
            <v>44243</v>
          </cell>
          <cell r="L278">
            <v>53</v>
          </cell>
        </row>
        <row r="279">
          <cell r="A279" t="str">
            <v>CENTENKA</v>
          </cell>
          <cell r="B279" t="str">
            <v>EQ</v>
          </cell>
          <cell r="C279">
            <v>251.45</v>
          </cell>
          <cell r="D279">
            <v>251.7</v>
          </cell>
          <cell r="E279">
            <v>245.25</v>
          </cell>
          <cell r="F279">
            <v>246.1</v>
          </cell>
          <cell r="G279">
            <v>245.25</v>
          </cell>
          <cell r="H279">
            <v>250.3</v>
          </cell>
          <cell r="I279">
            <v>34310</v>
          </cell>
          <cell r="J279">
            <v>8508783.25</v>
          </cell>
          <cell r="K279">
            <v>44243</v>
          </cell>
          <cell r="L279">
            <v>1048</v>
          </cell>
        </row>
        <row r="280">
          <cell r="A280" t="str">
            <v>CENTEXT</v>
          </cell>
          <cell r="B280" t="str">
            <v>EQ</v>
          </cell>
          <cell r="C280">
            <v>4.5999999999999996</v>
          </cell>
          <cell r="D280">
            <v>4.6500000000000004</v>
          </cell>
          <cell r="E280">
            <v>4.45</v>
          </cell>
          <cell r="F280">
            <v>4.55</v>
          </cell>
          <cell r="G280">
            <v>4.5</v>
          </cell>
          <cell r="H280">
            <v>4.5999999999999996</v>
          </cell>
          <cell r="I280">
            <v>58339</v>
          </cell>
          <cell r="J280">
            <v>264807.40000000002</v>
          </cell>
          <cell r="K280">
            <v>44243</v>
          </cell>
          <cell r="L280">
            <v>256</v>
          </cell>
        </row>
        <row r="281">
          <cell r="A281" t="str">
            <v>CENTRALBK</v>
          </cell>
          <cell r="B281" t="str">
            <v>EQ</v>
          </cell>
          <cell r="C281">
            <v>15.8</v>
          </cell>
          <cell r="D281">
            <v>16.7</v>
          </cell>
          <cell r="E281">
            <v>15.3</v>
          </cell>
          <cell r="F281">
            <v>16.7</v>
          </cell>
          <cell r="G281">
            <v>16.7</v>
          </cell>
          <cell r="H281">
            <v>13.95</v>
          </cell>
          <cell r="I281">
            <v>181348035</v>
          </cell>
          <cell r="J281">
            <v>2921529193.8000002</v>
          </cell>
          <cell r="K281">
            <v>44243</v>
          </cell>
          <cell r="L281">
            <v>102519</v>
          </cell>
        </row>
        <row r="282">
          <cell r="A282" t="str">
            <v>CENTRUM</v>
          </cell>
          <cell r="B282" t="str">
            <v>EQ</v>
          </cell>
          <cell r="C282">
            <v>24.85</v>
          </cell>
          <cell r="D282">
            <v>25</v>
          </cell>
          <cell r="E282">
            <v>23.35</v>
          </cell>
          <cell r="F282">
            <v>23.65</v>
          </cell>
          <cell r="G282">
            <v>23.65</v>
          </cell>
          <cell r="H282">
            <v>24.65</v>
          </cell>
          <cell r="I282">
            <v>956695</v>
          </cell>
          <cell r="J282">
            <v>23053755.149999999</v>
          </cell>
          <cell r="K282">
            <v>44243</v>
          </cell>
          <cell r="L282">
            <v>1680</v>
          </cell>
        </row>
        <row r="283">
          <cell r="A283" t="str">
            <v>CENTUM</v>
          </cell>
          <cell r="B283" t="str">
            <v>EQ</v>
          </cell>
          <cell r="C283">
            <v>433.9</v>
          </cell>
          <cell r="D283">
            <v>437.7</v>
          </cell>
          <cell r="E283">
            <v>407.5</v>
          </cell>
          <cell r="F283">
            <v>420.15</v>
          </cell>
          <cell r="G283">
            <v>419</v>
          </cell>
          <cell r="H283">
            <v>429.05</v>
          </cell>
          <cell r="I283">
            <v>9787</v>
          </cell>
          <cell r="J283">
            <v>4128388.65</v>
          </cell>
          <cell r="K283">
            <v>44243</v>
          </cell>
          <cell r="L283">
            <v>790</v>
          </cell>
        </row>
        <row r="284">
          <cell r="A284" t="str">
            <v>CENTURYPLY</v>
          </cell>
          <cell r="B284" t="str">
            <v>EQ</v>
          </cell>
          <cell r="C284">
            <v>310</v>
          </cell>
          <cell r="D284">
            <v>316</v>
          </cell>
          <cell r="E284">
            <v>305.2</v>
          </cell>
          <cell r="F284">
            <v>307.45</v>
          </cell>
          <cell r="G284">
            <v>308.14999999999998</v>
          </cell>
          <cell r="H284">
            <v>309.3</v>
          </cell>
          <cell r="I284">
            <v>314655</v>
          </cell>
          <cell r="J284">
            <v>98109075</v>
          </cell>
          <cell r="K284">
            <v>44243</v>
          </cell>
          <cell r="L284">
            <v>10155</v>
          </cell>
        </row>
        <row r="285">
          <cell r="A285" t="str">
            <v>CENTURYTEX</v>
          </cell>
          <cell r="B285" t="str">
            <v>EQ</v>
          </cell>
          <cell r="C285">
            <v>459</v>
          </cell>
          <cell r="D285">
            <v>464.5</v>
          </cell>
          <cell r="E285">
            <v>455.1</v>
          </cell>
          <cell r="F285">
            <v>457.35</v>
          </cell>
          <cell r="G285">
            <v>456.25</v>
          </cell>
          <cell r="H285">
            <v>462.1</v>
          </cell>
          <cell r="I285">
            <v>210427</v>
          </cell>
          <cell r="J285">
            <v>96786094.049999997</v>
          </cell>
          <cell r="K285">
            <v>44243</v>
          </cell>
          <cell r="L285">
            <v>4674</v>
          </cell>
        </row>
        <row r="286">
          <cell r="A286" t="str">
            <v>CERA</v>
          </cell>
          <cell r="B286" t="str">
            <v>EQ</v>
          </cell>
          <cell r="C286">
            <v>3842</v>
          </cell>
          <cell r="D286">
            <v>4027</v>
          </cell>
          <cell r="E286">
            <v>3842</v>
          </cell>
          <cell r="F286">
            <v>3993</v>
          </cell>
          <cell r="G286">
            <v>3999</v>
          </cell>
          <cell r="H286">
            <v>3835.85</v>
          </cell>
          <cell r="I286">
            <v>65190</v>
          </cell>
          <cell r="J286">
            <v>258207298.44999999</v>
          </cell>
          <cell r="K286">
            <v>44243</v>
          </cell>
          <cell r="L286">
            <v>8481</v>
          </cell>
        </row>
        <row r="287">
          <cell r="A287" t="str">
            <v>CEREBRAINT</v>
          </cell>
          <cell r="B287" t="str">
            <v>EQ</v>
          </cell>
          <cell r="C287">
            <v>54.3</v>
          </cell>
          <cell r="D287">
            <v>55.4</v>
          </cell>
          <cell r="E287">
            <v>53.8</v>
          </cell>
          <cell r="F287">
            <v>54.8</v>
          </cell>
          <cell r="G287">
            <v>54.5</v>
          </cell>
          <cell r="H287">
            <v>54.65</v>
          </cell>
          <cell r="I287">
            <v>205428</v>
          </cell>
          <cell r="J287">
            <v>11231228.65</v>
          </cell>
          <cell r="K287">
            <v>44243</v>
          </cell>
          <cell r="L287">
            <v>967</v>
          </cell>
        </row>
        <row r="288">
          <cell r="A288" t="str">
            <v>CESC</v>
          </cell>
          <cell r="B288" t="str">
            <v>EQ</v>
          </cell>
          <cell r="C288">
            <v>627</v>
          </cell>
          <cell r="D288">
            <v>628.20000000000005</v>
          </cell>
          <cell r="E288">
            <v>617</v>
          </cell>
          <cell r="F288">
            <v>618.1</v>
          </cell>
          <cell r="G288">
            <v>618</v>
          </cell>
          <cell r="H288">
            <v>625.04999999999995</v>
          </cell>
          <cell r="I288">
            <v>184800</v>
          </cell>
          <cell r="J288">
            <v>114883260.45</v>
          </cell>
          <cell r="K288">
            <v>44243</v>
          </cell>
          <cell r="L288">
            <v>5559</v>
          </cell>
        </row>
        <row r="289">
          <cell r="A289" t="str">
            <v>CGCL</v>
          </cell>
          <cell r="B289" t="str">
            <v>EQ</v>
          </cell>
          <cell r="C289">
            <v>350.45</v>
          </cell>
          <cell r="D289">
            <v>353.5</v>
          </cell>
          <cell r="E289">
            <v>330.45</v>
          </cell>
          <cell r="F289">
            <v>334.4</v>
          </cell>
          <cell r="G289">
            <v>331.25</v>
          </cell>
          <cell r="H289">
            <v>351.1</v>
          </cell>
          <cell r="I289">
            <v>92725</v>
          </cell>
          <cell r="J289">
            <v>31747839.949999999</v>
          </cell>
          <cell r="K289">
            <v>44243</v>
          </cell>
          <cell r="L289">
            <v>4978</v>
          </cell>
        </row>
        <row r="290">
          <cell r="A290" t="str">
            <v>CGPOWER</v>
          </cell>
          <cell r="B290" t="str">
            <v>EQ</v>
          </cell>
          <cell r="C290">
            <v>46.4</v>
          </cell>
          <cell r="D290">
            <v>47.95</v>
          </cell>
          <cell r="E290">
            <v>45.75</v>
          </cell>
          <cell r="F290">
            <v>46.65</v>
          </cell>
          <cell r="G290">
            <v>46.45</v>
          </cell>
          <cell r="H290">
            <v>45.7</v>
          </cell>
          <cell r="I290">
            <v>6916381</v>
          </cell>
          <cell r="J290">
            <v>326300685.30000001</v>
          </cell>
          <cell r="K290">
            <v>44243</v>
          </cell>
          <cell r="L290">
            <v>11558</v>
          </cell>
        </row>
        <row r="291">
          <cell r="A291" t="str">
            <v>CHALET</v>
          </cell>
          <cell r="B291" t="str">
            <v>EQ</v>
          </cell>
          <cell r="C291">
            <v>176</v>
          </cell>
          <cell r="D291">
            <v>177.25</v>
          </cell>
          <cell r="E291">
            <v>172.3</v>
          </cell>
          <cell r="F291">
            <v>173</v>
          </cell>
          <cell r="G291">
            <v>173.6</v>
          </cell>
          <cell r="H291">
            <v>176.95</v>
          </cell>
          <cell r="I291">
            <v>91762</v>
          </cell>
          <cell r="J291">
            <v>15973359.9</v>
          </cell>
          <cell r="K291">
            <v>44243</v>
          </cell>
          <cell r="L291">
            <v>2301</v>
          </cell>
        </row>
        <row r="292">
          <cell r="A292" t="str">
            <v>CHAMBLFERT</v>
          </cell>
          <cell r="B292" t="str">
            <v>EQ</v>
          </cell>
          <cell r="C292">
            <v>239.8</v>
          </cell>
          <cell r="D292">
            <v>241</v>
          </cell>
          <cell r="E292">
            <v>234</v>
          </cell>
          <cell r="F292">
            <v>235.85</v>
          </cell>
          <cell r="G292">
            <v>236.15</v>
          </cell>
          <cell r="H292">
            <v>238.35</v>
          </cell>
          <cell r="I292">
            <v>501106</v>
          </cell>
          <cell r="J292">
            <v>118982900.8</v>
          </cell>
          <cell r="K292">
            <v>44243</v>
          </cell>
          <cell r="L292">
            <v>10498</v>
          </cell>
        </row>
        <row r="293">
          <cell r="A293" t="str">
            <v>CHEMBOND</v>
          </cell>
          <cell r="B293" t="str">
            <v>EQ</v>
          </cell>
          <cell r="C293">
            <v>190.45</v>
          </cell>
          <cell r="D293">
            <v>193.1</v>
          </cell>
          <cell r="E293">
            <v>183.35</v>
          </cell>
          <cell r="F293">
            <v>184.2</v>
          </cell>
          <cell r="G293">
            <v>184.4</v>
          </cell>
          <cell r="H293">
            <v>189.25</v>
          </cell>
          <cell r="I293">
            <v>40103</v>
          </cell>
          <cell r="J293">
            <v>7479672.0999999996</v>
          </cell>
          <cell r="K293">
            <v>44243</v>
          </cell>
          <cell r="L293">
            <v>913</v>
          </cell>
        </row>
        <row r="294">
          <cell r="A294" t="str">
            <v>CHEMCON</v>
          </cell>
          <cell r="B294" t="str">
            <v>EQ</v>
          </cell>
          <cell r="C294">
            <v>440.85</v>
          </cell>
          <cell r="D294">
            <v>444</v>
          </cell>
          <cell r="E294">
            <v>433.05</v>
          </cell>
          <cell r="F294">
            <v>435.75</v>
          </cell>
          <cell r="G294">
            <v>434</v>
          </cell>
          <cell r="H294">
            <v>437.9</v>
          </cell>
          <cell r="I294">
            <v>171184</v>
          </cell>
          <cell r="J294">
            <v>74875630.950000003</v>
          </cell>
          <cell r="K294">
            <v>44243</v>
          </cell>
          <cell r="L294">
            <v>5174</v>
          </cell>
        </row>
        <row r="295">
          <cell r="A295" t="str">
            <v>CHEMFAB</v>
          </cell>
          <cell r="B295" t="str">
            <v>EQ</v>
          </cell>
          <cell r="C295">
            <v>129.65</v>
          </cell>
          <cell r="D295">
            <v>129.65</v>
          </cell>
          <cell r="E295">
            <v>127.9</v>
          </cell>
          <cell r="F295">
            <v>128.5</v>
          </cell>
          <cell r="G295">
            <v>127.9</v>
          </cell>
          <cell r="H295">
            <v>128.44999999999999</v>
          </cell>
          <cell r="I295">
            <v>8403</v>
          </cell>
          <cell r="J295">
            <v>1079839.6000000001</v>
          </cell>
          <cell r="K295">
            <v>44243</v>
          </cell>
          <cell r="L295">
            <v>229</v>
          </cell>
        </row>
        <row r="296">
          <cell r="A296" t="str">
            <v>CHENNPETRO</v>
          </cell>
          <cell r="B296" t="str">
            <v>EQ</v>
          </cell>
          <cell r="C296">
            <v>95.25</v>
          </cell>
          <cell r="D296">
            <v>96.55</v>
          </cell>
          <cell r="E296">
            <v>94.05</v>
          </cell>
          <cell r="F296">
            <v>94.4</v>
          </cell>
          <cell r="G296">
            <v>94.5</v>
          </cell>
          <cell r="H296">
            <v>95.25</v>
          </cell>
          <cell r="I296">
            <v>414471</v>
          </cell>
          <cell r="J296">
            <v>39440233.799999997</v>
          </cell>
          <cell r="K296">
            <v>44243</v>
          </cell>
          <cell r="L296">
            <v>4728</v>
          </cell>
        </row>
        <row r="297">
          <cell r="A297" t="str">
            <v>CHOLAFIN</v>
          </cell>
          <cell r="B297" t="str">
            <v>EQ</v>
          </cell>
          <cell r="C297">
            <v>528.5</v>
          </cell>
          <cell r="D297">
            <v>537</v>
          </cell>
          <cell r="E297">
            <v>517.04999999999995</v>
          </cell>
          <cell r="F297">
            <v>528.04999999999995</v>
          </cell>
          <cell r="G297">
            <v>527.5</v>
          </cell>
          <cell r="H297">
            <v>532.75</v>
          </cell>
          <cell r="I297">
            <v>10486006</v>
          </cell>
          <cell r="J297">
            <v>5551361123.0500002</v>
          </cell>
          <cell r="K297">
            <v>44243</v>
          </cell>
          <cell r="L297">
            <v>131327</v>
          </cell>
        </row>
        <row r="298">
          <cell r="A298" t="str">
            <v>CHOLAHLDNG</v>
          </cell>
          <cell r="B298" t="str">
            <v>EQ</v>
          </cell>
          <cell r="C298">
            <v>575.1</v>
          </cell>
          <cell r="D298">
            <v>600</v>
          </cell>
          <cell r="E298">
            <v>575.1</v>
          </cell>
          <cell r="F298">
            <v>589.75</v>
          </cell>
          <cell r="G298">
            <v>591.79999999999995</v>
          </cell>
          <cell r="H298">
            <v>571.25</v>
          </cell>
          <cell r="I298">
            <v>217340</v>
          </cell>
          <cell r="J298">
            <v>128171955.3</v>
          </cell>
          <cell r="K298">
            <v>44243</v>
          </cell>
          <cell r="L298">
            <v>9265</v>
          </cell>
        </row>
        <row r="299">
          <cell r="A299" t="str">
            <v>CIGNITITEC</v>
          </cell>
          <cell r="B299" t="str">
            <v>EQ</v>
          </cell>
          <cell r="C299">
            <v>361.1</v>
          </cell>
          <cell r="D299">
            <v>363.7</v>
          </cell>
          <cell r="E299">
            <v>352.4</v>
          </cell>
          <cell r="F299">
            <v>358.65</v>
          </cell>
          <cell r="G299">
            <v>359</v>
          </cell>
          <cell r="H299">
            <v>359.3</v>
          </cell>
          <cell r="I299">
            <v>27859</v>
          </cell>
          <cell r="J299">
            <v>9965451.3000000007</v>
          </cell>
          <cell r="K299">
            <v>44243</v>
          </cell>
          <cell r="L299">
            <v>1014</v>
          </cell>
        </row>
        <row r="300">
          <cell r="A300" t="str">
            <v>CINELINE</v>
          </cell>
          <cell r="B300" t="str">
            <v>EQ</v>
          </cell>
          <cell r="C300">
            <v>41.05</v>
          </cell>
          <cell r="D300">
            <v>41.45</v>
          </cell>
          <cell r="E300">
            <v>40.4</v>
          </cell>
          <cell r="F300">
            <v>40.700000000000003</v>
          </cell>
          <cell r="G300">
            <v>40.549999999999997</v>
          </cell>
          <cell r="H300">
            <v>40.950000000000003</v>
          </cell>
          <cell r="I300">
            <v>49384</v>
          </cell>
          <cell r="J300">
            <v>2012312.25</v>
          </cell>
          <cell r="K300">
            <v>44243</v>
          </cell>
          <cell r="L300">
            <v>679</v>
          </cell>
        </row>
        <row r="301">
          <cell r="A301" t="str">
            <v>CINEVISTA</v>
          </cell>
          <cell r="B301" t="str">
            <v>EQ</v>
          </cell>
          <cell r="C301">
            <v>6.55</v>
          </cell>
          <cell r="D301">
            <v>6.75</v>
          </cell>
          <cell r="E301">
            <v>5.85</v>
          </cell>
          <cell r="F301">
            <v>6.05</v>
          </cell>
          <cell r="G301">
            <v>6.2</v>
          </cell>
          <cell r="H301">
            <v>6.4</v>
          </cell>
          <cell r="I301">
            <v>192808</v>
          </cell>
          <cell r="J301">
            <v>1165781.5</v>
          </cell>
          <cell r="K301">
            <v>44243</v>
          </cell>
          <cell r="L301">
            <v>171</v>
          </cell>
        </row>
        <row r="302">
          <cell r="A302" t="str">
            <v>CIPLA</v>
          </cell>
          <cell r="B302" t="str">
            <v>EQ</v>
          </cell>
          <cell r="C302">
            <v>850</v>
          </cell>
          <cell r="D302">
            <v>852.25</v>
          </cell>
          <cell r="E302">
            <v>841.25</v>
          </cell>
          <cell r="F302">
            <v>848.35</v>
          </cell>
          <cell r="G302">
            <v>849</v>
          </cell>
          <cell r="H302">
            <v>844.3</v>
          </cell>
          <cell r="I302">
            <v>2808115</v>
          </cell>
          <cell r="J302">
            <v>2379153038.0500002</v>
          </cell>
          <cell r="K302">
            <v>44243</v>
          </cell>
          <cell r="L302">
            <v>47110</v>
          </cell>
        </row>
        <row r="303">
          <cell r="A303" t="str">
            <v>CLEDUCATE</v>
          </cell>
          <cell r="B303" t="str">
            <v>EQ</v>
          </cell>
          <cell r="C303">
            <v>67.95</v>
          </cell>
          <cell r="D303">
            <v>70.349999999999994</v>
          </cell>
          <cell r="E303">
            <v>66</v>
          </cell>
          <cell r="F303">
            <v>67.099999999999994</v>
          </cell>
          <cell r="G303">
            <v>66.5</v>
          </cell>
          <cell r="H303">
            <v>68.55</v>
          </cell>
          <cell r="I303">
            <v>28961</v>
          </cell>
          <cell r="J303">
            <v>1969856.3</v>
          </cell>
          <cell r="K303">
            <v>44243</v>
          </cell>
          <cell r="L303">
            <v>398</v>
          </cell>
        </row>
        <row r="304">
          <cell r="A304" t="str">
            <v>CLNINDIA</v>
          </cell>
          <cell r="B304" t="str">
            <v>EQ</v>
          </cell>
          <cell r="C304">
            <v>459.5</v>
          </cell>
          <cell r="D304">
            <v>459.5</v>
          </cell>
          <cell r="E304">
            <v>443.5</v>
          </cell>
          <cell r="F304">
            <v>451.3</v>
          </cell>
          <cell r="G304">
            <v>452.9</v>
          </cell>
          <cell r="H304">
            <v>451.45</v>
          </cell>
          <cell r="I304">
            <v>523221</v>
          </cell>
          <cell r="J304">
            <v>235885054.25</v>
          </cell>
          <cell r="K304">
            <v>44243</v>
          </cell>
          <cell r="L304">
            <v>15880</v>
          </cell>
        </row>
        <row r="305">
          <cell r="A305" t="str">
            <v>CMICABLES</v>
          </cell>
          <cell r="B305" t="str">
            <v>EQ</v>
          </cell>
          <cell r="C305">
            <v>44</v>
          </cell>
          <cell r="D305">
            <v>44</v>
          </cell>
          <cell r="E305">
            <v>42</v>
          </cell>
          <cell r="F305">
            <v>42.2</v>
          </cell>
          <cell r="G305">
            <v>42.35</v>
          </cell>
          <cell r="H305">
            <v>41.65</v>
          </cell>
          <cell r="I305">
            <v>36342</v>
          </cell>
          <cell r="J305">
            <v>1540318.05</v>
          </cell>
          <cell r="K305">
            <v>44243</v>
          </cell>
          <cell r="L305">
            <v>233</v>
          </cell>
        </row>
        <row r="306">
          <cell r="A306" t="str">
            <v>CNOVAPETRO</v>
          </cell>
          <cell r="B306" t="str">
            <v>EQ</v>
          </cell>
          <cell r="C306">
            <v>9.65</v>
          </cell>
          <cell r="D306">
            <v>9.65</v>
          </cell>
          <cell r="E306">
            <v>9.65</v>
          </cell>
          <cell r="F306">
            <v>9.65</v>
          </cell>
          <cell r="G306">
            <v>9.65</v>
          </cell>
          <cell r="H306">
            <v>9.1999999999999993</v>
          </cell>
          <cell r="I306">
            <v>4087</v>
          </cell>
          <cell r="J306">
            <v>39439.550000000003</v>
          </cell>
          <cell r="K306">
            <v>44243</v>
          </cell>
          <cell r="L306">
            <v>13</v>
          </cell>
        </row>
        <row r="307">
          <cell r="A307" t="str">
            <v>COALINDIA</v>
          </cell>
          <cell r="B307" t="str">
            <v>EQ</v>
          </cell>
          <cell r="C307">
            <v>132.30000000000001</v>
          </cell>
          <cell r="D307">
            <v>135.4</v>
          </cell>
          <cell r="E307">
            <v>132.30000000000001</v>
          </cell>
          <cell r="F307">
            <v>133.75</v>
          </cell>
          <cell r="G307">
            <v>134</v>
          </cell>
          <cell r="H307">
            <v>132.25</v>
          </cell>
          <cell r="I307">
            <v>11735144</v>
          </cell>
          <cell r="J307">
            <v>1573391608.3</v>
          </cell>
          <cell r="K307">
            <v>44243</v>
          </cell>
          <cell r="L307">
            <v>53471</v>
          </cell>
        </row>
        <row r="308">
          <cell r="A308" t="str">
            <v>COCHINSHIP</v>
          </cell>
          <cell r="B308" t="str">
            <v>EQ</v>
          </cell>
          <cell r="C308">
            <v>359.7</v>
          </cell>
          <cell r="D308">
            <v>363.4</v>
          </cell>
          <cell r="E308">
            <v>359.1</v>
          </cell>
          <cell r="F308">
            <v>362.35</v>
          </cell>
          <cell r="G308">
            <v>362.5</v>
          </cell>
          <cell r="H308">
            <v>358</v>
          </cell>
          <cell r="I308">
            <v>245747</v>
          </cell>
          <cell r="J308">
            <v>88926356.599999994</v>
          </cell>
          <cell r="K308">
            <v>44243</v>
          </cell>
          <cell r="L308">
            <v>5482</v>
          </cell>
        </row>
        <row r="309">
          <cell r="A309" t="str">
            <v>COFORGE</v>
          </cell>
          <cell r="B309" t="str">
            <v>EQ</v>
          </cell>
          <cell r="C309">
            <v>2601</v>
          </cell>
          <cell r="D309">
            <v>2653</v>
          </cell>
          <cell r="E309">
            <v>2581.0500000000002</v>
          </cell>
          <cell r="F309">
            <v>2622.05</v>
          </cell>
          <cell r="G309">
            <v>2615</v>
          </cell>
          <cell r="H309">
            <v>2595.1</v>
          </cell>
          <cell r="I309">
            <v>341414</v>
          </cell>
          <cell r="J309">
            <v>897805319.54999995</v>
          </cell>
          <cell r="K309">
            <v>44243</v>
          </cell>
          <cell r="L309">
            <v>16525</v>
          </cell>
        </row>
        <row r="310">
          <cell r="A310" t="str">
            <v>COLPAL</v>
          </cell>
          <cell r="B310" t="str">
            <v>EQ</v>
          </cell>
          <cell r="C310">
            <v>1597.1</v>
          </cell>
          <cell r="D310">
            <v>1607.65</v>
          </cell>
          <cell r="E310">
            <v>1567.95</v>
          </cell>
          <cell r="F310">
            <v>1581.05</v>
          </cell>
          <cell r="G310">
            <v>1583.9</v>
          </cell>
          <cell r="H310">
            <v>1598.55</v>
          </cell>
          <cell r="I310">
            <v>298723</v>
          </cell>
          <cell r="J310">
            <v>473428243.89999998</v>
          </cell>
          <cell r="K310">
            <v>44243</v>
          </cell>
          <cell r="L310">
            <v>16073</v>
          </cell>
        </row>
        <row r="311">
          <cell r="A311" t="str">
            <v>COMPINFO</v>
          </cell>
          <cell r="B311" t="str">
            <v>EQ</v>
          </cell>
          <cell r="C311">
            <v>14.55</v>
          </cell>
          <cell r="D311">
            <v>15</v>
          </cell>
          <cell r="E311">
            <v>14.55</v>
          </cell>
          <cell r="F311">
            <v>14.85</v>
          </cell>
          <cell r="G311">
            <v>14.9</v>
          </cell>
          <cell r="H311">
            <v>14.85</v>
          </cell>
          <cell r="I311">
            <v>118386</v>
          </cell>
          <cell r="J311">
            <v>1757779.6</v>
          </cell>
          <cell r="K311">
            <v>44243</v>
          </cell>
          <cell r="L311">
            <v>268</v>
          </cell>
        </row>
        <row r="312">
          <cell r="A312" t="str">
            <v>COMPUSOFT</v>
          </cell>
          <cell r="B312" t="str">
            <v>EQ</v>
          </cell>
          <cell r="C312">
            <v>8.6</v>
          </cell>
          <cell r="D312">
            <v>8.6999999999999993</v>
          </cell>
          <cell r="E312">
            <v>8.3000000000000007</v>
          </cell>
          <cell r="F312">
            <v>8.4</v>
          </cell>
          <cell r="G312">
            <v>8.5</v>
          </cell>
          <cell r="H312">
            <v>8.6</v>
          </cell>
          <cell r="I312">
            <v>43630</v>
          </cell>
          <cell r="J312">
            <v>366769.4</v>
          </cell>
          <cell r="K312">
            <v>44243</v>
          </cell>
          <cell r="L312">
            <v>169</v>
          </cell>
        </row>
        <row r="313">
          <cell r="A313" t="str">
            <v>CONCOR</v>
          </cell>
          <cell r="B313" t="str">
            <v>EQ</v>
          </cell>
          <cell r="C313">
            <v>545.04999999999995</v>
          </cell>
          <cell r="D313">
            <v>546.5</v>
          </cell>
          <cell r="E313">
            <v>528.6</v>
          </cell>
          <cell r="F313">
            <v>537.15</v>
          </cell>
          <cell r="G313">
            <v>536.65</v>
          </cell>
          <cell r="H313">
            <v>544.29999999999995</v>
          </cell>
          <cell r="I313">
            <v>3175417</v>
          </cell>
          <cell r="J313">
            <v>1697605401.55</v>
          </cell>
          <cell r="K313">
            <v>44243</v>
          </cell>
          <cell r="L313">
            <v>61037</v>
          </cell>
        </row>
        <row r="314">
          <cell r="A314" t="str">
            <v>CONFIPET</v>
          </cell>
          <cell r="B314" t="str">
            <v>EQ</v>
          </cell>
          <cell r="C314">
            <v>46.75</v>
          </cell>
          <cell r="D314">
            <v>47.15</v>
          </cell>
          <cell r="E314">
            <v>44.8</v>
          </cell>
          <cell r="F314">
            <v>45.2</v>
          </cell>
          <cell r="G314">
            <v>45.3</v>
          </cell>
          <cell r="H314">
            <v>46.35</v>
          </cell>
          <cell r="I314">
            <v>513712</v>
          </cell>
          <cell r="J314">
            <v>23679243.899999999</v>
          </cell>
          <cell r="K314">
            <v>44243</v>
          </cell>
          <cell r="L314">
            <v>2298</v>
          </cell>
        </row>
        <row r="315">
          <cell r="A315" t="str">
            <v>CONSOFINVT</v>
          </cell>
          <cell r="B315" t="str">
            <v>EQ</v>
          </cell>
          <cell r="C315">
            <v>43.55</v>
          </cell>
          <cell r="D315">
            <v>43.55</v>
          </cell>
          <cell r="E315">
            <v>42.05</v>
          </cell>
          <cell r="F315">
            <v>43</v>
          </cell>
          <cell r="G315">
            <v>43</v>
          </cell>
          <cell r="H315">
            <v>42</v>
          </cell>
          <cell r="I315">
            <v>3339</v>
          </cell>
          <cell r="J315">
            <v>143409.15</v>
          </cell>
          <cell r="K315">
            <v>44243</v>
          </cell>
          <cell r="L315">
            <v>57</v>
          </cell>
        </row>
        <row r="316">
          <cell r="A316" t="str">
            <v>CONTROLPR</v>
          </cell>
          <cell r="B316" t="str">
            <v>EQ</v>
          </cell>
          <cell r="C316">
            <v>235.85</v>
          </cell>
          <cell r="D316">
            <v>237.65</v>
          </cell>
          <cell r="E316">
            <v>227</v>
          </cell>
          <cell r="F316">
            <v>227.7</v>
          </cell>
          <cell r="G316">
            <v>229</v>
          </cell>
          <cell r="H316">
            <v>230.3</v>
          </cell>
          <cell r="I316">
            <v>18017</v>
          </cell>
          <cell r="J316">
            <v>4142006.4</v>
          </cell>
          <cell r="K316">
            <v>44243</v>
          </cell>
          <cell r="L316">
            <v>737</v>
          </cell>
        </row>
        <row r="317">
          <cell r="A317" t="str">
            <v>CORALFINAC</v>
          </cell>
          <cell r="B317" t="str">
            <v>EQ</v>
          </cell>
          <cell r="C317">
            <v>22.2</v>
          </cell>
          <cell r="D317">
            <v>23.5</v>
          </cell>
          <cell r="E317">
            <v>21.9</v>
          </cell>
          <cell r="F317">
            <v>22.95</v>
          </cell>
          <cell r="G317">
            <v>23</v>
          </cell>
          <cell r="H317">
            <v>22.4</v>
          </cell>
          <cell r="I317">
            <v>22504</v>
          </cell>
          <cell r="J317">
            <v>506692.7</v>
          </cell>
          <cell r="K317">
            <v>44243</v>
          </cell>
          <cell r="L317">
            <v>242</v>
          </cell>
        </row>
        <row r="318">
          <cell r="A318" t="str">
            <v>CORDSCABLE</v>
          </cell>
          <cell r="B318" t="str">
            <v>EQ</v>
          </cell>
          <cell r="C318">
            <v>43.05</v>
          </cell>
          <cell r="D318">
            <v>44.4</v>
          </cell>
          <cell r="E318">
            <v>43</v>
          </cell>
          <cell r="F318">
            <v>44.15</v>
          </cell>
          <cell r="G318">
            <v>44.15</v>
          </cell>
          <cell r="H318">
            <v>42.95</v>
          </cell>
          <cell r="I318">
            <v>56850</v>
          </cell>
          <cell r="J318">
            <v>2486960.65</v>
          </cell>
          <cell r="K318">
            <v>44243</v>
          </cell>
          <cell r="L318">
            <v>740</v>
          </cell>
        </row>
        <row r="319">
          <cell r="A319" t="str">
            <v>COROMANDEL</v>
          </cell>
          <cell r="B319" t="str">
            <v>EQ</v>
          </cell>
          <cell r="C319">
            <v>777.95</v>
          </cell>
          <cell r="D319">
            <v>786.75</v>
          </cell>
          <cell r="E319">
            <v>774.1</v>
          </cell>
          <cell r="F319">
            <v>782.8</v>
          </cell>
          <cell r="G319">
            <v>779</v>
          </cell>
          <cell r="H319">
            <v>774.05</v>
          </cell>
          <cell r="I319">
            <v>571802</v>
          </cell>
          <cell r="J319">
            <v>446610516.35000002</v>
          </cell>
          <cell r="K319">
            <v>44243</v>
          </cell>
          <cell r="L319">
            <v>10997</v>
          </cell>
        </row>
        <row r="320">
          <cell r="A320" t="str">
            <v>COSMOFILMS</v>
          </cell>
          <cell r="B320" t="str">
            <v>EQ</v>
          </cell>
          <cell r="C320">
            <v>518.70000000000005</v>
          </cell>
          <cell r="D320">
            <v>518.70000000000005</v>
          </cell>
          <cell r="E320">
            <v>500.05</v>
          </cell>
          <cell r="F320">
            <v>503.45</v>
          </cell>
          <cell r="G320">
            <v>505</v>
          </cell>
          <cell r="H320">
            <v>511.65</v>
          </cell>
          <cell r="I320">
            <v>52936</v>
          </cell>
          <cell r="J320">
            <v>26868623.800000001</v>
          </cell>
          <cell r="K320">
            <v>44243</v>
          </cell>
          <cell r="L320">
            <v>2262</v>
          </cell>
        </row>
        <row r="321">
          <cell r="A321" t="str">
            <v>COUNCODOS</v>
          </cell>
          <cell r="B321" t="str">
            <v>BE</v>
          </cell>
          <cell r="C321">
            <v>3.75</v>
          </cell>
          <cell r="D321">
            <v>3.75</v>
          </cell>
          <cell r="E321">
            <v>3.55</v>
          </cell>
          <cell r="F321">
            <v>3.55</v>
          </cell>
          <cell r="G321">
            <v>3.55</v>
          </cell>
          <cell r="H321">
            <v>3.7</v>
          </cell>
          <cell r="I321">
            <v>44920</v>
          </cell>
          <cell r="J321">
            <v>160235.75</v>
          </cell>
          <cell r="K321">
            <v>44243</v>
          </cell>
          <cell r="L321">
            <v>89</v>
          </cell>
        </row>
        <row r="322">
          <cell r="A322" t="str">
            <v>CPSEETF</v>
          </cell>
          <cell r="B322" t="str">
            <v>EQ</v>
          </cell>
          <cell r="C322">
            <v>21.44</v>
          </cell>
          <cell r="D322">
            <v>22.1</v>
          </cell>
          <cell r="E322">
            <v>21.25</v>
          </cell>
          <cell r="F322">
            <v>21.94</v>
          </cell>
          <cell r="G322">
            <v>21.95</v>
          </cell>
          <cell r="H322">
            <v>21.25</v>
          </cell>
          <cell r="I322">
            <v>10368061</v>
          </cell>
          <cell r="J322">
            <v>227284252.62</v>
          </cell>
          <cell r="K322">
            <v>44243</v>
          </cell>
          <cell r="L322">
            <v>9184</v>
          </cell>
        </row>
        <row r="323">
          <cell r="A323" t="str">
            <v>CREATIVE</v>
          </cell>
          <cell r="B323" t="str">
            <v>EQ</v>
          </cell>
          <cell r="C323">
            <v>107.9</v>
          </cell>
          <cell r="D323">
            <v>107.9</v>
          </cell>
          <cell r="E323">
            <v>103</v>
          </cell>
          <cell r="F323">
            <v>104.35</v>
          </cell>
          <cell r="G323">
            <v>103</v>
          </cell>
          <cell r="H323">
            <v>104.7</v>
          </cell>
          <cell r="I323">
            <v>40499</v>
          </cell>
          <cell r="J323">
            <v>4248389.75</v>
          </cell>
          <cell r="K323">
            <v>44243</v>
          </cell>
          <cell r="L323">
            <v>168</v>
          </cell>
        </row>
        <row r="324">
          <cell r="A324" t="str">
            <v>CREATIVEYE</v>
          </cell>
          <cell r="B324" t="str">
            <v>EQ</v>
          </cell>
          <cell r="C324">
            <v>3</v>
          </cell>
          <cell r="D324">
            <v>3</v>
          </cell>
          <cell r="E324">
            <v>2.95</v>
          </cell>
          <cell r="F324">
            <v>2.95</v>
          </cell>
          <cell r="G324">
            <v>2.95</v>
          </cell>
          <cell r="H324">
            <v>3</v>
          </cell>
          <cell r="I324">
            <v>310</v>
          </cell>
          <cell r="J324">
            <v>927</v>
          </cell>
          <cell r="K324">
            <v>44243</v>
          </cell>
          <cell r="L324">
            <v>4</v>
          </cell>
        </row>
        <row r="325">
          <cell r="A325" t="str">
            <v>CREDITACC</v>
          </cell>
          <cell r="B325" t="str">
            <v>EQ</v>
          </cell>
          <cell r="C325">
            <v>706</v>
          </cell>
          <cell r="D325">
            <v>713.25</v>
          </cell>
          <cell r="E325">
            <v>704.05</v>
          </cell>
          <cell r="F325">
            <v>709.65</v>
          </cell>
          <cell r="G325">
            <v>710.9</v>
          </cell>
          <cell r="H325">
            <v>703.5</v>
          </cell>
          <cell r="I325">
            <v>136669</v>
          </cell>
          <cell r="J325">
            <v>96870995.599999994</v>
          </cell>
          <cell r="K325">
            <v>44243</v>
          </cell>
          <cell r="L325">
            <v>5524</v>
          </cell>
        </row>
        <row r="326">
          <cell r="A326" t="str">
            <v>CREST</v>
          </cell>
          <cell r="B326" t="str">
            <v>EQ</v>
          </cell>
          <cell r="C326">
            <v>93.55</v>
          </cell>
          <cell r="D326">
            <v>93.7</v>
          </cell>
          <cell r="E326">
            <v>92</v>
          </cell>
          <cell r="F326">
            <v>92.05</v>
          </cell>
          <cell r="G326">
            <v>92.35</v>
          </cell>
          <cell r="H326">
            <v>94.35</v>
          </cell>
          <cell r="I326">
            <v>9340</v>
          </cell>
          <cell r="J326">
            <v>863101.25</v>
          </cell>
          <cell r="K326">
            <v>44243</v>
          </cell>
          <cell r="L326">
            <v>231</v>
          </cell>
        </row>
        <row r="327">
          <cell r="A327" t="str">
            <v>CRISIL</v>
          </cell>
          <cell r="B327" t="str">
            <v>EQ</v>
          </cell>
          <cell r="C327">
            <v>2031</v>
          </cell>
          <cell r="D327">
            <v>2049</v>
          </cell>
          <cell r="E327">
            <v>2000.1</v>
          </cell>
          <cell r="F327">
            <v>2007.85</v>
          </cell>
          <cell r="G327">
            <v>2010</v>
          </cell>
          <cell r="H327">
            <v>2020.8</v>
          </cell>
          <cell r="I327">
            <v>47660</v>
          </cell>
          <cell r="J327">
            <v>96009058.650000006</v>
          </cell>
          <cell r="K327">
            <v>44243</v>
          </cell>
          <cell r="L327">
            <v>4927</v>
          </cell>
        </row>
        <row r="328">
          <cell r="A328" t="str">
            <v>CROMPTON</v>
          </cell>
          <cell r="B328" t="str">
            <v>EQ</v>
          </cell>
          <cell r="C328">
            <v>394.8</v>
          </cell>
          <cell r="D328">
            <v>400.6</v>
          </cell>
          <cell r="E328">
            <v>392</v>
          </cell>
          <cell r="F328">
            <v>397.7</v>
          </cell>
          <cell r="G328">
            <v>397.15</v>
          </cell>
          <cell r="H328">
            <v>394.95</v>
          </cell>
          <cell r="I328">
            <v>3872811</v>
          </cell>
          <cell r="J328">
            <v>1540684740.5999999</v>
          </cell>
          <cell r="K328">
            <v>44243</v>
          </cell>
          <cell r="L328">
            <v>51402</v>
          </cell>
        </row>
        <row r="329">
          <cell r="A329" t="str">
            <v>CSBBANK</v>
          </cell>
          <cell r="B329" t="str">
            <v>EQ</v>
          </cell>
          <cell r="C329">
            <v>221.45</v>
          </cell>
          <cell r="D329">
            <v>222.8</v>
          </cell>
          <cell r="E329">
            <v>218</v>
          </cell>
          <cell r="F329">
            <v>218.7</v>
          </cell>
          <cell r="G329">
            <v>218.9</v>
          </cell>
          <cell r="H329">
            <v>219.95</v>
          </cell>
          <cell r="I329">
            <v>113026</v>
          </cell>
          <cell r="J329">
            <v>24892120.050000001</v>
          </cell>
          <cell r="K329">
            <v>44243</v>
          </cell>
          <cell r="L329">
            <v>2135</v>
          </cell>
        </row>
        <row r="330">
          <cell r="A330" t="str">
            <v>CTE</v>
          </cell>
          <cell r="B330" t="str">
            <v>EQ</v>
          </cell>
          <cell r="C330">
            <v>32.4</v>
          </cell>
          <cell r="D330">
            <v>32.4</v>
          </cell>
          <cell r="E330">
            <v>32.4</v>
          </cell>
          <cell r="F330">
            <v>32.4</v>
          </cell>
          <cell r="G330">
            <v>32.4</v>
          </cell>
          <cell r="H330">
            <v>34.1</v>
          </cell>
          <cell r="I330">
            <v>3054</v>
          </cell>
          <cell r="J330">
            <v>98949.6</v>
          </cell>
          <cell r="K330">
            <v>44243</v>
          </cell>
          <cell r="L330">
            <v>54</v>
          </cell>
        </row>
        <row r="331">
          <cell r="A331" t="str">
            <v>CUB</v>
          </cell>
          <cell r="B331" t="str">
            <v>EQ</v>
          </cell>
          <cell r="C331">
            <v>170.7</v>
          </cell>
          <cell r="D331">
            <v>172.45</v>
          </cell>
          <cell r="E331">
            <v>164.4</v>
          </cell>
          <cell r="F331">
            <v>165.75</v>
          </cell>
          <cell r="G331">
            <v>165.5</v>
          </cell>
          <cell r="H331">
            <v>169</v>
          </cell>
          <cell r="I331">
            <v>5645652</v>
          </cell>
          <cell r="J331">
            <v>950752206.60000002</v>
          </cell>
          <cell r="K331">
            <v>44243</v>
          </cell>
          <cell r="L331">
            <v>25354</v>
          </cell>
        </row>
        <row r="332">
          <cell r="A332" t="str">
            <v>CUBEXTUB</v>
          </cell>
          <cell r="B332" t="str">
            <v>EQ</v>
          </cell>
          <cell r="C332">
            <v>17.75</v>
          </cell>
          <cell r="D332">
            <v>17.75</v>
          </cell>
          <cell r="E332">
            <v>16.25</v>
          </cell>
          <cell r="F332">
            <v>16.3</v>
          </cell>
          <cell r="G332">
            <v>16.3</v>
          </cell>
          <cell r="H332">
            <v>16.25</v>
          </cell>
          <cell r="I332">
            <v>9333</v>
          </cell>
          <cell r="J332">
            <v>155734.39999999999</v>
          </cell>
          <cell r="K332">
            <v>44243</v>
          </cell>
          <cell r="L332">
            <v>87</v>
          </cell>
        </row>
        <row r="333">
          <cell r="A333" t="str">
            <v>CUMMINSIND</v>
          </cell>
          <cell r="B333" t="str">
            <v>EQ</v>
          </cell>
          <cell r="C333">
            <v>768.5</v>
          </cell>
          <cell r="D333">
            <v>776.3</v>
          </cell>
          <cell r="E333">
            <v>761.55</v>
          </cell>
          <cell r="F333">
            <v>766.35</v>
          </cell>
          <cell r="G333">
            <v>767.4</v>
          </cell>
          <cell r="H333">
            <v>761.35</v>
          </cell>
          <cell r="I333">
            <v>1293232</v>
          </cell>
          <cell r="J333">
            <v>992796508.75</v>
          </cell>
          <cell r="K333">
            <v>44243</v>
          </cell>
          <cell r="L333">
            <v>25153</v>
          </cell>
        </row>
        <row r="334">
          <cell r="A334" t="str">
            <v>CUPID</v>
          </cell>
          <cell r="B334" t="str">
            <v>EQ</v>
          </cell>
          <cell r="C334">
            <v>214</v>
          </cell>
          <cell r="D334">
            <v>216.35</v>
          </cell>
          <cell r="E334">
            <v>211.65</v>
          </cell>
          <cell r="F334">
            <v>213.05</v>
          </cell>
          <cell r="G334">
            <v>213.5</v>
          </cell>
          <cell r="H334">
            <v>213.95</v>
          </cell>
          <cell r="I334">
            <v>46163</v>
          </cell>
          <cell r="J334">
            <v>9877034.4000000004</v>
          </cell>
          <cell r="K334">
            <v>44243</v>
          </cell>
          <cell r="L334">
            <v>1462</v>
          </cell>
        </row>
        <row r="335">
          <cell r="A335" t="str">
            <v>CYBERMEDIA</v>
          </cell>
          <cell r="B335" t="str">
            <v>BE</v>
          </cell>
          <cell r="C335">
            <v>10</v>
          </cell>
          <cell r="D335">
            <v>10</v>
          </cell>
          <cell r="E335">
            <v>10</v>
          </cell>
          <cell r="F335">
            <v>10</v>
          </cell>
          <cell r="G335">
            <v>10</v>
          </cell>
          <cell r="H335">
            <v>9.5500000000000007</v>
          </cell>
          <cell r="I335">
            <v>2257</v>
          </cell>
          <cell r="J335">
            <v>22570</v>
          </cell>
          <cell r="K335">
            <v>44243</v>
          </cell>
          <cell r="L335">
            <v>7</v>
          </cell>
        </row>
        <row r="336">
          <cell r="A336" t="str">
            <v>CYBERTECH</v>
          </cell>
          <cell r="B336" t="str">
            <v>EQ</v>
          </cell>
          <cell r="C336">
            <v>132.30000000000001</v>
          </cell>
          <cell r="D336">
            <v>133.30000000000001</v>
          </cell>
          <cell r="E336">
            <v>127</v>
          </cell>
          <cell r="F336">
            <v>128.80000000000001</v>
          </cell>
          <cell r="G336">
            <v>129.05000000000001</v>
          </cell>
          <cell r="H336">
            <v>130.4</v>
          </cell>
          <cell r="I336">
            <v>152023</v>
          </cell>
          <cell r="J336">
            <v>19641057.800000001</v>
          </cell>
          <cell r="K336">
            <v>44243</v>
          </cell>
          <cell r="L336">
            <v>2281</v>
          </cell>
        </row>
        <row r="337">
          <cell r="A337" t="str">
            <v>CYIENT</v>
          </cell>
          <cell r="B337" t="str">
            <v>EQ</v>
          </cell>
          <cell r="C337">
            <v>627</v>
          </cell>
          <cell r="D337">
            <v>632.79999999999995</v>
          </cell>
          <cell r="E337">
            <v>614</v>
          </cell>
          <cell r="F337">
            <v>619.65</v>
          </cell>
          <cell r="G337">
            <v>618</v>
          </cell>
          <cell r="H337">
            <v>624.04999999999995</v>
          </cell>
          <cell r="I337">
            <v>358058</v>
          </cell>
          <cell r="J337">
            <v>223251405.94999999</v>
          </cell>
          <cell r="K337">
            <v>44243</v>
          </cell>
          <cell r="L337">
            <v>14365</v>
          </cell>
        </row>
        <row r="338">
          <cell r="A338" t="str">
            <v>DAAWAT</v>
          </cell>
          <cell r="B338" t="str">
            <v>EQ</v>
          </cell>
          <cell r="C338">
            <v>51.2</v>
          </cell>
          <cell r="D338">
            <v>51.55</v>
          </cell>
          <cell r="E338">
            <v>50.8</v>
          </cell>
          <cell r="F338">
            <v>51</v>
          </cell>
          <cell r="G338">
            <v>50.95</v>
          </cell>
          <cell r="H338">
            <v>51.2</v>
          </cell>
          <cell r="I338">
            <v>575315</v>
          </cell>
          <cell r="J338">
            <v>29438411.649999999</v>
          </cell>
          <cell r="K338">
            <v>44243</v>
          </cell>
          <cell r="L338">
            <v>3588</v>
          </cell>
        </row>
        <row r="339">
          <cell r="A339" t="str">
            <v>DABUR</v>
          </cell>
          <cell r="B339" t="str">
            <v>EQ</v>
          </cell>
          <cell r="C339">
            <v>530</v>
          </cell>
          <cell r="D339">
            <v>532.75</v>
          </cell>
          <cell r="E339">
            <v>520.4</v>
          </cell>
          <cell r="F339">
            <v>522.6</v>
          </cell>
          <cell r="G339">
            <v>523.75</v>
          </cell>
          <cell r="H339">
            <v>527.29999999999995</v>
          </cell>
          <cell r="I339">
            <v>3119109</v>
          </cell>
          <cell r="J339">
            <v>1635750876.05</v>
          </cell>
          <cell r="K339">
            <v>44243</v>
          </cell>
          <cell r="L339">
            <v>98981</v>
          </cell>
        </row>
        <row r="340">
          <cell r="A340" t="str">
            <v>DALBHARAT</v>
          </cell>
          <cell r="B340" t="str">
            <v>EQ</v>
          </cell>
          <cell r="C340">
            <v>1446.95</v>
          </cell>
          <cell r="D340">
            <v>1497</v>
          </cell>
          <cell r="E340">
            <v>1368.05</v>
          </cell>
          <cell r="F340">
            <v>1444.8</v>
          </cell>
          <cell r="G340">
            <v>1440</v>
          </cell>
          <cell r="H340">
            <v>1474.85</v>
          </cell>
          <cell r="I340">
            <v>306389</v>
          </cell>
          <cell r="J340">
            <v>442713726.94999999</v>
          </cell>
          <cell r="K340">
            <v>44243</v>
          </cell>
          <cell r="L340">
            <v>13499</v>
          </cell>
        </row>
        <row r="341">
          <cell r="A341" t="str">
            <v>DALMIASUG</v>
          </cell>
          <cell r="B341" t="str">
            <v>EQ</v>
          </cell>
          <cell r="C341">
            <v>142.25</v>
          </cell>
          <cell r="D341">
            <v>142.55000000000001</v>
          </cell>
          <cell r="E341">
            <v>139</v>
          </cell>
          <cell r="F341">
            <v>139.5</v>
          </cell>
          <cell r="G341">
            <v>139</v>
          </cell>
          <cell r="H341">
            <v>142.25</v>
          </cell>
          <cell r="I341">
            <v>78059</v>
          </cell>
          <cell r="J341">
            <v>10976608.6</v>
          </cell>
          <cell r="K341">
            <v>44243</v>
          </cell>
          <cell r="L341">
            <v>1627</v>
          </cell>
        </row>
        <row r="342">
          <cell r="A342" t="str">
            <v>DAMODARIND</v>
          </cell>
          <cell r="B342" t="str">
            <v>EQ</v>
          </cell>
          <cell r="C342">
            <v>31.85</v>
          </cell>
          <cell r="D342">
            <v>31.85</v>
          </cell>
          <cell r="E342">
            <v>29.7</v>
          </cell>
          <cell r="F342">
            <v>30</v>
          </cell>
          <cell r="G342">
            <v>30</v>
          </cell>
          <cell r="H342">
            <v>31.7</v>
          </cell>
          <cell r="I342">
            <v>13602</v>
          </cell>
          <cell r="J342">
            <v>413909.1</v>
          </cell>
          <cell r="K342">
            <v>44243</v>
          </cell>
          <cell r="L342">
            <v>266</v>
          </cell>
        </row>
        <row r="343">
          <cell r="A343" t="str">
            <v>DANGEE</v>
          </cell>
          <cell r="B343" t="str">
            <v>EQ</v>
          </cell>
          <cell r="C343">
            <v>130</v>
          </cell>
          <cell r="D343">
            <v>136.44999999999999</v>
          </cell>
          <cell r="E343">
            <v>130</v>
          </cell>
          <cell r="F343">
            <v>133.25</v>
          </cell>
          <cell r="G343">
            <v>135.05000000000001</v>
          </cell>
          <cell r="H343">
            <v>133.80000000000001</v>
          </cell>
          <cell r="I343">
            <v>44166</v>
          </cell>
          <cell r="J343">
            <v>5875321.6500000004</v>
          </cell>
          <cell r="K343">
            <v>44243</v>
          </cell>
          <cell r="L343">
            <v>197</v>
          </cell>
        </row>
        <row r="344">
          <cell r="A344" t="str">
            <v>DATAMATICS</v>
          </cell>
          <cell r="B344" t="str">
            <v>EQ</v>
          </cell>
          <cell r="C344">
            <v>116.85</v>
          </cell>
          <cell r="D344">
            <v>117.4</v>
          </cell>
          <cell r="E344">
            <v>113.5</v>
          </cell>
          <cell r="F344">
            <v>114</v>
          </cell>
          <cell r="G344">
            <v>114.2</v>
          </cell>
          <cell r="H344">
            <v>116.05</v>
          </cell>
          <cell r="I344">
            <v>80955</v>
          </cell>
          <cell r="J344">
            <v>9312490.1500000004</v>
          </cell>
          <cell r="K344">
            <v>44243</v>
          </cell>
          <cell r="L344">
            <v>1464</v>
          </cell>
        </row>
        <row r="345">
          <cell r="A345" t="str">
            <v>DBCORP</v>
          </cell>
          <cell r="B345" t="str">
            <v>EQ</v>
          </cell>
          <cell r="C345">
            <v>87.65</v>
          </cell>
          <cell r="D345">
            <v>88.3</v>
          </cell>
          <cell r="E345">
            <v>85</v>
          </cell>
          <cell r="F345">
            <v>85.4</v>
          </cell>
          <cell r="G345">
            <v>85.25</v>
          </cell>
          <cell r="H345">
            <v>87.65</v>
          </cell>
          <cell r="I345">
            <v>263627</v>
          </cell>
          <cell r="J345">
            <v>22784682.75</v>
          </cell>
          <cell r="K345">
            <v>44243</v>
          </cell>
          <cell r="L345">
            <v>1955</v>
          </cell>
        </row>
        <row r="346">
          <cell r="A346" t="str">
            <v>DBL</v>
          </cell>
          <cell r="B346" t="str">
            <v>EQ</v>
          </cell>
          <cell r="C346">
            <v>557</v>
          </cell>
          <cell r="D346">
            <v>563.25</v>
          </cell>
          <cell r="E346">
            <v>537.04999999999995</v>
          </cell>
          <cell r="F346">
            <v>554.79999999999995</v>
          </cell>
          <cell r="G346">
            <v>553.54999999999995</v>
          </cell>
          <cell r="H346">
            <v>556.29999999999995</v>
          </cell>
          <cell r="I346">
            <v>1148956</v>
          </cell>
          <cell r="J346">
            <v>626615276.29999995</v>
          </cell>
          <cell r="K346">
            <v>44243</v>
          </cell>
          <cell r="L346">
            <v>14978</v>
          </cell>
        </row>
        <row r="347">
          <cell r="A347" t="str">
            <v>DBREALTY</v>
          </cell>
          <cell r="B347" t="str">
            <v>BE</v>
          </cell>
          <cell r="C347">
            <v>18.3</v>
          </cell>
          <cell r="D347">
            <v>19.149999999999999</v>
          </cell>
          <cell r="E347">
            <v>18.3</v>
          </cell>
          <cell r="F347">
            <v>19.149999999999999</v>
          </cell>
          <cell r="G347">
            <v>19.149999999999999</v>
          </cell>
          <cell r="H347">
            <v>18.25</v>
          </cell>
          <cell r="I347">
            <v>269458</v>
          </cell>
          <cell r="J347">
            <v>5067328.05</v>
          </cell>
          <cell r="K347">
            <v>44243</v>
          </cell>
          <cell r="L347">
            <v>562</v>
          </cell>
        </row>
        <row r="348">
          <cell r="A348" t="str">
            <v>DBSTOCKBRO</v>
          </cell>
          <cell r="B348" t="str">
            <v>EQ</v>
          </cell>
          <cell r="C348">
            <v>8.5500000000000007</v>
          </cell>
          <cell r="D348">
            <v>9.4499999999999993</v>
          </cell>
          <cell r="E348">
            <v>8.5500000000000007</v>
          </cell>
          <cell r="F348">
            <v>9.25</v>
          </cell>
          <cell r="G348">
            <v>9.25</v>
          </cell>
          <cell r="H348">
            <v>9.1999999999999993</v>
          </cell>
          <cell r="I348">
            <v>257</v>
          </cell>
          <cell r="J348">
            <v>2373.8000000000002</v>
          </cell>
          <cell r="K348">
            <v>44243</v>
          </cell>
          <cell r="L348">
            <v>17</v>
          </cell>
        </row>
        <row r="349">
          <cell r="A349" t="str">
            <v>DCAL</v>
          </cell>
          <cell r="B349" t="str">
            <v>EQ</v>
          </cell>
          <cell r="C349">
            <v>123.25</v>
          </cell>
          <cell r="D349">
            <v>124.85</v>
          </cell>
          <cell r="E349">
            <v>119.5</v>
          </cell>
          <cell r="F349">
            <v>120.05</v>
          </cell>
          <cell r="G349">
            <v>120.5</v>
          </cell>
          <cell r="H349">
            <v>123.25</v>
          </cell>
          <cell r="I349">
            <v>524942</v>
          </cell>
          <cell r="J349">
            <v>63714505.399999999</v>
          </cell>
          <cell r="K349">
            <v>44243</v>
          </cell>
          <cell r="L349">
            <v>8611</v>
          </cell>
        </row>
        <row r="350">
          <cell r="A350" t="str">
            <v>DCBBANK</v>
          </cell>
          <cell r="B350" t="str">
            <v>EQ</v>
          </cell>
          <cell r="C350">
            <v>115.3</v>
          </cell>
          <cell r="D350">
            <v>116.25</v>
          </cell>
          <cell r="E350">
            <v>113.3</v>
          </cell>
          <cell r="F350">
            <v>114.55</v>
          </cell>
          <cell r="G350">
            <v>114.35</v>
          </cell>
          <cell r="H350">
            <v>114.65</v>
          </cell>
          <cell r="I350">
            <v>2031457</v>
          </cell>
          <cell r="J350">
            <v>233491111.84999999</v>
          </cell>
          <cell r="K350">
            <v>44243</v>
          </cell>
          <cell r="L350">
            <v>13561</v>
          </cell>
        </row>
        <row r="351">
          <cell r="A351" t="str">
            <v>DCM</v>
          </cell>
          <cell r="B351" t="str">
            <v>EQ</v>
          </cell>
          <cell r="C351">
            <v>29.65</v>
          </cell>
          <cell r="D351">
            <v>29.95</v>
          </cell>
          <cell r="E351">
            <v>29.45</v>
          </cell>
          <cell r="F351">
            <v>29.45</v>
          </cell>
          <cell r="G351">
            <v>29.45</v>
          </cell>
          <cell r="H351">
            <v>30.95</v>
          </cell>
          <cell r="I351">
            <v>9047</v>
          </cell>
          <cell r="J351">
            <v>266656.65000000002</v>
          </cell>
          <cell r="K351">
            <v>44243</v>
          </cell>
          <cell r="L351">
            <v>84</v>
          </cell>
        </row>
        <row r="352">
          <cell r="A352" t="str">
            <v>DCMFINSERV</v>
          </cell>
          <cell r="B352" t="str">
            <v>BE</v>
          </cell>
          <cell r="C352">
            <v>1.7</v>
          </cell>
          <cell r="D352">
            <v>1.7</v>
          </cell>
          <cell r="E352">
            <v>1.7</v>
          </cell>
          <cell r="F352">
            <v>1.7</v>
          </cell>
          <cell r="G352">
            <v>1.7</v>
          </cell>
          <cell r="H352">
            <v>1.7</v>
          </cell>
          <cell r="I352">
            <v>800</v>
          </cell>
          <cell r="J352">
            <v>1360</v>
          </cell>
          <cell r="K352">
            <v>44243</v>
          </cell>
          <cell r="L352">
            <v>3</v>
          </cell>
        </row>
        <row r="353">
          <cell r="A353" t="str">
            <v>DCMNVL</v>
          </cell>
          <cell r="B353" t="str">
            <v>BE</v>
          </cell>
          <cell r="C353">
            <v>68</v>
          </cell>
          <cell r="D353">
            <v>69.900000000000006</v>
          </cell>
          <cell r="E353">
            <v>67</v>
          </cell>
          <cell r="F353">
            <v>67.349999999999994</v>
          </cell>
          <cell r="G353">
            <v>67</v>
          </cell>
          <cell r="H353">
            <v>69</v>
          </cell>
          <cell r="I353">
            <v>23741</v>
          </cell>
          <cell r="J353">
            <v>1626912.7</v>
          </cell>
          <cell r="K353">
            <v>44243</v>
          </cell>
          <cell r="L353">
            <v>89</v>
          </cell>
        </row>
        <row r="354">
          <cell r="A354" t="str">
            <v>DCMSHRIRAM</v>
          </cell>
          <cell r="B354" t="str">
            <v>EQ</v>
          </cell>
          <cell r="C354">
            <v>456</v>
          </cell>
          <cell r="D354">
            <v>477.95</v>
          </cell>
          <cell r="E354">
            <v>455.2</v>
          </cell>
          <cell r="F354">
            <v>474.95</v>
          </cell>
          <cell r="G354">
            <v>475.1</v>
          </cell>
          <cell r="H354">
            <v>455.95</v>
          </cell>
          <cell r="I354">
            <v>460506</v>
          </cell>
          <cell r="J354">
            <v>212954180</v>
          </cell>
          <cell r="K354">
            <v>44243</v>
          </cell>
          <cell r="L354">
            <v>7590</v>
          </cell>
        </row>
        <row r="355">
          <cell r="A355" t="str">
            <v>DCW</v>
          </cell>
          <cell r="B355" t="str">
            <v>EQ</v>
          </cell>
          <cell r="C355">
            <v>20.5</v>
          </cell>
          <cell r="D355">
            <v>20.75</v>
          </cell>
          <cell r="E355">
            <v>19.850000000000001</v>
          </cell>
          <cell r="F355">
            <v>19.95</v>
          </cell>
          <cell r="G355">
            <v>19.899999999999999</v>
          </cell>
          <cell r="H355">
            <v>20.55</v>
          </cell>
          <cell r="I355">
            <v>680663</v>
          </cell>
          <cell r="J355">
            <v>13686052</v>
          </cell>
          <cell r="K355">
            <v>44243</v>
          </cell>
          <cell r="L355">
            <v>1175</v>
          </cell>
        </row>
        <row r="356">
          <cell r="A356" t="str">
            <v>DECCANCE</v>
          </cell>
          <cell r="B356" t="str">
            <v>EQ</v>
          </cell>
          <cell r="C356">
            <v>396.9</v>
          </cell>
          <cell r="D356">
            <v>408.6</v>
          </cell>
          <cell r="E356">
            <v>396.05</v>
          </cell>
          <cell r="F356">
            <v>397.6</v>
          </cell>
          <cell r="G356">
            <v>399</v>
          </cell>
          <cell r="H356">
            <v>396.9</v>
          </cell>
          <cell r="I356">
            <v>88626</v>
          </cell>
          <cell r="J356">
            <v>35515898.049999997</v>
          </cell>
          <cell r="K356">
            <v>44243</v>
          </cell>
          <cell r="L356">
            <v>2911</v>
          </cell>
        </row>
        <row r="357">
          <cell r="A357" t="str">
            <v>DEEPAKFERT</v>
          </cell>
          <cell r="B357" t="str">
            <v>EQ</v>
          </cell>
          <cell r="C357">
            <v>159.19999999999999</v>
          </cell>
          <cell r="D357">
            <v>159.69999999999999</v>
          </cell>
          <cell r="E357">
            <v>153.5</v>
          </cell>
          <cell r="F357">
            <v>154.94999999999999</v>
          </cell>
          <cell r="G357">
            <v>155</v>
          </cell>
          <cell r="H357">
            <v>158.5</v>
          </cell>
          <cell r="I357">
            <v>356775</v>
          </cell>
          <cell r="J357">
            <v>55659450.799999997</v>
          </cell>
          <cell r="K357">
            <v>44243</v>
          </cell>
          <cell r="L357">
            <v>5192</v>
          </cell>
        </row>
        <row r="358">
          <cell r="A358" t="str">
            <v>DEEPAKNTR</v>
          </cell>
          <cell r="B358" t="str">
            <v>EQ</v>
          </cell>
          <cell r="C358">
            <v>1198</v>
          </cell>
          <cell r="D358">
            <v>1294</v>
          </cell>
          <cell r="E358">
            <v>1162.7</v>
          </cell>
          <cell r="F358">
            <v>1273.8</v>
          </cell>
          <cell r="G358">
            <v>1282</v>
          </cell>
          <cell r="H358">
            <v>1178.8</v>
          </cell>
          <cell r="I358">
            <v>3710214</v>
          </cell>
          <cell r="J358">
            <v>4590361071.8999996</v>
          </cell>
          <cell r="K358">
            <v>44243</v>
          </cell>
          <cell r="L358">
            <v>153660</v>
          </cell>
        </row>
        <row r="359">
          <cell r="A359" t="str">
            <v>DEEPENR</v>
          </cell>
          <cell r="B359" t="str">
            <v>EQ</v>
          </cell>
          <cell r="C359">
            <v>40.450000000000003</v>
          </cell>
          <cell r="D359">
            <v>40.6</v>
          </cell>
          <cell r="E359">
            <v>39.15</v>
          </cell>
          <cell r="F359">
            <v>39.5</v>
          </cell>
          <cell r="G359">
            <v>39.65</v>
          </cell>
          <cell r="H359">
            <v>40.25</v>
          </cell>
          <cell r="I359">
            <v>27866</v>
          </cell>
          <cell r="J359">
            <v>1104570.25</v>
          </cell>
          <cell r="K359">
            <v>44243</v>
          </cell>
          <cell r="L359">
            <v>424</v>
          </cell>
        </row>
        <row r="360">
          <cell r="A360" t="str">
            <v>DELTACORP</v>
          </cell>
          <cell r="B360" t="str">
            <v>EQ</v>
          </cell>
          <cell r="C360">
            <v>153.9</v>
          </cell>
          <cell r="D360">
            <v>157.94999999999999</v>
          </cell>
          <cell r="E360">
            <v>153.44999999999999</v>
          </cell>
          <cell r="F360">
            <v>154.75</v>
          </cell>
          <cell r="G360">
            <v>154.5</v>
          </cell>
          <cell r="H360">
            <v>153.5</v>
          </cell>
          <cell r="I360">
            <v>2089645</v>
          </cell>
          <cell r="J360">
            <v>325115330.25</v>
          </cell>
          <cell r="K360">
            <v>44243</v>
          </cell>
          <cell r="L360">
            <v>30834</v>
          </cell>
        </row>
        <row r="361">
          <cell r="A361" t="str">
            <v>DELTAMAGNT</v>
          </cell>
          <cell r="B361" t="str">
            <v>EQ</v>
          </cell>
          <cell r="C361">
            <v>31</v>
          </cell>
          <cell r="D361">
            <v>32.15</v>
          </cell>
          <cell r="E361">
            <v>30.25</v>
          </cell>
          <cell r="F361">
            <v>32.15</v>
          </cell>
          <cell r="G361">
            <v>32.15</v>
          </cell>
          <cell r="H361">
            <v>29.25</v>
          </cell>
          <cell r="I361">
            <v>57751</v>
          </cell>
          <cell r="J361">
            <v>1837284.4</v>
          </cell>
          <cell r="K361">
            <v>44243</v>
          </cell>
          <cell r="L361">
            <v>398</v>
          </cell>
        </row>
        <row r="362">
          <cell r="A362" t="str">
            <v>DEN</v>
          </cell>
          <cell r="B362" t="str">
            <v>EQ</v>
          </cell>
          <cell r="C362">
            <v>58.95</v>
          </cell>
          <cell r="D362">
            <v>59</v>
          </cell>
          <cell r="E362">
            <v>58</v>
          </cell>
          <cell r="F362">
            <v>58.15</v>
          </cell>
          <cell r="G362">
            <v>58.15</v>
          </cell>
          <cell r="H362">
            <v>58.6</v>
          </cell>
          <cell r="I362">
            <v>164556</v>
          </cell>
          <cell r="J362">
            <v>9613015.5500000007</v>
          </cell>
          <cell r="K362">
            <v>44243</v>
          </cell>
          <cell r="L362">
            <v>1938</v>
          </cell>
        </row>
        <row r="363">
          <cell r="A363" t="str">
            <v>DENORA</v>
          </cell>
          <cell r="B363" t="str">
            <v>EQ</v>
          </cell>
          <cell r="C363">
            <v>252</v>
          </cell>
          <cell r="D363">
            <v>269</v>
          </cell>
          <cell r="E363">
            <v>249.05</v>
          </cell>
          <cell r="F363">
            <v>266.14999999999998</v>
          </cell>
          <cell r="G363">
            <v>267.7</v>
          </cell>
          <cell r="H363">
            <v>247.6</v>
          </cell>
          <cell r="I363">
            <v>28427</v>
          </cell>
          <cell r="J363">
            <v>7402671.6500000004</v>
          </cell>
          <cell r="K363">
            <v>44243</v>
          </cell>
          <cell r="L363">
            <v>1552</v>
          </cell>
        </row>
        <row r="364">
          <cell r="A364" t="str">
            <v>DFMFOODS</v>
          </cell>
          <cell r="B364" t="str">
            <v>EQ</v>
          </cell>
          <cell r="C364">
            <v>398.1</v>
          </cell>
          <cell r="D364">
            <v>409.95</v>
          </cell>
          <cell r="E364">
            <v>396.5</v>
          </cell>
          <cell r="F364">
            <v>399.6</v>
          </cell>
          <cell r="G364">
            <v>397.9</v>
          </cell>
          <cell r="H364">
            <v>396.95</v>
          </cell>
          <cell r="I364">
            <v>50478</v>
          </cell>
          <cell r="J364">
            <v>20323466.199999999</v>
          </cell>
          <cell r="K364">
            <v>44243</v>
          </cell>
          <cell r="L364">
            <v>2438</v>
          </cell>
        </row>
        <row r="365">
          <cell r="A365" t="str">
            <v>DGCONTENT</v>
          </cell>
          <cell r="B365" t="str">
            <v>EQ</v>
          </cell>
          <cell r="C365">
            <v>14.6</v>
          </cell>
          <cell r="D365">
            <v>14.6</v>
          </cell>
          <cell r="E365">
            <v>14.6</v>
          </cell>
          <cell r="F365">
            <v>14.6</v>
          </cell>
          <cell r="G365">
            <v>14.6</v>
          </cell>
          <cell r="H365">
            <v>15.35</v>
          </cell>
          <cell r="I365">
            <v>3891</v>
          </cell>
          <cell r="J365">
            <v>56808.6</v>
          </cell>
          <cell r="K365">
            <v>44243</v>
          </cell>
          <cell r="L365">
            <v>29</v>
          </cell>
        </row>
        <row r="366">
          <cell r="A366" t="str">
            <v>DHAMPURSUG</v>
          </cell>
          <cell r="B366" t="str">
            <v>EQ</v>
          </cell>
          <cell r="C366">
            <v>162</v>
          </cell>
          <cell r="D366">
            <v>162.9</v>
          </cell>
          <cell r="E366">
            <v>155.94999999999999</v>
          </cell>
          <cell r="F366">
            <v>158.19999999999999</v>
          </cell>
          <cell r="G366">
            <v>158</v>
          </cell>
          <cell r="H366">
            <v>161.94999999999999</v>
          </cell>
          <cell r="I366">
            <v>339810</v>
          </cell>
          <cell r="J366">
            <v>53971144.75</v>
          </cell>
          <cell r="K366">
            <v>44243</v>
          </cell>
          <cell r="L366">
            <v>3789</v>
          </cell>
        </row>
        <row r="367">
          <cell r="A367" t="str">
            <v>DHANBANK</v>
          </cell>
          <cell r="B367" t="str">
            <v>EQ</v>
          </cell>
          <cell r="C367">
            <v>13.2</v>
          </cell>
          <cell r="D367">
            <v>13.85</v>
          </cell>
          <cell r="E367">
            <v>13.1</v>
          </cell>
          <cell r="F367">
            <v>13.45</v>
          </cell>
          <cell r="G367">
            <v>13.45</v>
          </cell>
          <cell r="H367">
            <v>13.2</v>
          </cell>
          <cell r="I367">
            <v>800328</v>
          </cell>
          <cell r="J367">
            <v>10764859.4</v>
          </cell>
          <cell r="K367">
            <v>44243</v>
          </cell>
          <cell r="L367">
            <v>1252</v>
          </cell>
        </row>
        <row r="368">
          <cell r="A368" t="str">
            <v>DHANI</v>
          </cell>
          <cell r="B368" t="str">
            <v>EQ</v>
          </cell>
          <cell r="C368">
            <v>361.05</v>
          </cell>
          <cell r="D368">
            <v>370</v>
          </cell>
          <cell r="E368">
            <v>355.05</v>
          </cell>
          <cell r="F368">
            <v>364.95</v>
          </cell>
          <cell r="G368">
            <v>362.8</v>
          </cell>
          <cell r="H368">
            <v>355.7</v>
          </cell>
          <cell r="I368">
            <v>978217</v>
          </cell>
          <cell r="J368">
            <v>354055072.10000002</v>
          </cell>
          <cell r="K368">
            <v>44243</v>
          </cell>
          <cell r="L368">
            <v>12804</v>
          </cell>
        </row>
        <row r="369">
          <cell r="A369" t="str">
            <v>DHANUKA</v>
          </cell>
          <cell r="B369" t="str">
            <v>EQ</v>
          </cell>
          <cell r="C369">
            <v>756</v>
          </cell>
          <cell r="D369">
            <v>770</v>
          </cell>
          <cell r="E369">
            <v>750</v>
          </cell>
          <cell r="F369">
            <v>753.2</v>
          </cell>
          <cell r="G369">
            <v>756</v>
          </cell>
          <cell r="H369">
            <v>761.9</v>
          </cell>
          <cell r="I369">
            <v>40133</v>
          </cell>
          <cell r="J369">
            <v>30412332.649999999</v>
          </cell>
          <cell r="K369">
            <v>44243</v>
          </cell>
          <cell r="L369">
            <v>4179</v>
          </cell>
        </row>
        <row r="370">
          <cell r="A370" t="str">
            <v>DHARSUGAR</v>
          </cell>
          <cell r="B370" t="str">
            <v>EQ</v>
          </cell>
          <cell r="C370">
            <v>6.25</v>
          </cell>
          <cell r="D370">
            <v>6.85</v>
          </cell>
          <cell r="E370">
            <v>5.65</v>
          </cell>
          <cell r="F370">
            <v>6.1</v>
          </cell>
          <cell r="G370">
            <v>6.3</v>
          </cell>
          <cell r="H370">
            <v>6.25</v>
          </cell>
          <cell r="I370">
            <v>111326</v>
          </cell>
          <cell r="J370">
            <v>687705.95</v>
          </cell>
          <cell r="K370">
            <v>44243</v>
          </cell>
          <cell r="L370">
            <v>234</v>
          </cell>
        </row>
        <row r="371">
          <cell r="A371" t="str">
            <v>DHFL</v>
          </cell>
          <cell r="B371" t="str">
            <v>EQ</v>
          </cell>
          <cell r="C371">
            <v>16.399999999999999</v>
          </cell>
          <cell r="D371">
            <v>16.399999999999999</v>
          </cell>
          <cell r="E371">
            <v>16.399999999999999</v>
          </cell>
          <cell r="F371">
            <v>16.399999999999999</v>
          </cell>
          <cell r="G371">
            <v>16.399999999999999</v>
          </cell>
          <cell r="H371">
            <v>15.65</v>
          </cell>
          <cell r="I371">
            <v>566089</v>
          </cell>
          <cell r="J371">
            <v>9283859.5999999996</v>
          </cell>
          <cell r="K371">
            <v>44243</v>
          </cell>
          <cell r="L371">
            <v>1367</v>
          </cell>
        </row>
        <row r="372">
          <cell r="A372" t="str">
            <v>DHUNINV</v>
          </cell>
          <cell r="B372" t="str">
            <v>EQ</v>
          </cell>
          <cell r="C372">
            <v>271.2</v>
          </cell>
          <cell r="D372">
            <v>275</v>
          </cell>
          <cell r="E372">
            <v>256.39999999999998</v>
          </cell>
          <cell r="F372">
            <v>269.8</v>
          </cell>
          <cell r="G372">
            <v>267.05</v>
          </cell>
          <cell r="H372">
            <v>269.7</v>
          </cell>
          <cell r="I372">
            <v>16259</v>
          </cell>
          <cell r="J372">
            <v>4364904</v>
          </cell>
          <cell r="K372">
            <v>44243</v>
          </cell>
          <cell r="L372">
            <v>689</v>
          </cell>
        </row>
        <row r="373">
          <cell r="A373" t="str">
            <v>DIAMONDYD</v>
          </cell>
          <cell r="B373" t="str">
            <v>EQ</v>
          </cell>
          <cell r="C373">
            <v>678.4</v>
          </cell>
          <cell r="D373">
            <v>679.8</v>
          </cell>
          <cell r="E373">
            <v>646</v>
          </cell>
          <cell r="F373">
            <v>655.35</v>
          </cell>
          <cell r="G373">
            <v>651</v>
          </cell>
          <cell r="H373">
            <v>671.05</v>
          </cell>
          <cell r="I373">
            <v>14488</v>
          </cell>
          <cell r="J373">
            <v>9581573.5999999996</v>
          </cell>
          <cell r="K373">
            <v>44243</v>
          </cell>
          <cell r="L373">
            <v>1279</v>
          </cell>
        </row>
        <row r="374">
          <cell r="A374" t="str">
            <v>DICIND</v>
          </cell>
          <cell r="B374" t="str">
            <v>EQ</v>
          </cell>
          <cell r="C374">
            <v>401</v>
          </cell>
          <cell r="D374">
            <v>401</v>
          </cell>
          <cell r="E374">
            <v>392.15</v>
          </cell>
          <cell r="F374">
            <v>396.55</v>
          </cell>
          <cell r="G374">
            <v>396.8</v>
          </cell>
          <cell r="H374">
            <v>393.95</v>
          </cell>
          <cell r="I374">
            <v>2290</v>
          </cell>
          <cell r="J374">
            <v>904560.2</v>
          </cell>
          <cell r="K374">
            <v>44243</v>
          </cell>
          <cell r="L374">
            <v>158</v>
          </cell>
        </row>
        <row r="375">
          <cell r="A375" t="str">
            <v>DIGISPICE</v>
          </cell>
          <cell r="B375" t="str">
            <v>BE</v>
          </cell>
          <cell r="C375">
            <v>67.25</v>
          </cell>
          <cell r="D375">
            <v>67.25</v>
          </cell>
          <cell r="E375">
            <v>67.25</v>
          </cell>
          <cell r="F375">
            <v>67.25</v>
          </cell>
          <cell r="G375">
            <v>67.25</v>
          </cell>
          <cell r="H375">
            <v>64.05</v>
          </cell>
          <cell r="I375">
            <v>24285</v>
          </cell>
          <cell r="J375">
            <v>1633166.25</v>
          </cell>
          <cell r="K375">
            <v>44243</v>
          </cell>
          <cell r="L375">
            <v>130</v>
          </cell>
        </row>
        <row r="376">
          <cell r="A376" t="str">
            <v>DISHTV</v>
          </cell>
          <cell r="B376" t="str">
            <v>EQ</v>
          </cell>
          <cell r="C376">
            <v>11.5</v>
          </cell>
          <cell r="D376">
            <v>11.75</v>
          </cell>
          <cell r="E376">
            <v>11.45</v>
          </cell>
          <cell r="F376">
            <v>11.5</v>
          </cell>
          <cell r="G376">
            <v>11.5</v>
          </cell>
          <cell r="H376">
            <v>11.5</v>
          </cell>
          <cell r="I376">
            <v>3901858</v>
          </cell>
          <cell r="J376">
            <v>45306123.899999999</v>
          </cell>
          <cell r="K376">
            <v>44243</v>
          </cell>
          <cell r="L376">
            <v>8372</v>
          </cell>
        </row>
        <row r="377">
          <cell r="A377" t="str">
            <v>DIVISLAB</v>
          </cell>
          <cell r="B377" t="str">
            <v>EQ</v>
          </cell>
          <cell r="C377">
            <v>3711.05</v>
          </cell>
          <cell r="D377">
            <v>3719.45</v>
          </cell>
          <cell r="E377">
            <v>3666</v>
          </cell>
          <cell r="F377">
            <v>3686.5</v>
          </cell>
          <cell r="G377">
            <v>3675</v>
          </cell>
          <cell r="H377">
            <v>3711.05</v>
          </cell>
          <cell r="I377">
            <v>392393</v>
          </cell>
          <cell r="J377">
            <v>1448215453.95</v>
          </cell>
          <cell r="K377">
            <v>44243</v>
          </cell>
          <cell r="L377">
            <v>29664</v>
          </cell>
        </row>
        <row r="378">
          <cell r="A378" t="str">
            <v>DIXON</v>
          </cell>
          <cell r="B378" t="str">
            <v>EQ</v>
          </cell>
          <cell r="C378">
            <v>18700</v>
          </cell>
          <cell r="D378">
            <v>18999</v>
          </cell>
          <cell r="E378">
            <v>18453.099999999999</v>
          </cell>
          <cell r="F378">
            <v>18620.5</v>
          </cell>
          <cell r="G378">
            <v>18650</v>
          </cell>
          <cell r="H378">
            <v>18582.55</v>
          </cell>
          <cell r="I378">
            <v>38987</v>
          </cell>
          <cell r="J378">
            <v>726935518.20000005</v>
          </cell>
          <cell r="K378">
            <v>44243</v>
          </cell>
          <cell r="L378">
            <v>16794</v>
          </cell>
        </row>
        <row r="379">
          <cell r="A379" t="str">
            <v>DLF</v>
          </cell>
          <cell r="B379" t="str">
            <v>EQ</v>
          </cell>
          <cell r="C379">
            <v>318.95</v>
          </cell>
          <cell r="D379">
            <v>328.2</v>
          </cell>
          <cell r="E379">
            <v>315.5</v>
          </cell>
          <cell r="F379">
            <v>319</v>
          </cell>
          <cell r="G379">
            <v>318.60000000000002</v>
          </cell>
          <cell r="H379">
            <v>317.25</v>
          </cell>
          <cell r="I379">
            <v>19300639</v>
          </cell>
          <cell r="J379">
            <v>6196479192.1999998</v>
          </cell>
          <cell r="K379">
            <v>44243</v>
          </cell>
          <cell r="L379">
            <v>119353</v>
          </cell>
        </row>
        <row r="380">
          <cell r="A380" t="str">
            <v>DLINKINDIA</v>
          </cell>
          <cell r="B380" t="str">
            <v>EQ</v>
          </cell>
          <cell r="C380">
            <v>105.45</v>
          </cell>
          <cell r="D380">
            <v>106</v>
          </cell>
          <cell r="E380">
            <v>102.35</v>
          </cell>
          <cell r="F380">
            <v>103</v>
          </cell>
          <cell r="G380">
            <v>103</v>
          </cell>
          <cell r="H380">
            <v>104.35</v>
          </cell>
          <cell r="I380">
            <v>159294</v>
          </cell>
          <cell r="J380">
            <v>16510767</v>
          </cell>
          <cell r="K380">
            <v>44243</v>
          </cell>
          <cell r="L380">
            <v>2896</v>
          </cell>
        </row>
        <row r="381">
          <cell r="A381" t="str">
            <v>DMART</v>
          </cell>
          <cell r="B381" t="str">
            <v>EQ</v>
          </cell>
          <cell r="C381">
            <v>3054</v>
          </cell>
          <cell r="D381">
            <v>3155</v>
          </cell>
          <cell r="E381">
            <v>3045.95</v>
          </cell>
          <cell r="F381">
            <v>3130.85</v>
          </cell>
          <cell r="G381">
            <v>3122.2</v>
          </cell>
          <cell r="H381">
            <v>3044.55</v>
          </cell>
          <cell r="I381">
            <v>792804</v>
          </cell>
          <cell r="J381">
            <v>2464757339.5500002</v>
          </cell>
          <cell r="K381">
            <v>44243</v>
          </cell>
          <cell r="L381">
            <v>67567</v>
          </cell>
        </row>
        <row r="382">
          <cell r="A382" t="str">
            <v>DNAMEDIA</v>
          </cell>
          <cell r="B382" t="str">
            <v>EQ</v>
          </cell>
          <cell r="C382">
            <v>0.85</v>
          </cell>
          <cell r="D382">
            <v>0.85</v>
          </cell>
          <cell r="E382">
            <v>0.85</v>
          </cell>
          <cell r="F382">
            <v>0.85</v>
          </cell>
          <cell r="G382">
            <v>0.85</v>
          </cell>
          <cell r="H382">
            <v>0.8</v>
          </cell>
          <cell r="I382">
            <v>58800</v>
          </cell>
          <cell r="J382">
            <v>49980</v>
          </cell>
          <cell r="K382">
            <v>44243</v>
          </cell>
          <cell r="L382">
            <v>27</v>
          </cell>
        </row>
        <row r="383">
          <cell r="A383" t="str">
            <v>DOLAT</v>
          </cell>
          <cell r="B383" t="str">
            <v>EQ</v>
          </cell>
          <cell r="C383">
            <v>57.75</v>
          </cell>
          <cell r="D383">
            <v>59.1</v>
          </cell>
          <cell r="E383">
            <v>57.05</v>
          </cell>
          <cell r="F383">
            <v>57.35</v>
          </cell>
          <cell r="G383">
            <v>57.5</v>
          </cell>
          <cell r="H383">
            <v>57.75</v>
          </cell>
          <cell r="I383">
            <v>269120</v>
          </cell>
          <cell r="J383">
            <v>15619230.9</v>
          </cell>
          <cell r="K383">
            <v>44243</v>
          </cell>
          <cell r="L383">
            <v>4565</v>
          </cell>
        </row>
        <row r="384">
          <cell r="A384" t="str">
            <v>DOLLAR</v>
          </cell>
          <cell r="B384" t="str">
            <v>EQ</v>
          </cell>
          <cell r="C384">
            <v>258.35000000000002</v>
          </cell>
          <cell r="D384">
            <v>259.45</v>
          </cell>
          <cell r="E384">
            <v>252.1</v>
          </cell>
          <cell r="F384">
            <v>256</v>
          </cell>
          <cell r="G384">
            <v>254.5</v>
          </cell>
          <cell r="H384">
            <v>256.55</v>
          </cell>
          <cell r="I384">
            <v>134263</v>
          </cell>
          <cell r="J384">
            <v>34429045.600000001</v>
          </cell>
          <cell r="K384">
            <v>44243</v>
          </cell>
          <cell r="L384">
            <v>4360</v>
          </cell>
        </row>
        <row r="385">
          <cell r="A385" t="str">
            <v>DONEAR</v>
          </cell>
          <cell r="B385" t="str">
            <v>EQ</v>
          </cell>
          <cell r="C385">
            <v>33.85</v>
          </cell>
          <cell r="D385">
            <v>33.85</v>
          </cell>
          <cell r="E385">
            <v>32.049999999999997</v>
          </cell>
          <cell r="F385">
            <v>32.4</v>
          </cell>
          <cell r="G385">
            <v>32.15</v>
          </cell>
          <cell r="H385">
            <v>32.549999999999997</v>
          </cell>
          <cell r="I385">
            <v>27040</v>
          </cell>
          <cell r="J385">
            <v>875750.15</v>
          </cell>
          <cell r="K385">
            <v>44243</v>
          </cell>
          <cell r="L385">
            <v>273</v>
          </cell>
        </row>
        <row r="386">
          <cell r="A386" t="str">
            <v>DPABHUSHAN</v>
          </cell>
          <cell r="B386" t="str">
            <v>EQ</v>
          </cell>
          <cell r="C386">
            <v>110</v>
          </cell>
          <cell r="D386">
            <v>112.95</v>
          </cell>
          <cell r="E386">
            <v>104.05</v>
          </cell>
          <cell r="F386">
            <v>109.8</v>
          </cell>
          <cell r="G386">
            <v>109</v>
          </cell>
          <cell r="H386">
            <v>111.75</v>
          </cell>
          <cell r="I386">
            <v>17516</v>
          </cell>
          <cell r="J386">
            <v>1888445.6</v>
          </cell>
          <cell r="K386">
            <v>44243</v>
          </cell>
          <cell r="L386">
            <v>322</v>
          </cell>
        </row>
        <row r="387">
          <cell r="A387" t="str">
            <v>DPSCLTD</v>
          </cell>
          <cell r="B387" t="str">
            <v>EQ</v>
          </cell>
          <cell r="C387">
            <v>13.65</v>
          </cell>
          <cell r="D387">
            <v>13.65</v>
          </cell>
          <cell r="E387">
            <v>12.9</v>
          </cell>
          <cell r="F387">
            <v>13.3</v>
          </cell>
          <cell r="G387">
            <v>12.9</v>
          </cell>
          <cell r="H387">
            <v>13.35</v>
          </cell>
          <cell r="I387">
            <v>20933</v>
          </cell>
          <cell r="J387">
            <v>279460.55</v>
          </cell>
          <cell r="K387">
            <v>44243</v>
          </cell>
          <cell r="L387">
            <v>116</v>
          </cell>
        </row>
        <row r="388">
          <cell r="A388" t="str">
            <v>DPWIRES</v>
          </cell>
          <cell r="B388" t="str">
            <v>EQ</v>
          </cell>
          <cell r="C388">
            <v>117.9</v>
          </cell>
          <cell r="D388">
            <v>117.9</v>
          </cell>
          <cell r="E388">
            <v>111.05</v>
          </cell>
          <cell r="F388">
            <v>113</v>
          </cell>
          <cell r="G388">
            <v>113</v>
          </cell>
          <cell r="H388">
            <v>114.4</v>
          </cell>
          <cell r="I388">
            <v>4662</v>
          </cell>
          <cell r="J388">
            <v>530751</v>
          </cell>
          <cell r="K388">
            <v>44243</v>
          </cell>
          <cell r="L388">
            <v>105</v>
          </cell>
        </row>
        <row r="389">
          <cell r="A389" t="str">
            <v>DREDGECORP</v>
          </cell>
          <cell r="B389" t="str">
            <v>EQ</v>
          </cell>
          <cell r="C389">
            <v>288.05</v>
          </cell>
          <cell r="D389">
            <v>297.2</v>
          </cell>
          <cell r="E389">
            <v>288.05</v>
          </cell>
          <cell r="F389">
            <v>293.35000000000002</v>
          </cell>
          <cell r="G389">
            <v>293</v>
          </cell>
          <cell r="H389">
            <v>292.05</v>
          </cell>
          <cell r="I389">
            <v>76809</v>
          </cell>
          <cell r="J389">
            <v>22559245</v>
          </cell>
          <cell r="K389">
            <v>44243</v>
          </cell>
          <cell r="L389">
            <v>9404</v>
          </cell>
        </row>
        <row r="390">
          <cell r="A390" t="str">
            <v>DRREDDY</v>
          </cell>
          <cell r="B390" t="str">
            <v>EQ</v>
          </cell>
          <cell r="C390">
            <v>4729</v>
          </cell>
          <cell r="D390">
            <v>4761.6000000000004</v>
          </cell>
          <cell r="E390">
            <v>4670</v>
          </cell>
          <cell r="F390">
            <v>4696.6000000000004</v>
          </cell>
          <cell r="G390">
            <v>4693</v>
          </cell>
          <cell r="H390">
            <v>4709.8500000000004</v>
          </cell>
          <cell r="I390">
            <v>812940</v>
          </cell>
          <cell r="J390">
            <v>3828346475.75</v>
          </cell>
          <cell r="K390">
            <v>44243</v>
          </cell>
          <cell r="L390">
            <v>47737</v>
          </cell>
        </row>
        <row r="391">
          <cell r="A391" t="str">
            <v>DSSL</v>
          </cell>
          <cell r="B391" t="str">
            <v>EQ</v>
          </cell>
          <cell r="C391">
            <v>70.849999999999994</v>
          </cell>
          <cell r="D391">
            <v>70.849999999999994</v>
          </cell>
          <cell r="E391">
            <v>62.95</v>
          </cell>
          <cell r="F391">
            <v>63.9</v>
          </cell>
          <cell r="G391">
            <v>64</v>
          </cell>
          <cell r="H391">
            <v>67.95</v>
          </cell>
          <cell r="I391">
            <v>107868</v>
          </cell>
          <cell r="J391">
            <v>7129249.6500000004</v>
          </cell>
          <cell r="K391">
            <v>44243</v>
          </cell>
          <cell r="L391">
            <v>2064</v>
          </cell>
        </row>
        <row r="392">
          <cell r="A392" t="str">
            <v>DTIL</v>
          </cell>
          <cell r="B392" t="str">
            <v>EQ</v>
          </cell>
          <cell r="C392">
            <v>275.5</v>
          </cell>
          <cell r="D392">
            <v>278.7</v>
          </cell>
          <cell r="E392">
            <v>261.5</v>
          </cell>
          <cell r="F392">
            <v>263.39999999999998</v>
          </cell>
          <cell r="G392">
            <v>264</v>
          </cell>
          <cell r="H392">
            <v>273</v>
          </cell>
          <cell r="I392">
            <v>13055</v>
          </cell>
          <cell r="J392">
            <v>3522625.5</v>
          </cell>
          <cell r="K392">
            <v>44243</v>
          </cell>
          <cell r="L392">
            <v>778</v>
          </cell>
        </row>
        <row r="393">
          <cell r="A393" t="str">
            <v>DUCON</v>
          </cell>
          <cell r="B393" t="str">
            <v>EQ</v>
          </cell>
          <cell r="C393">
            <v>5.8</v>
          </cell>
          <cell r="D393">
            <v>6.2</v>
          </cell>
          <cell r="E393">
            <v>5.8</v>
          </cell>
          <cell r="F393">
            <v>6</v>
          </cell>
          <cell r="G393">
            <v>5.9</v>
          </cell>
          <cell r="H393">
            <v>6</v>
          </cell>
          <cell r="I393">
            <v>64970</v>
          </cell>
          <cell r="J393">
            <v>388150.3</v>
          </cell>
          <cell r="K393">
            <v>44243</v>
          </cell>
          <cell r="L393">
            <v>182</v>
          </cell>
        </row>
        <row r="394">
          <cell r="A394" t="str">
            <v>DVL</v>
          </cell>
          <cell r="B394" t="str">
            <v>EQ</v>
          </cell>
          <cell r="C394">
            <v>86.7</v>
          </cell>
          <cell r="D394">
            <v>88.8</v>
          </cell>
          <cell r="E394">
            <v>83.35</v>
          </cell>
          <cell r="F394">
            <v>88.05</v>
          </cell>
          <cell r="G394">
            <v>88.8</v>
          </cell>
          <cell r="H394">
            <v>84.85</v>
          </cell>
          <cell r="I394">
            <v>55845</v>
          </cell>
          <cell r="J394">
            <v>4873972.95</v>
          </cell>
          <cell r="K394">
            <v>44243</v>
          </cell>
          <cell r="L394">
            <v>1247</v>
          </cell>
        </row>
        <row r="395">
          <cell r="A395" t="str">
            <v>DWARKESH</v>
          </cell>
          <cell r="B395" t="str">
            <v>EQ</v>
          </cell>
          <cell r="C395">
            <v>26.75</v>
          </cell>
          <cell r="D395">
            <v>27.05</v>
          </cell>
          <cell r="E395">
            <v>26.05</v>
          </cell>
          <cell r="F395">
            <v>26.3</v>
          </cell>
          <cell r="G395">
            <v>26.35</v>
          </cell>
          <cell r="H395">
            <v>26.75</v>
          </cell>
          <cell r="I395">
            <v>990699</v>
          </cell>
          <cell r="J395">
            <v>26146471.699999999</v>
          </cell>
          <cell r="K395">
            <v>44243</v>
          </cell>
          <cell r="L395">
            <v>2223</v>
          </cell>
        </row>
        <row r="396">
          <cell r="A396" t="str">
            <v>DYNAMATECH</v>
          </cell>
          <cell r="B396" t="str">
            <v>EQ</v>
          </cell>
          <cell r="C396">
            <v>889.85</v>
          </cell>
          <cell r="D396">
            <v>889.85</v>
          </cell>
          <cell r="E396">
            <v>840</v>
          </cell>
          <cell r="F396">
            <v>842.6</v>
          </cell>
          <cell r="G396">
            <v>849</v>
          </cell>
          <cell r="H396">
            <v>881.05</v>
          </cell>
          <cell r="I396">
            <v>18845</v>
          </cell>
          <cell r="J396">
            <v>16224919.449999999</v>
          </cell>
          <cell r="K396">
            <v>44243</v>
          </cell>
          <cell r="L396">
            <v>1869</v>
          </cell>
        </row>
        <row r="397">
          <cell r="A397" t="str">
            <v>DYNPRO</v>
          </cell>
          <cell r="B397" t="str">
            <v>EQ</v>
          </cell>
          <cell r="C397">
            <v>386</v>
          </cell>
          <cell r="D397">
            <v>394</v>
          </cell>
          <cell r="E397">
            <v>366.55</v>
          </cell>
          <cell r="F397">
            <v>377.65</v>
          </cell>
          <cell r="G397">
            <v>381.95</v>
          </cell>
          <cell r="H397">
            <v>387.1</v>
          </cell>
          <cell r="I397">
            <v>57575</v>
          </cell>
          <cell r="J397">
            <v>21967978.75</v>
          </cell>
          <cell r="K397">
            <v>44243</v>
          </cell>
          <cell r="L397">
            <v>2614</v>
          </cell>
        </row>
        <row r="398">
          <cell r="A398" t="str">
            <v>EBANK</v>
          </cell>
          <cell r="B398" t="str">
            <v>EQ</v>
          </cell>
          <cell r="C398">
            <v>4000</v>
          </cell>
          <cell r="D398">
            <v>4003.15</v>
          </cell>
          <cell r="E398">
            <v>4000</v>
          </cell>
          <cell r="F398">
            <v>4003.15</v>
          </cell>
          <cell r="G398">
            <v>4003.15</v>
          </cell>
          <cell r="H398">
            <v>3950</v>
          </cell>
          <cell r="I398">
            <v>8</v>
          </cell>
          <cell r="J398">
            <v>32018.6</v>
          </cell>
          <cell r="K398">
            <v>44243</v>
          </cell>
          <cell r="L398">
            <v>6</v>
          </cell>
        </row>
        <row r="399">
          <cell r="A399" t="str">
            <v>EBBETF0423</v>
          </cell>
          <cell r="B399" t="str">
            <v>EQ</v>
          </cell>
          <cell r="C399">
            <v>1106.95</v>
          </cell>
          <cell r="D399">
            <v>1106.95</v>
          </cell>
          <cell r="E399">
            <v>1105.51</v>
          </cell>
          <cell r="F399">
            <v>1106.94</v>
          </cell>
          <cell r="G399">
            <v>1106.94</v>
          </cell>
          <cell r="H399">
            <v>1105.9000000000001</v>
          </cell>
          <cell r="I399">
            <v>3841</v>
          </cell>
          <cell r="J399">
            <v>4247701.5</v>
          </cell>
          <cell r="K399">
            <v>44243</v>
          </cell>
          <cell r="L399">
            <v>88</v>
          </cell>
        </row>
        <row r="400">
          <cell r="A400" t="str">
            <v>EBBETF0425</v>
          </cell>
          <cell r="B400" t="str">
            <v>EQ</v>
          </cell>
          <cell r="C400">
            <v>1019.5</v>
          </cell>
          <cell r="D400">
            <v>1019.99</v>
          </cell>
          <cell r="E400">
            <v>1018</v>
          </cell>
          <cell r="F400">
            <v>1019.84</v>
          </cell>
          <cell r="G400">
            <v>1019.99</v>
          </cell>
          <cell r="H400">
            <v>1019.68</v>
          </cell>
          <cell r="I400">
            <v>12150</v>
          </cell>
          <cell r="J400">
            <v>12390751.449999999</v>
          </cell>
          <cell r="K400">
            <v>44243</v>
          </cell>
          <cell r="L400">
            <v>148</v>
          </cell>
        </row>
        <row r="401">
          <cell r="A401" t="str">
            <v>EBBETF0430</v>
          </cell>
          <cell r="B401" t="str">
            <v>EQ</v>
          </cell>
          <cell r="C401">
            <v>1121.26</v>
          </cell>
          <cell r="D401">
            <v>1122.5</v>
          </cell>
          <cell r="E401">
            <v>1117</v>
          </cell>
          <cell r="F401">
            <v>1117.52</v>
          </cell>
          <cell r="G401">
            <v>1117.22</v>
          </cell>
          <cell r="H401">
            <v>1121.26</v>
          </cell>
          <cell r="I401">
            <v>42693</v>
          </cell>
          <cell r="J401">
            <v>47790532.609999999</v>
          </cell>
          <cell r="K401">
            <v>44243</v>
          </cell>
          <cell r="L401">
            <v>195</v>
          </cell>
        </row>
        <row r="402">
          <cell r="A402" t="str">
            <v>EBBETF0431</v>
          </cell>
          <cell r="B402" t="str">
            <v>EQ</v>
          </cell>
          <cell r="C402">
            <v>1007.98</v>
          </cell>
          <cell r="D402">
            <v>1008.98</v>
          </cell>
          <cell r="E402">
            <v>1004</v>
          </cell>
          <cell r="F402">
            <v>1006.15</v>
          </cell>
          <cell r="G402">
            <v>1006.39</v>
          </cell>
          <cell r="H402">
            <v>1008.02</v>
          </cell>
          <cell r="I402">
            <v>29704</v>
          </cell>
          <cell r="J402">
            <v>29886687.579999998</v>
          </cell>
          <cell r="K402">
            <v>44243</v>
          </cell>
          <cell r="L402">
            <v>348</v>
          </cell>
        </row>
        <row r="403">
          <cell r="A403" t="str">
            <v>EBIXFOREX</v>
          </cell>
          <cell r="B403" t="str">
            <v>EQ</v>
          </cell>
          <cell r="C403">
            <v>472.1</v>
          </cell>
          <cell r="D403">
            <v>493.85</v>
          </cell>
          <cell r="E403">
            <v>410.8</v>
          </cell>
          <cell r="F403">
            <v>462</v>
          </cell>
          <cell r="G403">
            <v>460</v>
          </cell>
          <cell r="H403">
            <v>472.15</v>
          </cell>
          <cell r="I403">
            <v>12552</v>
          </cell>
          <cell r="J403">
            <v>5730196.4000000004</v>
          </cell>
          <cell r="K403">
            <v>44243</v>
          </cell>
          <cell r="L403">
            <v>924</v>
          </cell>
        </row>
        <row r="404">
          <cell r="A404" t="str">
            <v>ECLERX</v>
          </cell>
          <cell r="B404" t="str">
            <v>EQ</v>
          </cell>
          <cell r="C404">
            <v>949.9</v>
          </cell>
          <cell r="D404">
            <v>957.95</v>
          </cell>
          <cell r="E404">
            <v>915</v>
          </cell>
          <cell r="F404">
            <v>921.35</v>
          </cell>
          <cell r="G404">
            <v>929</v>
          </cell>
          <cell r="H404">
            <v>943.8</v>
          </cell>
          <cell r="I404">
            <v>42319</v>
          </cell>
          <cell r="J404">
            <v>39402468.450000003</v>
          </cell>
          <cell r="K404">
            <v>44243</v>
          </cell>
          <cell r="L404">
            <v>3419</v>
          </cell>
        </row>
        <row r="405">
          <cell r="A405" t="str">
            <v>EDELWEISS</v>
          </cell>
          <cell r="B405" t="str">
            <v>EQ</v>
          </cell>
          <cell r="C405">
            <v>67.900000000000006</v>
          </cell>
          <cell r="D405">
            <v>69.5</v>
          </cell>
          <cell r="E405">
            <v>66</v>
          </cell>
          <cell r="F405">
            <v>66.8</v>
          </cell>
          <cell r="G405">
            <v>67.05</v>
          </cell>
          <cell r="H405">
            <v>67.900000000000006</v>
          </cell>
          <cell r="I405">
            <v>3087502</v>
          </cell>
          <cell r="J405">
            <v>208371911.55000001</v>
          </cell>
          <cell r="K405">
            <v>44243</v>
          </cell>
          <cell r="L405">
            <v>11839</v>
          </cell>
        </row>
        <row r="406">
          <cell r="A406" t="str">
            <v>EICHERMOT</v>
          </cell>
          <cell r="B406" t="str">
            <v>EQ</v>
          </cell>
          <cell r="C406">
            <v>2770.05</v>
          </cell>
          <cell r="D406">
            <v>2778.15</v>
          </cell>
          <cell r="E406">
            <v>2692.45</v>
          </cell>
          <cell r="F406">
            <v>2726.95</v>
          </cell>
          <cell r="G406">
            <v>2725</v>
          </cell>
          <cell r="H406">
            <v>2770.05</v>
          </cell>
          <cell r="I406">
            <v>1525475</v>
          </cell>
          <cell r="J406">
            <v>4173173375.9000001</v>
          </cell>
          <cell r="K406">
            <v>44243</v>
          </cell>
          <cell r="L406">
            <v>88810</v>
          </cell>
        </row>
        <row r="407">
          <cell r="A407" t="str">
            <v>EIDPARRY</v>
          </cell>
          <cell r="B407" t="str">
            <v>EQ</v>
          </cell>
          <cell r="C407">
            <v>315</v>
          </cell>
          <cell r="D407">
            <v>319</v>
          </cell>
          <cell r="E407">
            <v>314.45</v>
          </cell>
          <cell r="F407">
            <v>315.35000000000002</v>
          </cell>
          <cell r="G407">
            <v>314.8</v>
          </cell>
          <cell r="H407">
            <v>313.89999999999998</v>
          </cell>
          <cell r="I407">
            <v>128404</v>
          </cell>
          <cell r="J407">
            <v>40586475.450000003</v>
          </cell>
          <cell r="K407">
            <v>44243</v>
          </cell>
          <cell r="L407">
            <v>2600</v>
          </cell>
        </row>
        <row r="408">
          <cell r="A408" t="str">
            <v>EIHAHOTELS</v>
          </cell>
          <cell r="B408" t="str">
            <v>EQ</v>
          </cell>
          <cell r="C408">
            <v>283</v>
          </cell>
          <cell r="D408">
            <v>294.7</v>
          </cell>
          <cell r="E408">
            <v>278.3</v>
          </cell>
          <cell r="F408">
            <v>280</v>
          </cell>
          <cell r="G408">
            <v>278.55</v>
          </cell>
          <cell r="H408">
            <v>281.05</v>
          </cell>
          <cell r="I408">
            <v>6780</v>
          </cell>
          <cell r="J408">
            <v>1929099.7</v>
          </cell>
          <cell r="K408">
            <v>44243</v>
          </cell>
          <cell r="L408">
            <v>440</v>
          </cell>
        </row>
        <row r="409">
          <cell r="A409" t="str">
            <v>EIHOTEL</v>
          </cell>
          <cell r="B409" t="str">
            <v>EQ</v>
          </cell>
          <cell r="C409">
            <v>99.6</v>
          </cell>
          <cell r="D409">
            <v>101.25</v>
          </cell>
          <cell r="E409">
            <v>98.1</v>
          </cell>
          <cell r="F409">
            <v>99.35</v>
          </cell>
          <cell r="G409">
            <v>99.5</v>
          </cell>
          <cell r="H409">
            <v>99.35</v>
          </cell>
          <cell r="I409">
            <v>842889</v>
          </cell>
          <cell r="J409">
            <v>84050064.349999994</v>
          </cell>
          <cell r="K409">
            <v>44243</v>
          </cell>
          <cell r="L409">
            <v>6086</v>
          </cell>
        </row>
        <row r="410">
          <cell r="A410" t="str">
            <v>EIMCOELECO</v>
          </cell>
          <cell r="B410" t="str">
            <v>EQ</v>
          </cell>
          <cell r="C410">
            <v>364.8</v>
          </cell>
          <cell r="D410">
            <v>379</v>
          </cell>
          <cell r="E410">
            <v>361</v>
          </cell>
          <cell r="F410">
            <v>364.05</v>
          </cell>
          <cell r="G410">
            <v>361</v>
          </cell>
          <cell r="H410">
            <v>369.5</v>
          </cell>
          <cell r="I410">
            <v>2082</v>
          </cell>
          <cell r="J410">
            <v>772468.8</v>
          </cell>
          <cell r="K410">
            <v>44243</v>
          </cell>
          <cell r="L410">
            <v>394</v>
          </cell>
        </row>
        <row r="411">
          <cell r="A411" t="str">
            <v>EKC</v>
          </cell>
          <cell r="B411" t="str">
            <v>EQ</v>
          </cell>
          <cell r="C411">
            <v>65.2</v>
          </cell>
          <cell r="D411">
            <v>67.7</v>
          </cell>
          <cell r="E411">
            <v>64.400000000000006</v>
          </cell>
          <cell r="F411">
            <v>65.05</v>
          </cell>
          <cell r="G411">
            <v>64.400000000000006</v>
          </cell>
          <cell r="H411">
            <v>66.349999999999994</v>
          </cell>
          <cell r="I411">
            <v>516711</v>
          </cell>
          <cell r="J411">
            <v>34020523</v>
          </cell>
          <cell r="K411">
            <v>44243</v>
          </cell>
          <cell r="L411">
            <v>2902</v>
          </cell>
        </row>
        <row r="412">
          <cell r="A412" t="str">
            <v>ELECON</v>
          </cell>
          <cell r="B412" t="str">
            <v>EQ</v>
          </cell>
          <cell r="C412">
            <v>55.2</v>
          </cell>
          <cell r="D412">
            <v>56.65</v>
          </cell>
          <cell r="E412">
            <v>53.25</v>
          </cell>
          <cell r="F412">
            <v>54.1</v>
          </cell>
          <cell r="G412">
            <v>54.35</v>
          </cell>
          <cell r="H412">
            <v>55.55</v>
          </cell>
          <cell r="I412">
            <v>739843</v>
          </cell>
          <cell r="J412">
            <v>40532393.950000003</v>
          </cell>
          <cell r="K412">
            <v>44243</v>
          </cell>
          <cell r="L412">
            <v>7861</v>
          </cell>
        </row>
        <row r="413">
          <cell r="A413" t="str">
            <v>ELECTCAST</v>
          </cell>
          <cell r="B413" t="str">
            <v>EQ</v>
          </cell>
          <cell r="C413">
            <v>22.3</v>
          </cell>
          <cell r="D413">
            <v>22.75</v>
          </cell>
          <cell r="E413">
            <v>21.7</v>
          </cell>
          <cell r="F413">
            <v>21.8</v>
          </cell>
          <cell r="G413">
            <v>21.85</v>
          </cell>
          <cell r="H413">
            <v>22.55</v>
          </cell>
          <cell r="I413">
            <v>544704</v>
          </cell>
          <cell r="J413">
            <v>12086605.550000001</v>
          </cell>
          <cell r="K413">
            <v>44243</v>
          </cell>
          <cell r="L413">
            <v>997</v>
          </cell>
        </row>
        <row r="414">
          <cell r="A414" t="str">
            <v>ELECTHERM</v>
          </cell>
          <cell r="B414" t="str">
            <v>EQ</v>
          </cell>
          <cell r="C414">
            <v>136.80000000000001</v>
          </cell>
          <cell r="D414">
            <v>136.85</v>
          </cell>
          <cell r="E414">
            <v>121.2</v>
          </cell>
          <cell r="F414">
            <v>123.5</v>
          </cell>
          <cell r="G414">
            <v>122</v>
          </cell>
          <cell r="H414">
            <v>134.9</v>
          </cell>
          <cell r="I414">
            <v>157588</v>
          </cell>
          <cell r="J414">
            <v>19873024.399999999</v>
          </cell>
          <cell r="K414">
            <v>44243</v>
          </cell>
          <cell r="L414">
            <v>3442</v>
          </cell>
        </row>
        <row r="415">
          <cell r="A415" t="str">
            <v>ELGIEQUIP</v>
          </cell>
          <cell r="B415" t="str">
            <v>EQ</v>
          </cell>
          <cell r="C415">
            <v>165</v>
          </cell>
          <cell r="D415">
            <v>168.5</v>
          </cell>
          <cell r="E415">
            <v>165</v>
          </cell>
          <cell r="F415">
            <v>166.85</v>
          </cell>
          <cell r="G415">
            <v>167</v>
          </cell>
          <cell r="H415">
            <v>164.75</v>
          </cell>
          <cell r="I415">
            <v>72250</v>
          </cell>
          <cell r="J415">
            <v>12052878.75</v>
          </cell>
          <cell r="K415">
            <v>44243</v>
          </cell>
          <cell r="L415">
            <v>1365</v>
          </cell>
        </row>
        <row r="416">
          <cell r="A416" t="str">
            <v>ELGIRUBCO</v>
          </cell>
          <cell r="B416" t="str">
            <v>EQ</v>
          </cell>
          <cell r="C416">
            <v>29.4</v>
          </cell>
          <cell r="D416">
            <v>29.4</v>
          </cell>
          <cell r="E416">
            <v>28.2</v>
          </cell>
          <cell r="F416">
            <v>28.5</v>
          </cell>
          <cell r="G416">
            <v>28.65</v>
          </cell>
          <cell r="H416">
            <v>28.85</v>
          </cell>
          <cell r="I416">
            <v>25284</v>
          </cell>
          <cell r="J416">
            <v>726024.8</v>
          </cell>
          <cell r="K416">
            <v>44243</v>
          </cell>
          <cell r="L416">
            <v>248</v>
          </cell>
        </row>
        <row r="417">
          <cell r="A417" t="str">
            <v>EMAMILTD</v>
          </cell>
          <cell r="B417" t="str">
            <v>EQ</v>
          </cell>
          <cell r="C417">
            <v>466.9</v>
          </cell>
          <cell r="D417">
            <v>480.9</v>
          </cell>
          <cell r="E417">
            <v>464.6</v>
          </cell>
          <cell r="F417">
            <v>478.3</v>
          </cell>
          <cell r="G417">
            <v>478</v>
          </cell>
          <cell r="H417">
            <v>469.75</v>
          </cell>
          <cell r="I417">
            <v>422475</v>
          </cell>
          <cell r="J417">
            <v>200372659.90000001</v>
          </cell>
          <cell r="K417">
            <v>44243</v>
          </cell>
          <cell r="L417">
            <v>18540</v>
          </cell>
        </row>
        <row r="418">
          <cell r="A418" t="str">
            <v>EMAMIPAP</v>
          </cell>
          <cell r="B418" t="str">
            <v>EQ</v>
          </cell>
          <cell r="C418">
            <v>96.35</v>
          </cell>
          <cell r="D418">
            <v>97.9</v>
          </cell>
          <cell r="E418">
            <v>93.95</v>
          </cell>
          <cell r="F418">
            <v>96.9</v>
          </cell>
          <cell r="G418">
            <v>95.85</v>
          </cell>
          <cell r="H418">
            <v>96.9</v>
          </cell>
          <cell r="I418">
            <v>11903</v>
          </cell>
          <cell r="J418">
            <v>1145203.2</v>
          </cell>
          <cell r="K418">
            <v>44243</v>
          </cell>
          <cell r="L418">
            <v>338</v>
          </cell>
        </row>
        <row r="419">
          <cell r="A419" t="str">
            <v>EMAMIREAL</v>
          </cell>
          <cell r="B419" t="str">
            <v>EQ</v>
          </cell>
          <cell r="C419">
            <v>54.15</v>
          </cell>
          <cell r="D419">
            <v>54.15</v>
          </cell>
          <cell r="E419">
            <v>50.2</v>
          </cell>
          <cell r="F419">
            <v>51.65</v>
          </cell>
          <cell r="G419">
            <v>51.5</v>
          </cell>
          <cell r="H419">
            <v>52.2</v>
          </cell>
          <cell r="I419">
            <v>30816</v>
          </cell>
          <cell r="J419">
            <v>1595827.1</v>
          </cell>
          <cell r="K419">
            <v>44243</v>
          </cell>
          <cell r="L419">
            <v>439</v>
          </cell>
        </row>
        <row r="420">
          <cell r="A420" t="str">
            <v>EMKAY</v>
          </cell>
          <cell r="B420" t="str">
            <v>EQ</v>
          </cell>
          <cell r="C420">
            <v>71</v>
          </cell>
          <cell r="D420">
            <v>73.099999999999994</v>
          </cell>
          <cell r="E420">
            <v>68.55</v>
          </cell>
          <cell r="F420">
            <v>69</v>
          </cell>
          <cell r="G420">
            <v>69.5</v>
          </cell>
          <cell r="H420">
            <v>71.45</v>
          </cell>
          <cell r="I420">
            <v>16970</v>
          </cell>
          <cell r="J420">
            <v>1176723.6499999999</v>
          </cell>
          <cell r="K420">
            <v>44243</v>
          </cell>
          <cell r="L420">
            <v>307</v>
          </cell>
        </row>
        <row r="421">
          <cell r="A421" t="str">
            <v>EMMBI</v>
          </cell>
          <cell r="B421" t="str">
            <v>EQ</v>
          </cell>
          <cell r="C421">
            <v>84.05</v>
          </cell>
          <cell r="D421">
            <v>85.1</v>
          </cell>
          <cell r="E421">
            <v>80.3</v>
          </cell>
          <cell r="F421">
            <v>80.95</v>
          </cell>
          <cell r="G421">
            <v>80.849999999999994</v>
          </cell>
          <cell r="H421">
            <v>83.15</v>
          </cell>
          <cell r="I421">
            <v>26925</v>
          </cell>
          <cell r="J421">
            <v>2217827.15</v>
          </cell>
          <cell r="K421">
            <v>44243</v>
          </cell>
          <cell r="L421">
            <v>824</v>
          </cell>
        </row>
        <row r="422">
          <cell r="A422" t="str">
            <v>ENDURANCE</v>
          </cell>
          <cell r="B422" t="str">
            <v>EQ</v>
          </cell>
          <cell r="C422">
            <v>1505</v>
          </cell>
          <cell r="D422">
            <v>1508.85</v>
          </cell>
          <cell r="E422">
            <v>1461</v>
          </cell>
          <cell r="F422">
            <v>1471.5</v>
          </cell>
          <cell r="G422">
            <v>1468</v>
          </cell>
          <cell r="H422">
            <v>1501.3</v>
          </cell>
          <cell r="I422">
            <v>65865</v>
          </cell>
          <cell r="J422">
            <v>97495306.900000006</v>
          </cell>
          <cell r="K422">
            <v>44243</v>
          </cell>
          <cell r="L422">
            <v>9509</v>
          </cell>
        </row>
        <row r="423">
          <cell r="A423" t="str">
            <v>ENERGYDEV</v>
          </cell>
          <cell r="B423" t="str">
            <v>BE</v>
          </cell>
          <cell r="C423">
            <v>11.05</v>
          </cell>
          <cell r="D423">
            <v>11.6</v>
          </cell>
          <cell r="E423">
            <v>10.5</v>
          </cell>
          <cell r="F423">
            <v>10.75</v>
          </cell>
          <cell r="G423">
            <v>10.6</v>
          </cell>
          <cell r="H423">
            <v>11.05</v>
          </cell>
          <cell r="I423">
            <v>87466</v>
          </cell>
          <cell r="J423">
            <v>961503.5</v>
          </cell>
          <cell r="K423">
            <v>44243</v>
          </cell>
          <cell r="L423">
            <v>262</v>
          </cell>
        </row>
        <row r="424">
          <cell r="A424" t="str">
            <v>ENGINERSIN</v>
          </cell>
          <cell r="B424" t="str">
            <v>EQ</v>
          </cell>
          <cell r="C424">
            <v>74.099999999999994</v>
          </cell>
          <cell r="D424">
            <v>75.55</v>
          </cell>
          <cell r="E424">
            <v>70.2</v>
          </cell>
          <cell r="F424">
            <v>71.3</v>
          </cell>
          <cell r="G424">
            <v>71.25</v>
          </cell>
          <cell r="H424">
            <v>73.900000000000006</v>
          </cell>
          <cell r="I424">
            <v>8049335</v>
          </cell>
          <cell r="J424">
            <v>590424330.75</v>
          </cell>
          <cell r="K424">
            <v>44243</v>
          </cell>
          <cell r="L424">
            <v>33847</v>
          </cell>
        </row>
        <row r="425">
          <cell r="A425" t="str">
            <v>ENIL</v>
          </cell>
          <cell r="B425" t="str">
            <v>EQ</v>
          </cell>
          <cell r="C425">
            <v>165</v>
          </cell>
          <cell r="D425">
            <v>168.6</v>
          </cell>
          <cell r="E425">
            <v>164.3</v>
          </cell>
          <cell r="F425">
            <v>165.5</v>
          </cell>
          <cell r="G425">
            <v>165</v>
          </cell>
          <cell r="H425">
            <v>166.15</v>
          </cell>
          <cell r="I425">
            <v>36911</v>
          </cell>
          <cell r="J425">
            <v>6156157.5999999996</v>
          </cell>
          <cell r="K425">
            <v>44243</v>
          </cell>
          <cell r="L425">
            <v>760</v>
          </cell>
        </row>
        <row r="426">
          <cell r="A426" t="str">
            <v>EPL</v>
          </cell>
          <cell r="B426" t="str">
            <v>EQ</v>
          </cell>
          <cell r="C426">
            <v>228</v>
          </cell>
          <cell r="D426">
            <v>229.3</v>
          </cell>
          <cell r="E426">
            <v>221.2</v>
          </cell>
          <cell r="F426">
            <v>222.95</v>
          </cell>
          <cell r="G426">
            <v>223.7</v>
          </cell>
          <cell r="H426">
            <v>228.5</v>
          </cell>
          <cell r="I426">
            <v>429991</v>
          </cell>
          <cell r="J426">
            <v>96620167.400000006</v>
          </cell>
          <cell r="K426">
            <v>44243</v>
          </cell>
          <cell r="L426">
            <v>12488</v>
          </cell>
        </row>
        <row r="427">
          <cell r="A427" t="str">
            <v>EQ30</v>
          </cell>
          <cell r="B427" t="str">
            <v>EQ</v>
          </cell>
          <cell r="C427">
            <v>437.99</v>
          </cell>
          <cell r="D427">
            <v>438.44</v>
          </cell>
          <cell r="E427">
            <v>411</v>
          </cell>
          <cell r="F427">
            <v>437.95</v>
          </cell>
          <cell r="G427">
            <v>437.95</v>
          </cell>
          <cell r="H427">
            <v>440</v>
          </cell>
          <cell r="I427">
            <v>115</v>
          </cell>
          <cell r="J427">
            <v>48994.89</v>
          </cell>
          <cell r="K427">
            <v>44243</v>
          </cell>
          <cell r="L427">
            <v>51</v>
          </cell>
        </row>
        <row r="428">
          <cell r="A428" t="str">
            <v>EQUITAS</v>
          </cell>
          <cell r="B428" t="str">
            <v>EQ</v>
          </cell>
          <cell r="C428">
            <v>87</v>
          </cell>
          <cell r="D428">
            <v>87</v>
          </cell>
          <cell r="E428">
            <v>83.1</v>
          </cell>
          <cell r="F428">
            <v>83.95</v>
          </cell>
          <cell r="G428">
            <v>83.9</v>
          </cell>
          <cell r="H428">
            <v>85.6</v>
          </cell>
          <cell r="I428">
            <v>1698822</v>
          </cell>
          <cell r="J428">
            <v>143742230.84999999</v>
          </cell>
          <cell r="K428">
            <v>44243</v>
          </cell>
          <cell r="L428">
            <v>17445</v>
          </cell>
        </row>
        <row r="429">
          <cell r="A429" t="str">
            <v>EQUITASBNK</v>
          </cell>
          <cell r="B429" t="str">
            <v>EQ</v>
          </cell>
          <cell r="C429">
            <v>47.9</v>
          </cell>
          <cell r="D429">
            <v>48.6</v>
          </cell>
          <cell r="E429">
            <v>46</v>
          </cell>
          <cell r="F429">
            <v>46.6</v>
          </cell>
          <cell r="G429">
            <v>46.7</v>
          </cell>
          <cell r="H429">
            <v>47.5</v>
          </cell>
          <cell r="I429">
            <v>1580145</v>
          </cell>
          <cell r="J429">
            <v>74698324</v>
          </cell>
          <cell r="K429">
            <v>44243</v>
          </cell>
          <cell r="L429">
            <v>10462</v>
          </cell>
        </row>
        <row r="430">
          <cell r="A430" t="str">
            <v>ERIS</v>
          </cell>
          <cell r="B430" t="str">
            <v>EQ</v>
          </cell>
          <cell r="C430">
            <v>573.9</v>
          </cell>
          <cell r="D430">
            <v>583</v>
          </cell>
          <cell r="E430">
            <v>570</v>
          </cell>
          <cell r="F430">
            <v>575.79999999999995</v>
          </cell>
          <cell r="G430">
            <v>580</v>
          </cell>
          <cell r="H430">
            <v>570.9</v>
          </cell>
          <cell r="I430">
            <v>58715</v>
          </cell>
          <cell r="J430">
            <v>33828933.25</v>
          </cell>
          <cell r="K430">
            <v>44243</v>
          </cell>
          <cell r="L430">
            <v>7159</v>
          </cell>
        </row>
        <row r="431">
          <cell r="A431" t="str">
            <v>EROSMEDIA</v>
          </cell>
          <cell r="B431" t="str">
            <v>EQ</v>
          </cell>
          <cell r="C431">
            <v>25.4</v>
          </cell>
          <cell r="D431">
            <v>27</v>
          </cell>
          <cell r="E431">
            <v>23.5</v>
          </cell>
          <cell r="F431">
            <v>26.2</v>
          </cell>
          <cell r="G431">
            <v>27</v>
          </cell>
          <cell r="H431">
            <v>25</v>
          </cell>
          <cell r="I431">
            <v>707083</v>
          </cell>
          <cell r="J431">
            <v>17910649</v>
          </cell>
          <cell r="K431">
            <v>44243</v>
          </cell>
          <cell r="L431">
            <v>1595</v>
          </cell>
        </row>
        <row r="432">
          <cell r="A432" t="str">
            <v>ESABINDIA</v>
          </cell>
          <cell r="B432" t="str">
            <v>EQ</v>
          </cell>
          <cell r="C432">
            <v>1882</v>
          </cell>
          <cell r="D432">
            <v>1894.45</v>
          </cell>
          <cell r="E432">
            <v>1855</v>
          </cell>
          <cell r="F432">
            <v>1868.1</v>
          </cell>
          <cell r="G432">
            <v>1864</v>
          </cell>
          <cell r="H432">
            <v>1866.65</v>
          </cell>
          <cell r="I432">
            <v>4410</v>
          </cell>
          <cell r="J432">
            <v>8247417.7999999998</v>
          </cell>
          <cell r="K432">
            <v>44243</v>
          </cell>
          <cell r="L432">
            <v>835</v>
          </cell>
        </row>
        <row r="433">
          <cell r="A433" t="str">
            <v>ESCORTS</v>
          </cell>
          <cell r="B433" t="str">
            <v>EQ</v>
          </cell>
          <cell r="C433">
            <v>1402</v>
          </cell>
          <cell r="D433">
            <v>1405</v>
          </cell>
          <cell r="E433">
            <v>1380.1</v>
          </cell>
          <cell r="F433">
            <v>1391.05</v>
          </cell>
          <cell r="G433">
            <v>1390</v>
          </cell>
          <cell r="H433">
            <v>1397.2</v>
          </cell>
          <cell r="I433">
            <v>936005</v>
          </cell>
          <cell r="J433">
            <v>1302816280.5</v>
          </cell>
          <cell r="K433">
            <v>44243</v>
          </cell>
          <cell r="L433">
            <v>33560</v>
          </cell>
        </row>
        <row r="434">
          <cell r="A434" t="str">
            <v>ESSARSHPNG</v>
          </cell>
          <cell r="B434" t="str">
            <v>EQ</v>
          </cell>
          <cell r="C434">
            <v>9.3000000000000007</v>
          </cell>
          <cell r="D434">
            <v>9.3000000000000007</v>
          </cell>
          <cell r="E434">
            <v>8.6999999999999993</v>
          </cell>
          <cell r="F434">
            <v>9.15</v>
          </cell>
          <cell r="G434">
            <v>9</v>
          </cell>
          <cell r="H434">
            <v>9.0500000000000007</v>
          </cell>
          <cell r="I434">
            <v>37342</v>
          </cell>
          <cell r="J434">
            <v>339520.9</v>
          </cell>
          <cell r="K434">
            <v>44243</v>
          </cell>
          <cell r="L434">
            <v>245</v>
          </cell>
        </row>
        <row r="435">
          <cell r="A435" t="str">
            <v>ESTER</v>
          </cell>
          <cell r="B435" t="str">
            <v>EQ</v>
          </cell>
          <cell r="C435">
            <v>104.35</v>
          </cell>
          <cell r="D435">
            <v>107</v>
          </cell>
          <cell r="E435">
            <v>103.55</v>
          </cell>
          <cell r="F435">
            <v>103.9</v>
          </cell>
          <cell r="G435">
            <v>103.6</v>
          </cell>
          <cell r="H435">
            <v>105</v>
          </cell>
          <cell r="I435">
            <v>341460</v>
          </cell>
          <cell r="J435">
            <v>35876356.700000003</v>
          </cell>
          <cell r="K435">
            <v>44243</v>
          </cell>
          <cell r="L435">
            <v>6437</v>
          </cell>
        </row>
        <row r="436">
          <cell r="A436" t="str">
            <v>EUROTEXIND</v>
          </cell>
          <cell r="B436" t="str">
            <v>EQ</v>
          </cell>
          <cell r="C436">
            <v>7.2</v>
          </cell>
          <cell r="D436">
            <v>7.55</v>
          </cell>
          <cell r="E436">
            <v>7.2</v>
          </cell>
          <cell r="F436">
            <v>7.55</v>
          </cell>
          <cell r="G436">
            <v>7.55</v>
          </cell>
          <cell r="H436">
            <v>7.55</v>
          </cell>
          <cell r="I436">
            <v>1221</v>
          </cell>
          <cell r="J436">
            <v>9209.7999999999993</v>
          </cell>
          <cell r="K436">
            <v>44243</v>
          </cell>
          <cell r="L436">
            <v>5</v>
          </cell>
        </row>
        <row r="437">
          <cell r="A437" t="str">
            <v>EVEREADY</v>
          </cell>
          <cell r="B437" t="str">
            <v>EQ</v>
          </cell>
          <cell r="C437">
            <v>232</v>
          </cell>
          <cell r="D437">
            <v>238</v>
          </cell>
          <cell r="E437">
            <v>231.95</v>
          </cell>
          <cell r="F437">
            <v>234.25</v>
          </cell>
          <cell r="G437">
            <v>233.9</v>
          </cell>
          <cell r="H437">
            <v>233.15</v>
          </cell>
          <cell r="I437">
            <v>206528</v>
          </cell>
          <cell r="J437">
            <v>48598236.049999997</v>
          </cell>
          <cell r="K437">
            <v>44243</v>
          </cell>
          <cell r="L437">
            <v>3873</v>
          </cell>
        </row>
        <row r="438">
          <cell r="A438" t="str">
            <v>EVERESTIND</v>
          </cell>
          <cell r="B438" t="str">
            <v>EQ</v>
          </cell>
          <cell r="C438">
            <v>320</v>
          </cell>
          <cell r="D438">
            <v>323</v>
          </cell>
          <cell r="E438">
            <v>306.55</v>
          </cell>
          <cell r="F438">
            <v>308.95</v>
          </cell>
          <cell r="G438">
            <v>310</v>
          </cell>
          <cell r="H438">
            <v>318.5</v>
          </cell>
          <cell r="I438">
            <v>81885</v>
          </cell>
          <cell r="J438">
            <v>25674063.850000001</v>
          </cell>
          <cell r="K438">
            <v>44243</v>
          </cell>
          <cell r="L438">
            <v>1904</v>
          </cell>
        </row>
        <row r="439">
          <cell r="A439" t="str">
            <v>EXCEL</v>
          </cell>
          <cell r="B439" t="str">
            <v>EQ</v>
          </cell>
          <cell r="C439">
            <v>3.2</v>
          </cell>
          <cell r="D439">
            <v>3.2</v>
          </cell>
          <cell r="E439">
            <v>3.2</v>
          </cell>
          <cell r="F439">
            <v>3.2</v>
          </cell>
          <cell r="G439">
            <v>3.2</v>
          </cell>
          <cell r="H439">
            <v>3.35</v>
          </cell>
          <cell r="I439">
            <v>20475</v>
          </cell>
          <cell r="J439">
            <v>65520</v>
          </cell>
          <cell r="K439">
            <v>44243</v>
          </cell>
          <cell r="L439">
            <v>48</v>
          </cell>
        </row>
        <row r="440">
          <cell r="A440" t="str">
            <v>EXCELINDUS</v>
          </cell>
          <cell r="B440" t="str">
            <v>EQ</v>
          </cell>
          <cell r="C440">
            <v>903</v>
          </cell>
          <cell r="D440">
            <v>907.9</v>
          </cell>
          <cell r="E440">
            <v>866.15</v>
          </cell>
          <cell r="F440">
            <v>871.6</v>
          </cell>
          <cell r="G440">
            <v>873.7</v>
          </cell>
          <cell r="H440">
            <v>895.4</v>
          </cell>
          <cell r="I440">
            <v>22853</v>
          </cell>
          <cell r="J440">
            <v>20246089.350000001</v>
          </cell>
          <cell r="K440">
            <v>44243</v>
          </cell>
          <cell r="L440">
            <v>3233</v>
          </cell>
        </row>
        <row r="441">
          <cell r="A441" t="str">
            <v>EXIDEIND</v>
          </cell>
          <cell r="B441" t="str">
            <v>EQ</v>
          </cell>
          <cell r="C441">
            <v>213.55</v>
          </cell>
          <cell r="D441">
            <v>214.4</v>
          </cell>
          <cell r="E441">
            <v>208</v>
          </cell>
          <cell r="F441">
            <v>211.4</v>
          </cell>
          <cell r="G441">
            <v>211.85</v>
          </cell>
          <cell r="H441">
            <v>212.2</v>
          </cell>
          <cell r="I441">
            <v>5873370</v>
          </cell>
          <cell r="J441">
            <v>1238454897.5999999</v>
          </cell>
          <cell r="K441">
            <v>44243</v>
          </cell>
          <cell r="L441">
            <v>51699</v>
          </cell>
        </row>
        <row r="442">
          <cell r="A442" t="str">
            <v>EXPLEOSOL</v>
          </cell>
          <cell r="B442" t="str">
            <v>EQ</v>
          </cell>
          <cell r="C442">
            <v>503.35</v>
          </cell>
          <cell r="D442">
            <v>503.4</v>
          </cell>
          <cell r="E442">
            <v>481</v>
          </cell>
          <cell r="F442">
            <v>489.45</v>
          </cell>
          <cell r="G442">
            <v>485</v>
          </cell>
          <cell r="H442">
            <v>496</v>
          </cell>
          <cell r="I442">
            <v>16550</v>
          </cell>
          <cell r="J442">
            <v>8113723</v>
          </cell>
          <cell r="K442">
            <v>44243</v>
          </cell>
          <cell r="L442">
            <v>1015</v>
          </cell>
        </row>
        <row r="443">
          <cell r="A443" t="str">
            <v>FACT</v>
          </cell>
          <cell r="B443" t="str">
            <v>EQ</v>
          </cell>
          <cell r="C443">
            <v>76.849999999999994</v>
          </cell>
          <cell r="D443">
            <v>77.8</v>
          </cell>
          <cell r="E443">
            <v>76.099999999999994</v>
          </cell>
          <cell r="F443">
            <v>76.400000000000006</v>
          </cell>
          <cell r="G443">
            <v>76.349999999999994</v>
          </cell>
          <cell r="H443">
            <v>76.25</v>
          </cell>
          <cell r="I443">
            <v>326374</v>
          </cell>
          <cell r="J443">
            <v>25127953.800000001</v>
          </cell>
          <cell r="K443">
            <v>44243</v>
          </cell>
          <cell r="L443">
            <v>6725</v>
          </cell>
        </row>
        <row r="444">
          <cell r="A444" t="str">
            <v>FAIRCHEMOR</v>
          </cell>
          <cell r="B444" t="str">
            <v>EQ</v>
          </cell>
          <cell r="C444">
            <v>630</v>
          </cell>
          <cell r="D444">
            <v>648</v>
          </cell>
          <cell r="E444">
            <v>625.20000000000005</v>
          </cell>
          <cell r="F444">
            <v>641.95000000000005</v>
          </cell>
          <cell r="G444">
            <v>644</v>
          </cell>
          <cell r="H444">
            <v>623.54999999999995</v>
          </cell>
          <cell r="I444">
            <v>59412</v>
          </cell>
          <cell r="J444">
            <v>37584540.299999997</v>
          </cell>
          <cell r="K444">
            <v>44243</v>
          </cell>
          <cell r="L444">
            <v>949</v>
          </cell>
        </row>
        <row r="445">
          <cell r="A445" t="str">
            <v>FCL</v>
          </cell>
          <cell r="B445" t="str">
            <v>EQ</v>
          </cell>
          <cell r="C445">
            <v>72.2</v>
          </cell>
          <cell r="D445">
            <v>73.349999999999994</v>
          </cell>
          <cell r="E445">
            <v>70.099999999999994</v>
          </cell>
          <cell r="F445">
            <v>71.25</v>
          </cell>
          <cell r="G445">
            <v>71</v>
          </cell>
          <cell r="H445">
            <v>72.75</v>
          </cell>
          <cell r="I445">
            <v>380616</v>
          </cell>
          <cell r="J445">
            <v>27218796.600000001</v>
          </cell>
          <cell r="K445">
            <v>44243</v>
          </cell>
          <cell r="L445">
            <v>2380</v>
          </cell>
        </row>
        <row r="446">
          <cell r="A446" t="str">
            <v>FCONSUMER</v>
          </cell>
          <cell r="B446" t="str">
            <v>EQ</v>
          </cell>
          <cell r="C446">
            <v>8.5</v>
          </cell>
          <cell r="D446">
            <v>8.5</v>
          </cell>
          <cell r="E446">
            <v>8.1999999999999993</v>
          </cell>
          <cell r="F446">
            <v>8.3000000000000007</v>
          </cell>
          <cell r="G446">
            <v>8.3000000000000007</v>
          </cell>
          <cell r="H446">
            <v>8.35</v>
          </cell>
          <cell r="I446">
            <v>4445588</v>
          </cell>
          <cell r="J446">
            <v>36954239.649999999</v>
          </cell>
          <cell r="K446">
            <v>44243</v>
          </cell>
          <cell r="L446">
            <v>8927</v>
          </cell>
        </row>
        <row r="447">
          <cell r="A447" t="str">
            <v>FCSSOFT</v>
          </cell>
          <cell r="B447" t="str">
            <v>BE</v>
          </cell>
          <cell r="C447">
            <v>0.8</v>
          </cell>
          <cell r="D447">
            <v>0.85</v>
          </cell>
          <cell r="E447">
            <v>0.75</v>
          </cell>
          <cell r="F447">
            <v>0.8</v>
          </cell>
          <cell r="G447">
            <v>0.85</v>
          </cell>
          <cell r="H447">
            <v>0.8</v>
          </cell>
          <cell r="I447">
            <v>2547418</v>
          </cell>
          <cell r="J447">
            <v>2035951.85</v>
          </cell>
          <cell r="K447">
            <v>44243</v>
          </cell>
          <cell r="L447">
            <v>1276</v>
          </cell>
        </row>
        <row r="448">
          <cell r="A448" t="str">
            <v>FDC</v>
          </cell>
          <cell r="B448" t="str">
            <v>EQ</v>
          </cell>
          <cell r="C448">
            <v>305.7</v>
          </cell>
          <cell r="D448">
            <v>306.8</v>
          </cell>
          <cell r="E448">
            <v>296.10000000000002</v>
          </cell>
          <cell r="F448">
            <v>296.89999999999998</v>
          </cell>
          <cell r="G448">
            <v>297</v>
          </cell>
          <cell r="H448">
            <v>302.75</v>
          </cell>
          <cell r="I448">
            <v>344724</v>
          </cell>
          <cell r="J448">
            <v>103170266</v>
          </cell>
          <cell r="K448">
            <v>44243</v>
          </cell>
          <cell r="L448">
            <v>7878</v>
          </cell>
        </row>
        <row r="449">
          <cell r="A449" t="str">
            <v>FEDERALBNK</v>
          </cell>
          <cell r="B449" t="str">
            <v>EQ</v>
          </cell>
          <cell r="C449">
            <v>86.2</v>
          </cell>
          <cell r="D449">
            <v>87.25</v>
          </cell>
          <cell r="E449">
            <v>84.15</v>
          </cell>
          <cell r="F449">
            <v>85.4</v>
          </cell>
          <cell r="G449">
            <v>85.4</v>
          </cell>
          <cell r="H449">
            <v>85.2</v>
          </cell>
          <cell r="I449">
            <v>27805881</v>
          </cell>
          <cell r="J449">
            <v>2383586372.6999998</v>
          </cell>
          <cell r="K449">
            <v>44243</v>
          </cell>
          <cell r="L449">
            <v>55512</v>
          </cell>
        </row>
        <row r="450">
          <cell r="A450" t="str">
            <v>FEL</v>
          </cell>
          <cell r="B450" t="str">
            <v>EQ</v>
          </cell>
          <cell r="C450">
            <v>11.3</v>
          </cell>
          <cell r="D450">
            <v>11.75</v>
          </cell>
          <cell r="E450">
            <v>11.25</v>
          </cell>
          <cell r="F450">
            <v>11.35</v>
          </cell>
          <cell r="G450">
            <v>11.4</v>
          </cell>
          <cell r="H450">
            <v>11.15</v>
          </cell>
          <cell r="I450">
            <v>933879</v>
          </cell>
          <cell r="J450">
            <v>10627515.65</v>
          </cell>
          <cell r="K450">
            <v>44243</v>
          </cell>
          <cell r="L450">
            <v>1118</v>
          </cell>
        </row>
        <row r="451">
          <cell r="A451" t="str">
            <v>FELDVR</v>
          </cell>
          <cell r="B451" t="str">
            <v>EQ</v>
          </cell>
          <cell r="C451">
            <v>15.65</v>
          </cell>
          <cell r="D451">
            <v>15.65</v>
          </cell>
          <cell r="E451">
            <v>14.2</v>
          </cell>
          <cell r="F451">
            <v>14.4</v>
          </cell>
          <cell r="G451">
            <v>14.2</v>
          </cell>
          <cell r="H451">
            <v>15.2</v>
          </cell>
          <cell r="I451">
            <v>64542</v>
          </cell>
          <cell r="J451">
            <v>953727.5</v>
          </cell>
          <cell r="K451">
            <v>44243</v>
          </cell>
          <cell r="L451">
            <v>281</v>
          </cell>
        </row>
        <row r="452">
          <cell r="A452" t="str">
            <v>FIEMIND</v>
          </cell>
          <cell r="B452" t="str">
            <v>EQ</v>
          </cell>
          <cell r="C452">
            <v>595.5</v>
          </cell>
          <cell r="D452">
            <v>609.54999999999995</v>
          </cell>
          <cell r="E452">
            <v>585.95000000000005</v>
          </cell>
          <cell r="F452">
            <v>589.85</v>
          </cell>
          <cell r="G452">
            <v>588.95000000000005</v>
          </cell>
          <cell r="H452">
            <v>594.45000000000005</v>
          </cell>
          <cell r="I452">
            <v>57568</v>
          </cell>
          <cell r="J452">
            <v>34451851.700000003</v>
          </cell>
          <cell r="K452">
            <v>44243</v>
          </cell>
          <cell r="L452">
            <v>3621</v>
          </cell>
        </row>
        <row r="453">
          <cell r="A453" t="str">
            <v>FILATEX</v>
          </cell>
          <cell r="B453" t="str">
            <v>EQ</v>
          </cell>
          <cell r="C453">
            <v>62</v>
          </cell>
          <cell r="D453">
            <v>62</v>
          </cell>
          <cell r="E453">
            <v>58.85</v>
          </cell>
          <cell r="F453">
            <v>59.55</v>
          </cell>
          <cell r="G453">
            <v>60</v>
          </cell>
          <cell r="H453">
            <v>61.55</v>
          </cell>
          <cell r="I453">
            <v>216837</v>
          </cell>
          <cell r="J453">
            <v>13032570.75</v>
          </cell>
          <cell r="K453">
            <v>44243</v>
          </cell>
          <cell r="L453">
            <v>1291</v>
          </cell>
        </row>
        <row r="454">
          <cell r="A454" t="str">
            <v>FINCABLES</v>
          </cell>
          <cell r="B454" t="str">
            <v>EQ</v>
          </cell>
          <cell r="C454">
            <v>385.55</v>
          </cell>
          <cell r="D454">
            <v>387.1</v>
          </cell>
          <cell r="E454">
            <v>372.25</v>
          </cell>
          <cell r="F454">
            <v>379.35</v>
          </cell>
          <cell r="G454">
            <v>379.8</v>
          </cell>
          <cell r="H454">
            <v>385.6</v>
          </cell>
          <cell r="I454">
            <v>222961</v>
          </cell>
          <cell r="J454">
            <v>84545088.849999994</v>
          </cell>
          <cell r="K454">
            <v>44243</v>
          </cell>
          <cell r="L454">
            <v>9378</v>
          </cell>
        </row>
        <row r="455">
          <cell r="A455" t="str">
            <v>FINEORG</v>
          </cell>
          <cell r="B455" t="str">
            <v>EQ</v>
          </cell>
          <cell r="C455">
            <v>2382.25</v>
          </cell>
          <cell r="D455">
            <v>2425</v>
          </cell>
          <cell r="E455">
            <v>2380.6</v>
          </cell>
          <cell r="F455">
            <v>2391.5</v>
          </cell>
          <cell r="G455">
            <v>2393.6999999999998</v>
          </cell>
          <cell r="H455">
            <v>2382.25</v>
          </cell>
          <cell r="I455">
            <v>18027</v>
          </cell>
          <cell r="J455">
            <v>43212385.200000003</v>
          </cell>
          <cell r="K455">
            <v>44243</v>
          </cell>
          <cell r="L455">
            <v>3134</v>
          </cell>
        </row>
        <row r="456">
          <cell r="A456" t="str">
            <v>FINPIPE</v>
          </cell>
          <cell r="B456" t="str">
            <v>EQ</v>
          </cell>
          <cell r="C456">
            <v>674</v>
          </cell>
          <cell r="D456">
            <v>678.1</v>
          </cell>
          <cell r="E456">
            <v>660.1</v>
          </cell>
          <cell r="F456">
            <v>664.25</v>
          </cell>
          <cell r="G456">
            <v>666.3</v>
          </cell>
          <cell r="H456">
            <v>674.25</v>
          </cell>
          <cell r="I456">
            <v>98525</v>
          </cell>
          <cell r="J456">
            <v>65679572.200000003</v>
          </cell>
          <cell r="K456">
            <v>44243</v>
          </cell>
          <cell r="L456">
            <v>5832</v>
          </cell>
        </row>
        <row r="457">
          <cell r="A457" t="str">
            <v>FLEXITUFF</v>
          </cell>
          <cell r="B457" t="str">
            <v>EQ</v>
          </cell>
          <cell r="C457">
            <v>21.9</v>
          </cell>
          <cell r="D457">
            <v>21.9</v>
          </cell>
          <cell r="E457">
            <v>21.9</v>
          </cell>
          <cell r="F457">
            <v>21.9</v>
          </cell>
          <cell r="G457">
            <v>21.9</v>
          </cell>
          <cell r="H457">
            <v>20.9</v>
          </cell>
          <cell r="I457">
            <v>7575</v>
          </cell>
          <cell r="J457">
            <v>165892.5</v>
          </cell>
          <cell r="K457">
            <v>44243</v>
          </cell>
          <cell r="L457">
            <v>18</v>
          </cell>
        </row>
        <row r="458">
          <cell r="A458" t="str">
            <v>FLFL</v>
          </cell>
          <cell r="B458" t="str">
            <v>EQ</v>
          </cell>
          <cell r="C458">
            <v>89</v>
          </cell>
          <cell r="D458">
            <v>89.35</v>
          </cell>
          <cell r="E458">
            <v>87.95</v>
          </cell>
          <cell r="F458">
            <v>88.3</v>
          </cell>
          <cell r="G458">
            <v>88.3</v>
          </cell>
          <cell r="H458">
            <v>88.35</v>
          </cell>
          <cell r="I458">
            <v>177335</v>
          </cell>
          <cell r="J458">
            <v>15680474.6</v>
          </cell>
          <cell r="K458">
            <v>44243</v>
          </cell>
          <cell r="L458">
            <v>1306</v>
          </cell>
        </row>
        <row r="459">
          <cell r="A459" t="str">
            <v>FLUOROCHEM</v>
          </cell>
          <cell r="B459" t="str">
            <v>EQ</v>
          </cell>
          <cell r="C459">
            <v>574.95000000000005</v>
          </cell>
          <cell r="D459">
            <v>576</v>
          </cell>
          <cell r="E459">
            <v>565.15</v>
          </cell>
          <cell r="F459">
            <v>569.9</v>
          </cell>
          <cell r="G459">
            <v>574.5</v>
          </cell>
          <cell r="H459">
            <v>563.29999999999995</v>
          </cell>
          <cell r="I459">
            <v>33980</v>
          </cell>
          <cell r="J459">
            <v>19429490.600000001</v>
          </cell>
          <cell r="K459">
            <v>44243</v>
          </cell>
          <cell r="L459">
            <v>1811</v>
          </cell>
        </row>
        <row r="460">
          <cell r="A460" t="str">
            <v>FMGOETZE</v>
          </cell>
          <cell r="B460" t="str">
            <v>EQ</v>
          </cell>
          <cell r="C460">
            <v>314</v>
          </cell>
          <cell r="D460">
            <v>314</v>
          </cell>
          <cell r="E460">
            <v>296.5</v>
          </cell>
          <cell r="F460">
            <v>299.3</v>
          </cell>
          <cell r="G460">
            <v>300.39999999999998</v>
          </cell>
          <cell r="H460">
            <v>309.89999999999998</v>
          </cell>
          <cell r="I460">
            <v>56665</v>
          </cell>
          <cell r="J460">
            <v>17092562.399999999</v>
          </cell>
          <cell r="K460">
            <v>44243</v>
          </cell>
          <cell r="L460">
            <v>1590</v>
          </cell>
        </row>
        <row r="461">
          <cell r="A461" t="str">
            <v>FMNL</v>
          </cell>
          <cell r="B461" t="str">
            <v>EQ</v>
          </cell>
          <cell r="C461">
            <v>19.7</v>
          </cell>
          <cell r="D461">
            <v>19.95</v>
          </cell>
          <cell r="E461">
            <v>18.399999999999999</v>
          </cell>
          <cell r="F461">
            <v>19.350000000000001</v>
          </cell>
          <cell r="G461">
            <v>19.25</v>
          </cell>
          <cell r="H461">
            <v>19.149999999999999</v>
          </cell>
          <cell r="I461">
            <v>52719</v>
          </cell>
          <cell r="J461">
            <v>1000331.2</v>
          </cell>
          <cell r="K461">
            <v>44243</v>
          </cell>
          <cell r="L461">
            <v>397</v>
          </cell>
        </row>
        <row r="462">
          <cell r="A462" t="str">
            <v>FORCEMOT</v>
          </cell>
          <cell r="B462" t="str">
            <v>EQ</v>
          </cell>
          <cell r="C462">
            <v>1362</v>
          </cell>
          <cell r="D462">
            <v>1373.95</v>
          </cell>
          <cell r="E462">
            <v>1333.95</v>
          </cell>
          <cell r="F462">
            <v>1340.3</v>
          </cell>
          <cell r="G462">
            <v>1338.1</v>
          </cell>
          <cell r="H462">
            <v>1357.55</v>
          </cell>
          <cell r="I462">
            <v>31507</v>
          </cell>
          <cell r="J462">
            <v>42564255.5</v>
          </cell>
          <cell r="K462">
            <v>44243</v>
          </cell>
          <cell r="L462">
            <v>3122</v>
          </cell>
        </row>
        <row r="463">
          <cell r="A463" t="str">
            <v>FORTIS</v>
          </cell>
          <cell r="B463" t="str">
            <v>EQ</v>
          </cell>
          <cell r="C463">
            <v>164.9</v>
          </cell>
          <cell r="D463">
            <v>166.85</v>
          </cell>
          <cell r="E463">
            <v>161.6</v>
          </cell>
          <cell r="F463">
            <v>162.69999999999999</v>
          </cell>
          <cell r="G463">
            <v>162.69999999999999</v>
          </cell>
          <cell r="H463">
            <v>163.44999999999999</v>
          </cell>
          <cell r="I463">
            <v>2942249</v>
          </cell>
          <cell r="J463">
            <v>480684039.14999998</v>
          </cell>
          <cell r="K463">
            <v>44243</v>
          </cell>
          <cell r="L463">
            <v>33957</v>
          </cell>
        </row>
        <row r="464">
          <cell r="A464" t="str">
            <v>FOSECOIND</v>
          </cell>
          <cell r="B464" t="str">
            <v>EQ</v>
          </cell>
          <cell r="C464">
            <v>1251.45</v>
          </cell>
          <cell r="D464">
            <v>1266.75</v>
          </cell>
          <cell r="E464">
            <v>1242</v>
          </cell>
          <cell r="F464">
            <v>1246.95</v>
          </cell>
          <cell r="G464">
            <v>1247</v>
          </cell>
          <cell r="H464">
            <v>1261.8499999999999</v>
          </cell>
          <cell r="I464">
            <v>2507</v>
          </cell>
          <cell r="J464">
            <v>3142812.05</v>
          </cell>
          <cell r="K464">
            <v>44243</v>
          </cell>
          <cell r="L464">
            <v>351</v>
          </cell>
        </row>
        <row r="465">
          <cell r="A465" t="str">
            <v>FRETAIL</v>
          </cell>
          <cell r="B465" t="str">
            <v>EQ</v>
          </cell>
          <cell r="C465">
            <v>78.900000000000006</v>
          </cell>
          <cell r="D465">
            <v>78.900000000000006</v>
          </cell>
          <cell r="E465">
            <v>76.3</v>
          </cell>
          <cell r="F465">
            <v>76.599999999999994</v>
          </cell>
          <cell r="G465">
            <v>76.8</v>
          </cell>
          <cell r="H465">
            <v>77.900000000000006</v>
          </cell>
          <cell r="I465">
            <v>1998254</v>
          </cell>
          <cell r="J465">
            <v>154183484.90000001</v>
          </cell>
          <cell r="K465">
            <v>44243</v>
          </cell>
          <cell r="L465">
            <v>14895</v>
          </cell>
        </row>
        <row r="466">
          <cell r="A466" t="str">
            <v>FSC</v>
          </cell>
          <cell r="B466" t="str">
            <v>EQ</v>
          </cell>
          <cell r="C466">
            <v>108.3</v>
          </cell>
          <cell r="D466">
            <v>108.3</v>
          </cell>
          <cell r="E466">
            <v>103</v>
          </cell>
          <cell r="F466">
            <v>103.6</v>
          </cell>
          <cell r="G466">
            <v>103.7</v>
          </cell>
          <cell r="H466">
            <v>103.15</v>
          </cell>
          <cell r="I466">
            <v>194045</v>
          </cell>
          <cell r="J466">
            <v>20556301.100000001</v>
          </cell>
          <cell r="K466">
            <v>44243</v>
          </cell>
          <cell r="L466">
            <v>1715</v>
          </cell>
        </row>
        <row r="467">
          <cell r="A467" t="str">
            <v>FSL</v>
          </cell>
          <cell r="B467" t="str">
            <v>EQ</v>
          </cell>
          <cell r="C467">
            <v>98.6</v>
          </cell>
          <cell r="D467">
            <v>98.75</v>
          </cell>
          <cell r="E467">
            <v>96.05</v>
          </cell>
          <cell r="F467">
            <v>97.5</v>
          </cell>
          <cell r="G467">
            <v>97.8</v>
          </cell>
          <cell r="H467">
            <v>98.25</v>
          </cell>
          <cell r="I467">
            <v>1587004</v>
          </cell>
          <cell r="J467">
            <v>154624721.75</v>
          </cell>
          <cell r="K467">
            <v>44243</v>
          </cell>
          <cell r="L467">
            <v>9260</v>
          </cell>
        </row>
        <row r="468">
          <cell r="A468" t="str">
            <v>G5</v>
          </cell>
          <cell r="B468" t="str">
            <v>EQ</v>
          </cell>
          <cell r="C468">
            <v>47.43</v>
          </cell>
          <cell r="D468">
            <v>47.43</v>
          </cell>
          <cell r="E468">
            <v>47.36</v>
          </cell>
          <cell r="F468">
            <v>47.4</v>
          </cell>
          <cell r="G468">
            <v>47.4</v>
          </cell>
          <cell r="H468">
            <v>47.36</v>
          </cell>
          <cell r="I468">
            <v>10722</v>
          </cell>
          <cell r="J468">
            <v>508018.4</v>
          </cell>
          <cell r="K468">
            <v>44243</v>
          </cell>
          <cell r="L468">
            <v>14</v>
          </cell>
        </row>
        <row r="469">
          <cell r="A469" t="str">
            <v>GABRIEL</v>
          </cell>
          <cell r="B469" t="str">
            <v>EQ</v>
          </cell>
          <cell r="C469">
            <v>115</v>
          </cell>
          <cell r="D469">
            <v>115.4</v>
          </cell>
          <cell r="E469">
            <v>109.7</v>
          </cell>
          <cell r="F469">
            <v>111.95</v>
          </cell>
          <cell r="G469">
            <v>112.15</v>
          </cell>
          <cell r="H469">
            <v>114.35</v>
          </cell>
          <cell r="I469">
            <v>238794</v>
          </cell>
          <cell r="J469">
            <v>26811291.800000001</v>
          </cell>
          <cell r="K469">
            <v>44243</v>
          </cell>
          <cell r="L469">
            <v>3617</v>
          </cell>
        </row>
        <row r="470">
          <cell r="A470" t="str">
            <v>GAEL</v>
          </cell>
          <cell r="B470" t="str">
            <v>EQ</v>
          </cell>
          <cell r="C470">
            <v>126.3</v>
          </cell>
          <cell r="D470">
            <v>129.80000000000001</v>
          </cell>
          <cell r="E470">
            <v>126.3</v>
          </cell>
          <cell r="F470">
            <v>127.6</v>
          </cell>
          <cell r="G470">
            <v>127.6</v>
          </cell>
          <cell r="H470">
            <v>126.3</v>
          </cell>
          <cell r="I470">
            <v>168593</v>
          </cell>
          <cell r="J470">
            <v>21570368.949999999</v>
          </cell>
          <cell r="K470">
            <v>44243</v>
          </cell>
          <cell r="L470">
            <v>2099</v>
          </cell>
        </row>
        <row r="471">
          <cell r="A471" t="str">
            <v>GAIL</v>
          </cell>
          <cell r="B471" t="str">
            <v>EQ</v>
          </cell>
          <cell r="C471">
            <v>134.19999999999999</v>
          </cell>
          <cell r="D471">
            <v>135.25</v>
          </cell>
          <cell r="E471">
            <v>132.5</v>
          </cell>
          <cell r="F471">
            <v>133.1</v>
          </cell>
          <cell r="G471">
            <v>133.1</v>
          </cell>
          <cell r="H471">
            <v>133.80000000000001</v>
          </cell>
          <cell r="I471">
            <v>15227589</v>
          </cell>
          <cell r="J471">
            <v>2039188873.2</v>
          </cell>
          <cell r="K471">
            <v>44243</v>
          </cell>
          <cell r="L471">
            <v>86059</v>
          </cell>
        </row>
        <row r="472">
          <cell r="A472" t="str">
            <v>GAL</v>
          </cell>
          <cell r="B472" t="str">
            <v>EQ</v>
          </cell>
          <cell r="C472">
            <v>2.85</v>
          </cell>
          <cell r="D472">
            <v>2.85</v>
          </cell>
          <cell r="E472">
            <v>2.65</v>
          </cell>
          <cell r="F472">
            <v>2.7</v>
          </cell>
          <cell r="G472">
            <v>2.75</v>
          </cell>
          <cell r="H472">
            <v>2.75</v>
          </cell>
          <cell r="I472">
            <v>74345</v>
          </cell>
          <cell r="J472">
            <v>197801</v>
          </cell>
          <cell r="K472">
            <v>44243</v>
          </cell>
          <cell r="L472">
            <v>85</v>
          </cell>
        </row>
        <row r="473">
          <cell r="A473" t="str">
            <v>GALAXYSURF</v>
          </cell>
          <cell r="B473" t="str">
            <v>EQ</v>
          </cell>
          <cell r="C473">
            <v>2201.5</v>
          </cell>
          <cell r="D473">
            <v>2225</v>
          </cell>
          <cell r="E473">
            <v>2176.85</v>
          </cell>
          <cell r="F473">
            <v>2192.0500000000002</v>
          </cell>
          <cell r="G473">
            <v>2195</v>
          </cell>
          <cell r="H473">
            <v>2190.5</v>
          </cell>
          <cell r="I473">
            <v>12635</v>
          </cell>
          <cell r="J473">
            <v>27740847</v>
          </cell>
          <cell r="K473">
            <v>44243</v>
          </cell>
          <cell r="L473">
            <v>2180</v>
          </cell>
        </row>
        <row r="474">
          <cell r="A474" t="str">
            <v>GALLANTT</v>
          </cell>
          <cell r="B474" t="str">
            <v>EQ</v>
          </cell>
          <cell r="C474">
            <v>45.05</v>
          </cell>
          <cell r="D474">
            <v>45.95</v>
          </cell>
          <cell r="E474">
            <v>45.05</v>
          </cell>
          <cell r="F474">
            <v>45.65</v>
          </cell>
          <cell r="G474">
            <v>45.6</v>
          </cell>
          <cell r="H474">
            <v>45.7</v>
          </cell>
          <cell r="I474">
            <v>31201</v>
          </cell>
          <cell r="J474">
            <v>1419550.1</v>
          </cell>
          <cell r="K474">
            <v>44243</v>
          </cell>
          <cell r="L474">
            <v>342</v>
          </cell>
        </row>
        <row r="475">
          <cell r="A475" t="str">
            <v>GALLISPAT</v>
          </cell>
          <cell r="B475" t="str">
            <v>EQ</v>
          </cell>
          <cell r="C475">
            <v>41</v>
          </cell>
          <cell r="D475">
            <v>41</v>
          </cell>
          <cell r="E475">
            <v>39</v>
          </cell>
          <cell r="F475">
            <v>39.799999999999997</v>
          </cell>
          <cell r="G475">
            <v>39.6</v>
          </cell>
          <cell r="H475">
            <v>40.549999999999997</v>
          </cell>
          <cell r="I475">
            <v>43196</v>
          </cell>
          <cell r="J475">
            <v>1730775.2</v>
          </cell>
          <cell r="K475">
            <v>44243</v>
          </cell>
          <cell r="L475">
            <v>424</v>
          </cell>
        </row>
        <row r="476">
          <cell r="A476" t="str">
            <v>GAMMNINFRA</v>
          </cell>
          <cell r="B476" t="str">
            <v>EQ</v>
          </cell>
          <cell r="C476">
            <v>0.75</v>
          </cell>
          <cell r="D476">
            <v>0.75</v>
          </cell>
          <cell r="E476">
            <v>0.7</v>
          </cell>
          <cell r="F476">
            <v>0.75</v>
          </cell>
          <cell r="G476">
            <v>0.75</v>
          </cell>
          <cell r="H476">
            <v>0.75</v>
          </cell>
          <cell r="I476">
            <v>860891</v>
          </cell>
          <cell r="J476">
            <v>625552.15</v>
          </cell>
          <cell r="K476">
            <v>44243</v>
          </cell>
          <cell r="L476">
            <v>1330</v>
          </cell>
        </row>
        <row r="477">
          <cell r="A477" t="str">
            <v>GANDHITUBE</v>
          </cell>
          <cell r="B477" t="str">
            <v>EQ</v>
          </cell>
          <cell r="C477">
            <v>289</v>
          </cell>
          <cell r="D477">
            <v>295</v>
          </cell>
          <cell r="E477">
            <v>282</v>
          </cell>
          <cell r="F477">
            <v>288.05</v>
          </cell>
          <cell r="G477">
            <v>288</v>
          </cell>
          <cell r="H477">
            <v>283.85000000000002</v>
          </cell>
          <cell r="I477">
            <v>11788</v>
          </cell>
          <cell r="J477">
            <v>3410209.35</v>
          </cell>
          <cell r="K477">
            <v>44243</v>
          </cell>
          <cell r="L477">
            <v>720</v>
          </cell>
        </row>
        <row r="478">
          <cell r="A478" t="str">
            <v>GANECOS</v>
          </cell>
          <cell r="B478" t="str">
            <v>EQ</v>
          </cell>
          <cell r="C478">
            <v>544</v>
          </cell>
          <cell r="D478">
            <v>547.85</v>
          </cell>
          <cell r="E478">
            <v>536.04999999999995</v>
          </cell>
          <cell r="F478">
            <v>541.54999999999995</v>
          </cell>
          <cell r="G478">
            <v>544</v>
          </cell>
          <cell r="H478">
            <v>542.15</v>
          </cell>
          <cell r="I478">
            <v>35576</v>
          </cell>
          <cell r="J478">
            <v>19290188.449999999</v>
          </cell>
          <cell r="K478">
            <v>44243</v>
          </cell>
          <cell r="L478">
            <v>1449</v>
          </cell>
        </row>
        <row r="479">
          <cell r="A479" t="str">
            <v>GANESHHOUC</v>
          </cell>
          <cell r="B479" t="str">
            <v>EQ</v>
          </cell>
          <cell r="C479">
            <v>42.5</v>
          </cell>
          <cell r="D479">
            <v>42.5</v>
          </cell>
          <cell r="E479">
            <v>40.6</v>
          </cell>
          <cell r="F479">
            <v>41.75</v>
          </cell>
          <cell r="G479">
            <v>41.55</v>
          </cell>
          <cell r="H479">
            <v>41.45</v>
          </cell>
          <cell r="I479">
            <v>18958</v>
          </cell>
          <cell r="J479">
            <v>793814</v>
          </cell>
          <cell r="K479">
            <v>44243</v>
          </cell>
          <cell r="L479">
            <v>180</v>
          </cell>
        </row>
        <row r="480">
          <cell r="A480" t="str">
            <v>GANGESSECU</v>
          </cell>
          <cell r="B480" t="str">
            <v>EQ</v>
          </cell>
          <cell r="C480">
            <v>63.7</v>
          </cell>
          <cell r="D480">
            <v>65.3</v>
          </cell>
          <cell r="E480">
            <v>62.4</v>
          </cell>
          <cell r="F480">
            <v>63.9</v>
          </cell>
          <cell r="G480">
            <v>65.3</v>
          </cell>
          <cell r="H480">
            <v>63.7</v>
          </cell>
          <cell r="I480">
            <v>4663</v>
          </cell>
          <cell r="J480">
            <v>296829.40000000002</v>
          </cell>
          <cell r="K480">
            <v>44243</v>
          </cell>
          <cell r="L480">
            <v>203</v>
          </cell>
        </row>
        <row r="481">
          <cell r="A481" t="str">
            <v>GARFIBRES</v>
          </cell>
          <cell r="B481" t="str">
            <v>EQ</v>
          </cell>
          <cell r="C481">
            <v>2269.9499999999998</v>
          </cell>
          <cell r="D481">
            <v>2288.0500000000002</v>
          </cell>
          <cell r="E481">
            <v>2230.15</v>
          </cell>
          <cell r="F481">
            <v>2262.1999999999998</v>
          </cell>
          <cell r="G481">
            <v>2283.1999999999998</v>
          </cell>
          <cell r="H481">
            <v>2258.6999999999998</v>
          </cell>
          <cell r="I481">
            <v>10177</v>
          </cell>
          <cell r="J481">
            <v>23006888.050000001</v>
          </cell>
          <cell r="K481">
            <v>44243</v>
          </cell>
          <cell r="L481">
            <v>2137</v>
          </cell>
        </row>
        <row r="482">
          <cell r="A482" t="str">
            <v>GATI</v>
          </cell>
          <cell r="B482" t="str">
            <v>EQ</v>
          </cell>
          <cell r="C482">
            <v>91.05</v>
          </cell>
          <cell r="D482">
            <v>92.15</v>
          </cell>
          <cell r="E482">
            <v>90.3</v>
          </cell>
          <cell r="F482">
            <v>91.2</v>
          </cell>
          <cell r="G482">
            <v>91.25</v>
          </cell>
          <cell r="H482">
            <v>91.75</v>
          </cell>
          <cell r="I482">
            <v>332750</v>
          </cell>
          <cell r="J482">
            <v>30306868.350000001</v>
          </cell>
          <cell r="K482">
            <v>44243</v>
          </cell>
          <cell r="L482">
            <v>3857</v>
          </cell>
        </row>
        <row r="483">
          <cell r="A483" t="str">
            <v>GAYAHWS</v>
          </cell>
          <cell r="B483" t="str">
            <v>BE</v>
          </cell>
          <cell r="C483">
            <v>0.65</v>
          </cell>
          <cell r="D483">
            <v>0.7</v>
          </cell>
          <cell r="E483">
            <v>0.65</v>
          </cell>
          <cell r="F483">
            <v>0.65</v>
          </cell>
          <cell r="G483">
            <v>0.7</v>
          </cell>
          <cell r="H483">
            <v>0.65</v>
          </cell>
          <cell r="I483">
            <v>127141</v>
          </cell>
          <cell r="J483">
            <v>83693.8</v>
          </cell>
          <cell r="K483">
            <v>44243</v>
          </cell>
          <cell r="L483">
            <v>167</v>
          </cell>
        </row>
        <row r="484">
          <cell r="A484" t="str">
            <v>GAYAPROJ</v>
          </cell>
          <cell r="B484" t="str">
            <v>EQ</v>
          </cell>
          <cell r="C484">
            <v>43.4</v>
          </cell>
          <cell r="D484">
            <v>43.6</v>
          </cell>
          <cell r="E484">
            <v>41</v>
          </cell>
          <cell r="F484">
            <v>41.6</v>
          </cell>
          <cell r="G484">
            <v>41.2</v>
          </cell>
          <cell r="H484">
            <v>43.15</v>
          </cell>
          <cell r="I484">
            <v>525237</v>
          </cell>
          <cell r="J484">
            <v>22178766.75</v>
          </cell>
          <cell r="K484">
            <v>44243</v>
          </cell>
          <cell r="L484">
            <v>1914</v>
          </cell>
        </row>
        <row r="485">
          <cell r="A485" t="str">
            <v>GBGLOBAL</v>
          </cell>
          <cell r="B485" t="str">
            <v>EQ</v>
          </cell>
          <cell r="C485">
            <v>7.3</v>
          </cell>
          <cell r="D485">
            <v>7.3</v>
          </cell>
          <cell r="E485">
            <v>6.8</v>
          </cell>
          <cell r="F485">
            <v>7</v>
          </cell>
          <cell r="G485">
            <v>7.05</v>
          </cell>
          <cell r="H485">
            <v>7</v>
          </cell>
          <cell r="I485">
            <v>5241</v>
          </cell>
          <cell r="J485">
            <v>36892.199999999997</v>
          </cell>
          <cell r="K485">
            <v>44243</v>
          </cell>
          <cell r="L485">
            <v>25</v>
          </cell>
        </row>
        <row r="486">
          <cell r="A486" t="str">
            <v>GDL</v>
          </cell>
          <cell r="B486" t="str">
            <v>EQ</v>
          </cell>
          <cell r="C486">
            <v>158.5</v>
          </cell>
          <cell r="D486">
            <v>161.19999999999999</v>
          </cell>
          <cell r="E486">
            <v>154.25</v>
          </cell>
          <cell r="F486">
            <v>157.30000000000001</v>
          </cell>
          <cell r="G486">
            <v>160</v>
          </cell>
          <cell r="H486">
            <v>158.15</v>
          </cell>
          <cell r="I486">
            <v>267193</v>
          </cell>
          <cell r="J486">
            <v>41937325.549999997</v>
          </cell>
          <cell r="K486">
            <v>44243</v>
          </cell>
          <cell r="L486">
            <v>3584</v>
          </cell>
        </row>
        <row r="487">
          <cell r="A487" t="str">
            <v>GEECEE</v>
          </cell>
          <cell r="B487" t="str">
            <v>EQ</v>
          </cell>
          <cell r="C487">
            <v>89.65</v>
          </cell>
          <cell r="D487">
            <v>93</v>
          </cell>
          <cell r="E487">
            <v>87.5</v>
          </cell>
          <cell r="F487">
            <v>91.1</v>
          </cell>
          <cell r="G487">
            <v>91.95</v>
          </cell>
          <cell r="H487">
            <v>90</v>
          </cell>
          <cell r="I487">
            <v>47751</v>
          </cell>
          <cell r="J487">
            <v>4318361.75</v>
          </cell>
          <cell r="K487">
            <v>44243</v>
          </cell>
          <cell r="L487">
            <v>1113</v>
          </cell>
        </row>
        <row r="488">
          <cell r="A488" t="str">
            <v>GEEKAYWIRE</v>
          </cell>
          <cell r="B488" t="str">
            <v>EQ</v>
          </cell>
          <cell r="C488">
            <v>79.8</v>
          </cell>
          <cell r="D488">
            <v>83.7</v>
          </cell>
          <cell r="E488">
            <v>78</v>
          </cell>
          <cell r="F488">
            <v>80.099999999999994</v>
          </cell>
          <cell r="G488">
            <v>83.7</v>
          </cell>
          <cell r="H488">
            <v>79.75</v>
          </cell>
          <cell r="I488">
            <v>12697</v>
          </cell>
          <cell r="J488">
            <v>1011646.65</v>
          </cell>
          <cell r="K488">
            <v>44243</v>
          </cell>
          <cell r="L488">
            <v>65</v>
          </cell>
        </row>
        <row r="489">
          <cell r="A489" t="str">
            <v>GENCON</v>
          </cell>
          <cell r="B489" t="str">
            <v>EQ</v>
          </cell>
          <cell r="C489">
            <v>55</v>
          </cell>
          <cell r="D489">
            <v>60</v>
          </cell>
          <cell r="E489">
            <v>55</v>
          </cell>
          <cell r="F489">
            <v>56.45</v>
          </cell>
          <cell r="G489">
            <v>56.2</v>
          </cell>
          <cell r="H489">
            <v>54.65</v>
          </cell>
          <cell r="I489">
            <v>10764</v>
          </cell>
          <cell r="J489">
            <v>616521.6</v>
          </cell>
          <cell r="K489">
            <v>44243</v>
          </cell>
          <cell r="L489">
            <v>135</v>
          </cell>
        </row>
        <row r="490">
          <cell r="A490" t="str">
            <v>GENESYS</v>
          </cell>
          <cell r="B490" t="str">
            <v>BE</v>
          </cell>
          <cell r="C490">
            <v>70.150000000000006</v>
          </cell>
          <cell r="D490">
            <v>73.650000000000006</v>
          </cell>
          <cell r="E490">
            <v>70.150000000000006</v>
          </cell>
          <cell r="F490">
            <v>73.650000000000006</v>
          </cell>
          <cell r="G490">
            <v>73.650000000000006</v>
          </cell>
          <cell r="H490">
            <v>70.150000000000006</v>
          </cell>
          <cell r="I490">
            <v>47866</v>
          </cell>
          <cell r="J490">
            <v>3502006.55</v>
          </cell>
          <cell r="K490">
            <v>44243</v>
          </cell>
          <cell r="L490">
            <v>213</v>
          </cell>
        </row>
        <row r="491">
          <cell r="A491" t="str">
            <v>GENUSPAPER</v>
          </cell>
          <cell r="B491" t="str">
            <v>EQ</v>
          </cell>
          <cell r="C491">
            <v>6.6</v>
          </cell>
          <cell r="D491">
            <v>6.6</v>
          </cell>
          <cell r="E491">
            <v>6.25</v>
          </cell>
          <cell r="F491">
            <v>6.35</v>
          </cell>
          <cell r="G491">
            <v>6.35</v>
          </cell>
          <cell r="H491">
            <v>6.5</v>
          </cell>
          <cell r="I491">
            <v>92633</v>
          </cell>
          <cell r="J491">
            <v>594172.80000000005</v>
          </cell>
          <cell r="K491">
            <v>44243</v>
          </cell>
          <cell r="L491">
            <v>233</v>
          </cell>
        </row>
        <row r="492">
          <cell r="A492" t="str">
            <v>GENUSPOWER</v>
          </cell>
          <cell r="B492" t="str">
            <v>EQ</v>
          </cell>
          <cell r="C492">
            <v>39.1</v>
          </cell>
          <cell r="D492">
            <v>39.25</v>
          </cell>
          <cell r="E492">
            <v>38.200000000000003</v>
          </cell>
          <cell r="F492">
            <v>38.450000000000003</v>
          </cell>
          <cell r="G492">
            <v>38.4</v>
          </cell>
          <cell r="H492">
            <v>38.85</v>
          </cell>
          <cell r="I492">
            <v>348517</v>
          </cell>
          <cell r="J492">
            <v>13469032.25</v>
          </cell>
          <cell r="K492">
            <v>44243</v>
          </cell>
          <cell r="L492">
            <v>1726</v>
          </cell>
        </row>
        <row r="493">
          <cell r="A493" t="str">
            <v>GEOJITFSL</v>
          </cell>
          <cell r="B493" t="str">
            <v>EQ</v>
          </cell>
          <cell r="C493">
            <v>56.55</v>
          </cell>
          <cell r="D493">
            <v>57.25</v>
          </cell>
          <cell r="E493">
            <v>54.55</v>
          </cell>
          <cell r="F493">
            <v>55.1</v>
          </cell>
          <cell r="G493">
            <v>55</v>
          </cell>
          <cell r="H493">
            <v>56.05</v>
          </cell>
          <cell r="I493">
            <v>407944</v>
          </cell>
          <cell r="J493">
            <v>22765172.699999999</v>
          </cell>
          <cell r="K493">
            <v>44243</v>
          </cell>
          <cell r="L493">
            <v>2570</v>
          </cell>
        </row>
        <row r="494">
          <cell r="A494" t="str">
            <v>GEPIL</v>
          </cell>
          <cell r="B494" t="str">
            <v>EQ</v>
          </cell>
          <cell r="C494">
            <v>278</v>
          </cell>
          <cell r="D494">
            <v>280.35000000000002</v>
          </cell>
          <cell r="E494">
            <v>274.05</v>
          </cell>
          <cell r="F494">
            <v>275</v>
          </cell>
          <cell r="G494">
            <v>274.95</v>
          </cell>
          <cell r="H494">
            <v>278.3</v>
          </cell>
          <cell r="I494">
            <v>53558</v>
          </cell>
          <cell r="J494">
            <v>14779384.85</v>
          </cell>
          <cell r="K494">
            <v>44243</v>
          </cell>
          <cell r="L494">
            <v>1477</v>
          </cell>
        </row>
        <row r="495">
          <cell r="A495" t="str">
            <v>GESHIP</v>
          </cell>
          <cell r="B495" t="str">
            <v>EQ</v>
          </cell>
          <cell r="C495">
            <v>258.7</v>
          </cell>
          <cell r="D495">
            <v>258.7</v>
          </cell>
          <cell r="E495">
            <v>255.95</v>
          </cell>
          <cell r="F495">
            <v>258.05</v>
          </cell>
          <cell r="G495">
            <v>257.5</v>
          </cell>
          <cell r="H495">
            <v>257.39999999999998</v>
          </cell>
          <cell r="I495">
            <v>150570</v>
          </cell>
          <cell r="J495">
            <v>38744198.700000003</v>
          </cell>
          <cell r="K495">
            <v>44243</v>
          </cell>
          <cell r="L495">
            <v>2595</v>
          </cell>
        </row>
        <row r="496">
          <cell r="A496" t="str">
            <v>GET&amp;D</v>
          </cell>
          <cell r="B496" t="str">
            <v>EQ</v>
          </cell>
          <cell r="C496">
            <v>123.35</v>
          </cell>
          <cell r="D496">
            <v>125.5</v>
          </cell>
          <cell r="E496">
            <v>121.9</v>
          </cell>
          <cell r="F496">
            <v>122.4</v>
          </cell>
          <cell r="G496">
            <v>121.9</v>
          </cell>
          <cell r="H496">
            <v>124.4</v>
          </cell>
          <cell r="I496">
            <v>282833</v>
          </cell>
          <cell r="J496">
            <v>34860968.899999999</v>
          </cell>
          <cell r="K496">
            <v>44243</v>
          </cell>
          <cell r="L496">
            <v>6030</v>
          </cell>
        </row>
        <row r="497">
          <cell r="A497" t="str">
            <v>GFLLIMITED</v>
          </cell>
          <cell r="B497" t="str">
            <v>EQ</v>
          </cell>
          <cell r="C497">
            <v>93</v>
          </cell>
          <cell r="D497">
            <v>101.4</v>
          </cell>
          <cell r="E497">
            <v>92</v>
          </cell>
          <cell r="F497">
            <v>99</v>
          </cell>
          <cell r="G497">
            <v>97.7</v>
          </cell>
          <cell r="H497">
            <v>93.35</v>
          </cell>
          <cell r="I497">
            <v>325467</v>
          </cell>
          <cell r="J497">
            <v>31470117.449999999</v>
          </cell>
          <cell r="K497">
            <v>44243</v>
          </cell>
          <cell r="L497">
            <v>2576</v>
          </cell>
        </row>
        <row r="498">
          <cell r="A498" t="str">
            <v>GFSTEELS</v>
          </cell>
          <cell r="B498" t="str">
            <v>EQ</v>
          </cell>
          <cell r="C498">
            <v>2.15</v>
          </cell>
          <cell r="D498">
            <v>2.15</v>
          </cell>
          <cell r="E498">
            <v>2.0499999999999998</v>
          </cell>
          <cell r="F498">
            <v>2.0499999999999998</v>
          </cell>
          <cell r="G498">
            <v>2.0499999999999998</v>
          </cell>
          <cell r="H498">
            <v>2.0499999999999998</v>
          </cell>
          <cell r="I498">
            <v>3935</v>
          </cell>
          <cell r="J498">
            <v>8160.25</v>
          </cell>
          <cell r="K498">
            <v>44243</v>
          </cell>
          <cell r="L498">
            <v>7</v>
          </cell>
        </row>
        <row r="499">
          <cell r="A499" t="str">
            <v>GHCL</v>
          </cell>
          <cell r="B499" t="str">
            <v>EQ</v>
          </cell>
          <cell r="C499">
            <v>210.05</v>
          </cell>
          <cell r="D499">
            <v>212</v>
          </cell>
          <cell r="E499">
            <v>207</v>
          </cell>
          <cell r="F499">
            <v>211.65</v>
          </cell>
          <cell r="G499">
            <v>211.7</v>
          </cell>
          <cell r="H499">
            <v>210.05</v>
          </cell>
          <cell r="I499">
            <v>189652</v>
          </cell>
          <cell r="J499">
            <v>39831947.75</v>
          </cell>
          <cell r="K499">
            <v>44243</v>
          </cell>
          <cell r="L499">
            <v>2510</v>
          </cell>
        </row>
        <row r="500">
          <cell r="A500" t="str">
            <v>GICHSGFIN</v>
          </cell>
          <cell r="B500" t="str">
            <v>EQ</v>
          </cell>
          <cell r="C500">
            <v>126.25</v>
          </cell>
          <cell r="D500">
            <v>134.80000000000001</v>
          </cell>
          <cell r="E500">
            <v>124.85</v>
          </cell>
          <cell r="F500">
            <v>133.35</v>
          </cell>
          <cell r="G500">
            <v>134.30000000000001</v>
          </cell>
          <cell r="H500">
            <v>125.8</v>
          </cell>
          <cell r="I500">
            <v>3345254</v>
          </cell>
          <cell r="J500">
            <v>439383089.85000002</v>
          </cell>
          <cell r="K500">
            <v>44243</v>
          </cell>
          <cell r="L500">
            <v>31320</v>
          </cell>
        </row>
        <row r="501">
          <cell r="A501" t="str">
            <v>GICRE</v>
          </cell>
          <cell r="B501" t="str">
            <v>EQ</v>
          </cell>
          <cell r="C501">
            <v>144.05000000000001</v>
          </cell>
          <cell r="D501">
            <v>144.75</v>
          </cell>
          <cell r="E501">
            <v>141</v>
          </cell>
          <cell r="F501">
            <v>141.94999999999999</v>
          </cell>
          <cell r="G501">
            <v>141.80000000000001</v>
          </cell>
          <cell r="H501">
            <v>143.80000000000001</v>
          </cell>
          <cell r="I501">
            <v>312747</v>
          </cell>
          <cell r="J501">
            <v>44649578.399999999</v>
          </cell>
          <cell r="K501">
            <v>44243</v>
          </cell>
          <cell r="L501">
            <v>5328</v>
          </cell>
        </row>
        <row r="502">
          <cell r="A502" t="str">
            <v>GILLANDERS</v>
          </cell>
          <cell r="B502" t="str">
            <v>EQ</v>
          </cell>
          <cell r="C502">
            <v>38.9</v>
          </cell>
          <cell r="D502">
            <v>39</v>
          </cell>
          <cell r="E502">
            <v>36.299999999999997</v>
          </cell>
          <cell r="F502">
            <v>37.35</v>
          </cell>
          <cell r="G502">
            <v>37.799999999999997</v>
          </cell>
          <cell r="H502">
            <v>38.9</v>
          </cell>
          <cell r="I502">
            <v>10269</v>
          </cell>
          <cell r="J502">
            <v>383121.1</v>
          </cell>
          <cell r="K502">
            <v>44243</v>
          </cell>
          <cell r="L502">
            <v>118</v>
          </cell>
        </row>
        <row r="503">
          <cell r="A503" t="str">
            <v>GILLETTE</v>
          </cell>
          <cell r="B503" t="str">
            <v>EQ</v>
          </cell>
          <cell r="C503">
            <v>5688</v>
          </cell>
          <cell r="D503">
            <v>5691.45</v>
          </cell>
          <cell r="E503">
            <v>5640</v>
          </cell>
          <cell r="F503">
            <v>5652.1</v>
          </cell>
          <cell r="G503">
            <v>5660</v>
          </cell>
          <cell r="H503">
            <v>5649.85</v>
          </cell>
          <cell r="I503">
            <v>3351</v>
          </cell>
          <cell r="J503">
            <v>18970897.199999999</v>
          </cell>
          <cell r="K503">
            <v>44243</v>
          </cell>
          <cell r="L503">
            <v>1072</v>
          </cell>
        </row>
        <row r="504">
          <cell r="A504" t="str">
            <v>GINNIFILA</v>
          </cell>
          <cell r="B504" t="str">
            <v>EQ</v>
          </cell>
          <cell r="C504">
            <v>19</v>
          </cell>
          <cell r="D504">
            <v>19.100000000000001</v>
          </cell>
          <cell r="E504">
            <v>18.5</v>
          </cell>
          <cell r="F504">
            <v>18.55</v>
          </cell>
          <cell r="G504">
            <v>18.55</v>
          </cell>
          <cell r="H504">
            <v>19</v>
          </cell>
          <cell r="I504">
            <v>39328</v>
          </cell>
          <cell r="J504">
            <v>740420.75</v>
          </cell>
          <cell r="K504">
            <v>44243</v>
          </cell>
          <cell r="L504">
            <v>148</v>
          </cell>
        </row>
        <row r="505">
          <cell r="A505" t="str">
            <v>GIPCL</v>
          </cell>
          <cell r="B505" t="str">
            <v>EQ</v>
          </cell>
          <cell r="C505">
            <v>76.8</v>
          </cell>
          <cell r="D505">
            <v>76.8</v>
          </cell>
          <cell r="E505">
            <v>75.150000000000006</v>
          </cell>
          <cell r="F505">
            <v>75.55</v>
          </cell>
          <cell r="G505">
            <v>75.55</v>
          </cell>
          <cell r="H505">
            <v>75.95</v>
          </cell>
          <cell r="I505">
            <v>142967</v>
          </cell>
          <cell r="J505">
            <v>10834478.9</v>
          </cell>
          <cell r="K505">
            <v>44243</v>
          </cell>
          <cell r="L505">
            <v>1857</v>
          </cell>
        </row>
        <row r="506">
          <cell r="A506" t="str">
            <v>GISOLUTION</v>
          </cell>
          <cell r="B506" t="str">
            <v>EQ</v>
          </cell>
          <cell r="C506">
            <v>2.35</v>
          </cell>
          <cell r="D506">
            <v>2.4500000000000002</v>
          </cell>
          <cell r="E506">
            <v>2.25</v>
          </cell>
          <cell r="F506">
            <v>2.4</v>
          </cell>
          <cell r="G506">
            <v>2.4</v>
          </cell>
          <cell r="H506">
            <v>2.35</v>
          </cell>
          <cell r="I506">
            <v>6912</v>
          </cell>
          <cell r="J506">
            <v>16315.3</v>
          </cell>
          <cell r="K506">
            <v>44243</v>
          </cell>
          <cell r="L506">
            <v>22</v>
          </cell>
        </row>
        <row r="507">
          <cell r="A507" t="str">
            <v>GKWLIMITED</v>
          </cell>
          <cell r="B507" t="str">
            <v>EQ</v>
          </cell>
          <cell r="C507">
            <v>534.75</v>
          </cell>
          <cell r="D507">
            <v>547.4</v>
          </cell>
          <cell r="E507">
            <v>531</v>
          </cell>
          <cell r="F507">
            <v>534.1</v>
          </cell>
          <cell r="G507">
            <v>532.1</v>
          </cell>
          <cell r="H507">
            <v>543.65</v>
          </cell>
          <cell r="I507">
            <v>3973</v>
          </cell>
          <cell r="J507">
            <v>2135057.5</v>
          </cell>
          <cell r="K507">
            <v>44243</v>
          </cell>
          <cell r="L507">
            <v>1603</v>
          </cell>
        </row>
        <row r="508">
          <cell r="A508" t="str">
            <v>GLAND</v>
          </cell>
          <cell r="B508" t="str">
            <v>EQ</v>
          </cell>
          <cell r="C508">
            <v>2178.6999999999998</v>
          </cell>
          <cell r="D508">
            <v>2235.1999999999998</v>
          </cell>
          <cell r="E508">
            <v>2157.25</v>
          </cell>
          <cell r="F508">
            <v>2205.85</v>
          </cell>
          <cell r="G508">
            <v>2200</v>
          </cell>
          <cell r="H508">
            <v>2167.9499999999998</v>
          </cell>
          <cell r="I508">
            <v>214876</v>
          </cell>
          <cell r="J508">
            <v>468116776</v>
          </cell>
          <cell r="K508">
            <v>44243</v>
          </cell>
          <cell r="L508">
            <v>9893</v>
          </cell>
        </row>
        <row r="509">
          <cell r="A509" t="str">
            <v>GLAXO</v>
          </cell>
          <cell r="B509" t="str">
            <v>EQ</v>
          </cell>
          <cell r="C509">
            <v>1440.1</v>
          </cell>
          <cell r="D509">
            <v>1447</v>
          </cell>
          <cell r="E509">
            <v>1428</v>
          </cell>
          <cell r="F509">
            <v>1438.55</v>
          </cell>
          <cell r="G509">
            <v>1440</v>
          </cell>
          <cell r="H509">
            <v>1432.9</v>
          </cell>
          <cell r="I509">
            <v>29186</v>
          </cell>
          <cell r="J509">
            <v>41957292.700000003</v>
          </cell>
          <cell r="K509">
            <v>44243</v>
          </cell>
          <cell r="L509">
            <v>2256</v>
          </cell>
        </row>
        <row r="510">
          <cell r="A510" t="str">
            <v>GLENMARK</v>
          </cell>
          <cell r="B510" t="str">
            <v>EQ</v>
          </cell>
          <cell r="C510">
            <v>496</v>
          </cell>
          <cell r="D510">
            <v>505.8</v>
          </cell>
          <cell r="E510">
            <v>490.1</v>
          </cell>
          <cell r="F510">
            <v>503.2</v>
          </cell>
          <cell r="G510">
            <v>505.05</v>
          </cell>
          <cell r="H510">
            <v>490.65</v>
          </cell>
          <cell r="I510">
            <v>2496554</v>
          </cell>
          <cell r="J510">
            <v>1239511774.8499999</v>
          </cell>
          <cell r="K510">
            <v>44243</v>
          </cell>
          <cell r="L510">
            <v>45250</v>
          </cell>
        </row>
        <row r="511">
          <cell r="A511" t="str">
            <v>GLFL</v>
          </cell>
          <cell r="B511" t="str">
            <v>EQ</v>
          </cell>
          <cell r="C511">
            <v>2.75</v>
          </cell>
          <cell r="D511">
            <v>2.75</v>
          </cell>
          <cell r="E511">
            <v>2.4500000000000002</v>
          </cell>
          <cell r="F511">
            <v>2.7</v>
          </cell>
          <cell r="G511">
            <v>2.7</v>
          </cell>
          <cell r="H511">
            <v>2.5</v>
          </cell>
          <cell r="I511">
            <v>29746</v>
          </cell>
          <cell r="J511">
            <v>79553.899999999994</v>
          </cell>
          <cell r="K511">
            <v>44243</v>
          </cell>
          <cell r="L511">
            <v>126</v>
          </cell>
        </row>
        <row r="512">
          <cell r="A512" t="str">
            <v>GLOBAL</v>
          </cell>
          <cell r="B512" t="str">
            <v>EQ</v>
          </cell>
          <cell r="C512">
            <v>50.55</v>
          </cell>
          <cell r="D512">
            <v>51.7</v>
          </cell>
          <cell r="E512">
            <v>50.05</v>
          </cell>
          <cell r="F512">
            <v>50.85</v>
          </cell>
          <cell r="G512">
            <v>51</v>
          </cell>
          <cell r="H512">
            <v>50.6</v>
          </cell>
          <cell r="I512">
            <v>3850</v>
          </cell>
          <cell r="J512">
            <v>194836.2</v>
          </cell>
          <cell r="K512">
            <v>44243</v>
          </cell>
          <cell r="L512">
            <v>100</v>
          </cell>
        </row>
        <row r="513">
          <cell r="A513" t="str">
            <v>GLOBE</v>
          </cell>
          <cell r="B513" t="str">
            <v>BE</v>
          </cell>
          <cell r="C513">
            <v>60</v>
          </cell>
          <cell r="D513">
            <v>62</v>
          </cell>
          <cell r="E513">
            <v>58.7</v>
          </cell>
          <cell r="F513">
            <v>61.3</v>
          </cell>
          <cell r="G513">
            <v>61.3</v>
          </cell>
          <cell r="H513">
            <v>61.75</v>
          </cell>
          <cell r="I513">
            <v>629</v>
          </cell>
          <cell r="J513">
            <v>38134.300000000003</v>
          </cell>
          <cell r="K513">
            <v>44243</v>
          </cell>
          <cell r="L513">
            <v>12</v>
          </cell>
        </row>
        <row r="514">
          <cell r="A514" t="str">
            <v>GLOBOFFS</v>
          </cell>
          <cell r="B514" t="str">
            <v>EQ</v>
          </cell>
          <cell r="C514">
            <v>8.25</v>
          </cell>
          <cell r="D514">
            <v>8.4499999999999993</v>
          </cell>
          <cell r="E514">
            <v>8.15</v>
          </cell>
          <cell r="F514">
            <v>8.15</v>
          </cell>
          <cell r="G514">
            <v>8.15</v>
          </cell>
          <cell r="H514">
            <v>8.5500000000000007</v>
          </cell>
          <cell r="I514">
            <v>28059</v>
          </cell>
          <cell r="J514">
            <v>229083.05</v>
          </cell>
          <cell r="K514">
            <v>44243</v>
          </cell>
          <cell r="L514">
            <v>76</v>
          </cell>
        </row>
        <row r="515">
          <cell r="A515" t="str">
            <v>GLOBUSSPR</v>
          </cell>
          <cell r="B515" t="str">
            <v>EQ</v>
          </cell>
          <cell r="C515">
            <v>379</v>
          </cell>
          <cell r="D515">
            <v>385</v>
          </cell>
          <cell r="E515">
            <v>366</v>
          </cell>
          <cell r="F515">
            <v>367.9</v>
          </cell>
          <cell r="G515">
            <v>368</v>
          </cell>
          <cell r="H515">
            <v>379.65</v>
          </cell>
          <cell r="I515">
            <v>138863</v>
          </cell>
          <cell r="J515">
            <v>51889757.100000001</v>
          </cell>
          <cell r="K515">
            <v>44243</v>
          </cell>
          <cell r="L515">
            <v>4307</v>
          </cell>
        </row>
        <row r="516">
          <cell r="A516" t="str">
            <v>GMBREW</v>
          </cell>
          <cell r="B516" t="str">
            <v>EQ</v>
          </cell>
          <cell r="C516">
            <v>422.1</v>
          </cell>
          <cell r="D516">
            <v>428</v>
          </cell>
          <cell r="E516">
            <v>419</v>
          </cell>
          <cell r="F516">
            <v>419.7</v>
          </cell>
          <cell r="G516">
            <v>421</v>
          </cell>
          <cell r="H516">
            <v>422</v>
          </cell>
          <cell r="I516">
            <v>8848</v>
          </cell>
          <cell r="J516">
            <v>3737651.85</v>
          </cell>
          <cell r="K516">
            <v>44243</v>
          </cell>
          <cell r="L516">
            <v>650</v>
          </cell>
        </row>
        <row r="517">
          <cell r="A517" t="str">
            <v>GMDCLTD</v>
          </cell>
          <cell r="B517" t="str">
            <v>EQ</v>
          </cell>
          <cell r="C517">
            <v>54.5</v>
          </cell>
          <cell r="D517">
            <v>55.65</v>
          </cell>
          <cell r="E517">
            <v>54.45</v>
          </cell>
          <cell r="F517">
            <v>54.8</v>
          </cell>
          <cell r="G517">
            <v>54.85</v>
          </cell>
          <cell r="H517">
            <v>54.55</v>
          </cell>
          <cell r="I517">
            <v>890563</v>
          </cell>
          <cell r="J517">
            <v>48949985.899999999</v>
          </cell>
          <cell r="K517">
            <v>44243</v>
          </cell>
          <cell r="L517">
            <v>4418</v>
          </cell>
        </row>
        <row r="518">
          <cell r="A518" t="str">
            <v>GMMPFAUDLR</v>
          </cell>
          <cell r="B518" t="str">
            <v>EQ</v>
          </cell>
          <cell r="C518">
            <v>3820</v>
          </cell>
          <cell r="D518">
            <v>3828.95</v>
          </cell>
          <cell r="E518">
            <v>3703.05</v>
          </cell>
          <cell r="F518">
            <v>3736.1</v>
          </cell>
          <cell r="G518">
            <v>3735</v>
          </cell>
          <cell r="H518">
            <v>3792.9</v>
          </cell>
          <cell r="I518">
            <v>42454</v>
          </cell>
          <cell r="J518">
            <v>159390045.05000001</v>
          </cell>
          <cell r="K518">
            <v>44243</v>
          </cell>
          <cell r="L518">
            <v>7034</v>
          </cell>
        </row>
        <row r="519">
          <cell r="A519" t="str">
            <v>GMRINFRA</v>
          </cell>
          <cell r="B519" t="str">
            <v>EQ</v>
          </cell>
          <cell r="C519">
            <v>25.3</v>
          </cell>
          <cell r="D519">
            <v>25.9</v>
          </cell>
          <cell r="E519">
            <v>25.05</v>
          </cell>
          <cell r="F519">
            <v>25.25</v>
          </cell>
          <cell r="G519">
            <v>25.35</v>
          </cell>
          <cell r="H519">
            <v>25.55</v>
          </cell>
          <cell r="I519">
            <v>10048122</v>
          </cell>
          <cell r="J519">
            <v>255103790.44999999</v>
          </cell>
          <cell r="K519">
            <v>44243</v>
          </cell>
          <cell r="L519">
            <v>24423</v>
          </cell>
        </row>
        <row r="520">
          <cell r="A520" t="str">
            <v>GNA</v>
          </cell>
          <cell r="B520" t="str">
            <v>EQ</v>
          </cell>
          <cell r="C520">
            <v>403</v>
          </cell>
          <cell r="D520">
            <v>403</v>
          </cell>
          <cell r="E520">
            <v>387</v>
          </cell>
          <cell r="F520">
            <v>390.45</v>
          </cell>
          <cell r="G520">
            <v>390.55</v>
          </cell>
          <cell r="H520">
            <v>401.5</v>
          </cell>
          <cell r="I520">
            <v>65802</v>
          </cell>
          <cell r="J520">
            <v>25821454.050000001</v>
          </cell>
          <cell r="K520">
            <v>44243</v>
          </cell>
          <cell r="L520">
            <v>2180</v>
          </cell>
        </row>
        <row r="521">
          <cell r="A521" t="str">
            <v>GNFC</v>
          </cell>
          <cell r="B521" t="str">
            <v>EQ</v>
          </cell>
          <cell r="C521">
            <v>231</v>
          </cell>
          <cell r="D521">
            <v>233</v>
          </cell>
          <cell r="E521">
            <v>225.5</v>
          </cell>
          <cell r="F521">
            <v>227.55</v>
          </cell>
          <cell r="G521">
            <v>227.95</v>
          </cell>
          <cell r="H521">
            <v>229.1</v>
          </cell>
          <cell r="I521">
            <v>718704</v>
          </cell>
          <cell r="J521">
            <v>164649224.65000001</v>
          </cell>
          <cell r="K521">
            <v>44243</v>
          </cell>
          <cell r="L521">
            <v>8379</v>
          </cell>
        </row>
        <row r="522">
          <cell r="A522" t="str">
            <v>GOACARBON</v>
          </cell>
          <cell r="B522" t="str">
            <v>EQ</v>
          </cell>
          <cell r="C522">
            <v>293.89999999999998</v>
          </cell>
          <cell r="D522">
            <v>319.5</v>
          </cell>
          <cell r="E522">
            <v>289.8</v>
          </cell>
          <cell r="F522">
            <v>315.2</v>
          </cell>
          <cell r="G522">
            <v>313.8</v>
          </cell>
          <cell r="H522">
            <v>293.2</v>
          </cell>
          <cell r="I522">
            <v>357163</v>
          </cell>
          <cell r="J522">
            <v>109554954.7</v>
          </cell>
          <cell r="K522">
            <v>44243</v>
          </cell>
          <cell r="L522">
            <v>10958</v>
          </cell>
        </row>
        <row r="523">
          <cell r="A523" t="str">
            <v>GOCLCORP</v>
          </cell>
          <cell r="B523" t="str">
            <v>EQ</v>
          </cell>
          <cell r="C523">
            <v>246.55</v>
          </cell>
          <cell r="D523">
            <v>248.7</v>
          </cell>
          <cell r="E523">
            <v>238.85</v>
          </cell>
          <cell r="F523">
            <v>241.7</v>
          </cell>
          <cell r="G523">
            <v>239.3</v>
          </cell>
          <cell r="H523">
            <v>245.8</v>
          </cell>
          <cell r="I523">
            <v>17200</v>
          </cell>
          <cell r="J523">
            <v>4181741.75</v>
          </cell>
          <cell r="K523">
            <v>44243</v>
          </cell>
          <cell r="L523">
            <v>703</v>
          </cell>
        </row>
        <row r="524">
          <cell r="A524" t="str">
            <v>GODFRYPHLP</v>
          </cell>
          <cell r="B524" t="str">
            <v>EQ</v>
          </cell>
          <cell r="C524">
            <v>928.4</v>
          </cell>
          <cell r="D524">
            <v>929.9</v>
          </cell>
          <cell r="E524">
            <v>921.2</v>
          </cell>
          <cell r="F524">
            <v>922.95</v>
          </cell>
          <cell r="G524">
            <v>922.4</v>
          </cell>
          <cell r="H524">
            <v>923.55</v>
          </cell>
          <cell r="I524">
            <v>26988</v>
          </cell>
          <cell r="J524">
            <v>24957025.800000001</v>
          </cell>
          <cell r="K524">
            <v>44243</v>
          </cell>
          <cell r="L524">
            <v>1721</v>
          </cell>
        </row>
        <row r="525">
          <cell r="A525" t="str">
            <v>GODHA</v>
          </cell>
          <cell r="B525" t="str">
            <v>EQ</v>
          </cell>
          <cell r="C525">
            <v>42.2</v>
          </cell>
          <cell r="D525">
            <v>43.55</v>
          </cell>
          <cell r="E525">
            <v>40.299999999999997</v>
          </cell>
          <cell r="F525">
            <v>40.4</v>
          </cell>
          <cell r="G525">
            <v>41.2</v>
          </cell>
          <cell r="H525">
            <v>42.25</v>
          </cell>
          <cell r="I525">
            <v>1352</v>
          </cell>
          <cell r="J525">
            <v>55791.15</v>
          </cell>
          <cell r="K525">
            <v>44243</v>
          </cell>
          <cell r="L525">
            <v>21</v>
          </cell>
        </row>
        <row r="526">
          <cell r="A526" t="str">
            <v>GODREJAGRO</v>
          </cell>
          <cell r="B526" t="str">
            <v>EQ</v>
          </cell>
          <cell r="C526">
            <v>500</v>
          </cell>
          <cell r="D526">
            <v>500.8</v>
          </cell>
          <cell r="E526">
            <v>492</v>
          </cell>
          <cell r="F526">
            <v>494.85</v>
          </cell>
          <cell r="G526">
            <v>495</v>
          </cell>
          <cell r="H526">
            <v>497.75</v>
          </cell>
          <cell r="I526">
            <v>84756</v>
          </cell>
          <cell r="J526">
            <v>42010412.450000003</v>
          </cell>
          <cell r="K526">
            <v>44243</v>
          </cell>
          <cell r="L526">
            <v>7727</v>
          </cell>
        </row>
        <row r="527">
          <cell r="A527" t="str">
            <v>GODREJCP</v>
          </cell>
          <cell r="B527" t="str">
            <v>EQ</v>
          </cell>
          <cell r="C527">
            <v>744.1</v>
          </cell>
          <cell r="D527">
            <v>747.7</v>
          </cell>
          <cell r="E527">
            <v>718.05</v>
          </cell>
          <cell r="F527">
            <v>721.1</v>
          </cell>
          <cell r="G527">
            <v>721.95</v>
          </cell>
          <cell r="H527">
            <v>743.3</v>
          </cell>
          <cell r="I527">
            <v>1630695</v>
          </cell>
          <cell r="J527">
            <v>1182981916.1500001</v>
          </cell>
          <cell r="K527">
            <v>44243</v>
          </cell>
          <cell r="L527">
            <v>70064</v>
          </cell>
        </row>
        <row r="528">
          <cell r="A528" t="str">
            <v>GODREJIND</v>
          </cell>
          <cell r="B528" t="str">
            <v>EQ</v>
          </cell>
          <cell r="C528">
            <v>447.95</v>
          </cell>
          <cell r="D528">
            <v>450.3</v>
          </cell>
          <cell r="E528">
            <v>441.1</v>
          </cell>
          <cell r="F528">
            <v>446.25</v>
          </cell>
          <cell r="G528">
            <v>444</v>
          </cell>
          <cell r="H528">
            <v>447.95</v>
          </cell>
          <cell r="I528">
            <v>122285</v>
          </cell>
          <cell r="J528">
            <v>54586833.25</v>
          </cell>
          <cell r="K528">
            <v>44243</v>
          </cell>
          <cell r="L528">
            <v>5214</v>
          </cell>
        </row>
        <row r="529">
          <cell r="A529" t="str">
            <v>GODREJPROP</v>
          </cell>
          <cell r="B529" t="str">
            <v>EQ</v>
          </cell>
          <cell r="C529">
            <v>1520.75</v>
          </cell>
          <cell r="D529">
            <v>1540</v>
          </cell>
          <cell r="E529">
            <v>1493</v>
          </cell>
          <cell r="F529">
            <v>1522.8</v>
          </cell>
          <cell r="G529">
            <v>1531.5</v>
          </cell>
          <cell r="H529">
            <v>1509.9</v>
          </cell>
          <cell r="I529">
            <v>583114</v>
          </cell>
          <cell r="J529">
            <v>883746594.14999998</v>
          </cell>
          <cell r="K529">
            <v>44243</v>
          </cell>
          <cell r="L529">
            <v>40073</v>
          </cell>
        </row>
        <row r="530">
          <cell r="A530" t="str">
            <v>GOKEX</v>
          </cell>
          <cell r="B530" t="str">
            <v>EQ</v>
          </cell>
          <cell r="C530">
            <v>80.7</v>
          </cell>
          <cell r="D530">
            <v>81.099999999999994</v>
          </cell>
          <cell r="E530">
            <v>79.7</v>
          </cell>
          <cell r="F530">
            <v>80</v>
          </cell>
          <cell r="G530">
            <v>80.099999999999994</v>
          </cell>
          <cell r="H530">
            <v>80.099999999999994</v>
          </cell>
          <cell r="I530">
            <v>47267</v>
          </cell>
          <cell r="J530">
            <v>3785820</v>
          </cell>
          <cell r="K530">
            <v>44243</v>
          </cell>
          <cell r="L530">
            <v>617</v>
          </cell>
        </row>
        <row r="531">
          <cell r="A531" t="str">
            <v>GOKUL</v>
          </cell>
          <cell r="B531" t="str">
            <v>EQ</v>
          </cell>
          <cell r="C531">
            <v>19.399999999999999</v>
          </cell>
          <cell r="D531">
            <v>19.399999999999999</v>
          </cell>
          <cell r="E531">
            <v>18.55</v>
          </cell>
          <cell r="F531">
            <v>18.899999999999999</v>
          </cell>
          <cell r="G531">
            <v>19</v>
          </cell>
          <cell r="H531">
            <v>18.7</v>
          </cell>
          <cell r="I531">
            <v>50180</v>
          </cell>
          <cell r="J531">
            <v>942257.9</v>
          </cell>
          <cell r="K531">
            <v>44243</v>
          </cell>
          <cell r="L531">
            <v>266</v>
          </cell>
        </row>
        <row r="532">
          <cell r="A532" t="str">
            <v>GOKULAGRO</v>
          </cell>
          <cell r="B532" t="str">
            <v>EQ</v>
          </cell>
          <cell r="C532">
            <v>23.65</v>
          </cell>
          <cell r="D532">
            <v>23.75</v>
          </cell>
          <cell r="E532">
            <v>23</v>
          </cell>
          <cell r="F532">
            <v>23.4</v>
          </cell>
          <cell r="G532">
            <v>23.45</v>
          </cell>
          <cell r="H532">
            <v>23.05</v>
          </cell>
          <cell r="I532">
            <v>35451</v>
          </cell>
          <cell r="J532">
            <v>829350.75</v>
          </cell>
          <cell r="K532">
            <v>44243</v>
          </cell>
          <cell r="L532">
            <v>261</v>
          </cell>
        </row>
        <row r="533">
          <cell r="A533" t="str">
            <v>GOLDBEES</v>
          </cell>
          <cell r="B533" t="str">
            <v>EQ</v>
          </cell>
          <cell r="C533">
            <v>41.38</v>
          </cell>
          <cell r="D533">
            <v>41.4</v>
          </cell>
          <cell r="E533">
            <v>41.2</v>
          </cell>
          <cell r="F533">
            <v>41.35</v>
          </cell>
          <cell r="G533">
            <v>41.33</v>
          </cell>
          <cell r="H533">
            <v>41.19</v>
          </cell>
          <cell r="I533">
            <v>2565549</v>
          </cell>
          <cell r="J533">
            <v>105935209.02</v>
          </cell>
          <cell r="K533">
            <v>44243</v>
          </cell>
          <cell r="L533">
            <v>11047</v>
          </cell>
        </row>
        <row r="534">
          <cell r="A534" t="str">
            <v>GOLDENTOBC</v>
          </cell>
          <cell r="B534" t="str">
            <v>EQ</v>
          </cell>
          <cell r="C534">
            <v>49.1</v>
          </cell>
          <cell r="D534">
            <v>50.95</v>
          </cell>
          <cell r="E534">
            <v>47.65</v>
          </cell>
          <cell r="F534">
            <v>47.8</v>
          </cell>
          <cell r="G534">
            <v>47.7</v>
          </cell>
          <cell r="H534">
            <v>50</v>
          </cell>
          <cell r="I534">
            <v>23984</v>
          </cell>
          <cell r="J534">
            <v>1162334.8</v>
          </cell>
          <cell r="K534">
            <v>44243</v>
          </cell>
          <cell r="L534">
            <v>529</v>
          </cell>
        </row>
        <row r="535">
          <cell r="A535" t="str">
            <v>GOLDIAM</v>
          </cell>
          <cell r="B535" t="str">
            <v>EQ</v>
          </cell>
          <cell r="C535">
            <v>348</v>
          </cell>
          <cell r="D535">
            <v>354.9</v>
          </cell>
          <cell r="E535">
            <v>320.85000000000002</v>
          </cell>
          <cell r="F535">
            <v>326.39999999999998</v>
          </cell>
          <cell r="G535">
            <v>327.2</v>
          </cell>
          <cell r="H535">
            <v>303.95</v>
          </cell>
          <cell r="I535">
            <v>1211281</v>
          </cell>
          <cell r="J535">
            <v>408594991.80000001</v>
          </cell>
          <cell r="K535">
            <v>44243</v>
          </cell>
          <cell r="L535">
            <v>37878</v>
          </cell>
        </row>
        <row r="536">
          <cell r="A536" t="str">
            <v>GOLDSHARE</v>
          </cell>
          <cell r="B536" t="str">
            <v>EQ</v>
          </cell>
          <cell r="C536">
            <v>4265.1000000000004</v>
          </cell>
          <cell r="D536">
            <v>4285</v>
          </cell>
          <cell r="E536">
            <v>4265</v>
          </cell>
          <cell r="F536">
            <v>4274</v>
          </cell>
          <cell r="G536">
            <v>4270.1000000000004</v>
          </cell>
          <cell r="H536">
            <v>4262.3500000000004</v>
          </cell>
          <cell r="I536">
            <v>1429</v>
          </cell>
          <cell r="J536">
            <v>6104924</v>
          </cell>
          <cell r="K536">
            <v>44243</v>
          </cell>
          <cell r="L536">
            <v>731</v>
          </cell>
        </row>
        <row r="537">
          <cell r="A537" t="str">
            <v>GOLDTECH</v>
          </cell>
          <cell r="B537" t="str">
            <v>EQ</v>
          </cell>
          <cell r="C537">
            <v>10.199999999999999</v>
          </cell>
          <cell r="D537">
            <v>10.199999999999999</v>
          </cell>
          <cell r="E537">
            <v>9.9499999999999993</v>
          </cell>
          <cell r="F537">
            <v>10.050000000000001</v>
          </cell>
          <cell r="G537">
            <v>10</v>
          </cell>
          <cell r="H537">
            <v>10</v>
          </cell>
          <cell r="I537">
            <v>75664</v>
          </cell>
          <cell r="J537">
            <v>758218.5</v>
          </cell>
          <cell r="K537">
            <v>44243</v>
          </cell>
          <cell r="L537">
            <v>181</v>
          </cell>
        </row>
        <row r="538">
          <cell r="A538" t="str">
            <v>GOODLUCK</v>
          </cell>
          <cell r="B538" t="str">
            <v>EQ</v>
          </cell>
          <cell r="C538">
            <v>76.7</v>
          </cell>
          <cell r="D538">
            <v>76.8</v>
          </cell>
          <cell r="E538">
            <v>74.400000000000006</v>
          </cell>
          <cell r="F538">
            <v>74.75</v>
          </cell>
          <cell r="G538">
            <v>74.599999999999994</v>
          </cell>
          <cell r="H538">
            <v>74.349999999999994</v>
          </cell>
          <cell r="I538">
            <v>271959</v>
          </cell>
          <cell r="J538">
            <v>20575050.699999999</v>
          </cell>
          <cell r="K538">
            <v>44243</v>
          </cell>
          <cell r="L538">
            <v>3562</v>
          </cell>
        </row>
        <row r="539">
          <cell r="A539" t="str">
            <v>GOODYEAR</v>
          </cell>
          <cell r="B539" t="str">
            <v>EQ</v>
          </cell>
          <cell r="C539">
            <v>985.6</v>
          </cell>
          <cell r="D539">
            <v>985.6</v>
          </cell>
          <cell r="E539">
            <v>959.55</v>
          </cell>
          <cell r="F539">
            <v>961.45</v>
          </cell>
          <cell r="G539">
            <v>963</v>
          </cell>
          <cell r="H539">
            <v>977.8</v>
          </cell>
          <cell r="I539">
            <v>20169</v>
          </cell>
          <cell r="J539">
            <v>19547628.5</v>
          </cell>
          <cell r="K539">
            <v>44243</v>
          </cell>
          <cell r="L539">
            <v>3199</v>
          </cell>
        </row>
        <row r="540">
          <cell r="A540" t="str">
            <v>GPIL</v>
          </cell>
          <cell r="B540" t="str">
            <v>EQ</v>
          </cell>
          <cell r="C540">
            <v>494.2</v>
          </cell>
          <cell r="D540">
            <v>512.1</v>
          </cell>
          <cell r="E540">
            <v>490</v>
          </cell>
          <cell r="F540">
            <v>495.55</v>
          </cell>
          <cell r="G540">
            <v>494</v>
          </cell>
          <cell r="H540">
            <v>496.5</v>
          </cell>
          <cell r="I540">
            <v>126605</v>
          </cell>
          <cell r="J540">
            <v>63554407.25</v>
          </cell>
          <cell r="K540">
            <v>44243</v>
          </cell>
          <cell r="L540">
            <v>5452</v>
          </cell>
        </row>
        <row r="541">
          <cell r="A541" t="str">
            <v>GPPL</v>
          </cell>
          <cell r="B541" t="str">
            <v>EQ</v>
          </cell>
          <cell r="C541">
            <v>94.85</v>
          </cell>
          <cell r="D541">
            <v>95.65</v>
          </cell>
          <cell r="E541">
            <v>92.55</v>
          </cell>
          <cell r="F541">
            <v>95.1</v>
          </cell>
          <cell r="G541">
            <v>94.9</v>
          </cell>
          <cell r="H541">
            <v>94.1</v>
          </cell>
          <cell r="I541">
            <v>544614</v>
          </cell>
          <cell r="J541">
            <v>51173184</v>
          </cell>
          <cell r="K541">
            <v>44243</v>
          </cell>
          <cell r="L541">
            <v>6313</v>
          </cell>
        </row>
        <row r="542">
          <cell r="A542" t="str">
            <v>GPTINFRA</v>
          </cell>
          <cell r="B542" t="str">
            <v>EQ</v>
          </cell>
          <cell r="C542">
            <v>45.4</v>
          </cell>
          <cell r="D542">
            <v>45.4</v>
          </cell>
          <cell r="E542">
            <v>44</v>
          </cell>
          <cell r="F542">
            <v>44.3</v>
          </cell>
          <cell r="G542">
            <v>44.15</v>
          </cell>
          <cell r="H542">
            <v>45.8</v>
          </cell>
          <cell r="I542">
            <v>22116</v>
          </cell>
          <cell r="J542">
            <v>982091.8</v>
          </cell>
          <cell r="K542">
            <v>44243</v>
          </cell>
          <cell r="L542">
            <v>383</v>
          </cell>
        </row>
        <row r="543">
          <cell r="A543" t="str">
            <v>GRANULES</v>
          </cell>
          <cell r="B543" t="str">
            <v>EQ</v>
          </cell>
          <cell r="C543">
            <v>352.95</v>
          </cell>
          <cell r="D543">
            <v>358.65</v>
          </cell>
          <cell r="E543">
            <v>345.2</v>
          </cell>
          <cell r="F543">
            <v>351</v>
          </cell>
          <cell r="G543">
            <v>352.15</v>
          </cell>
          <cell r="H543">
            <v>351.95</v>
          </cell>
          <cell r="I543">
            <v>1317585</v>
          </cell>
          <cell r="J543">
            <v>463858204.85000002</v>
          </cell>
          <cell r="K543">
            <v>44243</v>
          </cell>
          <cell r="L543">
            <v>25880</v>
          </cell>
        </row>
        <row r="544">
          <cell r="A544" t="str">
            <v>GRAPHITE</v>
          </cell>
          <cell r="B544" t="str">
            <v>EQ</v>
          </cell>
          <cell r="C544">
            <v>436.6</v>
          </cell>
          <cell r="D544">
            <v>495.8</v>
          </cell>
          <cell r="E544">
            <v>436.6</v>
          </cell>
          <cell r="F544">
            <v>486.85</v>
          </cell>
          <cell r="G544">
            <v>483.75</v>
          </cell>
          <cell r="H544">
            <v>436.6</v>
          </cell>
          <cell r="I544">
            <v>5672081</v>
          </cell>
          <cell r="J544">
            <v>2649405201.4000001</v>
          </cell>
          <cell r="K544">
            <v>44243</v>
          </cell>
          <cell r="L544">
            <v>94885</v>
          </cell>
        </row>
        <row r="545">
          <cell r="A545" t="str">
            <v>GRASIM</v>
          </cell>
          <cell r="B545" t="str">
            <v>EQ</v>
          </cell>
          <cell r="C545">
            <v>1234.4000000000001</v>
          </cell>
          <cell r="D545">
            <v>1257</v>
          </cell>
          <cell r="E545">
            <v>1225.5999999999999</v>
          </cell>
          <cell r="F545">
            <v>1243.75</v>
          </cell>
          <cell r="G545">
            <v>1242</v>
          </cell>
          <cell r="H545">
            <v>1227.95</v>
          </cell>
          <cell r="I545">
            <v>1561647</v>
          </cell>
          <cell r="J545">
            <v>1940167719.05</v>
          </cell>
          <cell r="K545">
            <v>44243</v>
          </cell>
          <cell r="L545">
            <v>37314</v>
          </cell>
        </row>
        <row r="546">
          <cell r="A546" t="str">
            <v>GRAVITA</v>
          </cell>
          <cell r="B546" t="str">
            <v>EQ</v>
          </cell>
          <cell r="C546">
            <v>76.3</v>
          </cell>
          <cell r="D546">
            <v>78.400000000000006</v>
          </cell>
          <cell r="E546">
            <v>74.900000000000006</v>
          </cell>
          <cell r="F546">
            <v>75.349999999999994</v>
          </cell>
          <cell r="G546">
            <v>75.3</v>
          </cell>
          <cell r="H546">
            <v>75.8</v>
          </cell>
          <cell r="I546">
            <v>259369</v>
          </cell>
          <cell r="J546">
            <v>19815986.5</v>
          </cell>
          <cell r="K546">
            <v>44243</v>
          </cell>
          <cell r="L546">
            <v>1642</v>
          </cell>
        </row>
        <row r="547">
          <cell r="A547" t="str">
            <v>GREAVESCOT</v>
          </cell>
          <cell r="B547" t="str">
            <v>EQ</v>
          </cell>
          <cell r="C547">
            <v>94.6</v>
          </cell>
          <cell r="D547">
            <v>99.9</v>
          </cell>
          <cell r="E547">
            <v>94.6</v>
          </cell>
          <cell r="F547">
            <v>98.95</v>
          </cell>
          <cell r="G547">
            <v>99.55</v>
          </cell>
          <cell r="H547">
            <v>93.75</v>
          </cell>
          <cell r="I547">
            <v>6626534</v>
          </cell>
          <cell r="J547">
            <v>646433603.64999998</v>
          </cell>
          <cell r="K547">
            <v>44243</v>
          </cell>
          <cell r="L547">
            <v>35503</v>
          </cell>
        </row>
        <row r="548">
          <cell r="A548" t="str">
            <v>GREENLAM</v>
          </cell>
          <cell r="B548" t="str">
            <v>EQ</v>
          </cell>
          <cell r="C548">
            <v>926.8</v>
          </cell>
          <cell r="D548">
            <v>944.25</v>
          </cell>
          <cell r="E548">
            <v>912</v>
          </cell>
          <cell r="F548">
            <v>919.6</v>
          </cell>
          <cell r="G548">
            <v>925</v>
          </cell>
          <cell r="H548">
            <v>924.4</v>
          </cell>
          <cell r="I548">
            <v>7445</v>
          </cell>
          <cell r="J548">
            <v>6917711.2999999998</v>
          </cell>
          <cell r="K548">
            <v>44243</v>
          </cell>
          <cell r="L548">
            <v>634</v>
          </cell>
        </row>
        <row r="549">
          <cell r="A549" t="str">
            <v>GREENPANEL</v>
          </cell>
          <cell r="B549" t="str">
            <v>EQ</v>
          </cell>
          <cell r="C549">
            <v>176.15</v>
          </cell>
          <cell r="D549">
            <v>179.95</v>
          </cell>
          <cell r="E549">
            <v>173.05</v>
          </cell>
          <cell r="F549">
            <v>178.65</v>
          </cell>
          <cell r="G549">
            <v>179.95</v>
          </cell>
          <cell r="H549">
            <v>173.65</v>
          </cell>
          <cell r="I549">
            <v>106037</v>
          </cell>
          <cell r="J549">
            <v>18768978.699999999</v>
          </cell>
          <cell r="K549">
            <v>44243</v>
          </cell>
          <cell r="L549">
            <v>1083</v>
          </cell>
        </row>
        <row r="550">
          <cell r="A550" t="str">
            <v>GREENPLY</v>
          </cell>
          <cell r="B550" t="str">
            <v>EQ</v>
          </cell>
          <cell r="C550">
            <v>169</v>
          </cell>
          <cell r="D550">
            <v>171.9</v>
          </cell>
          <cell r="E550">
            <v>163.19999999999999</v>
          </cell>
          <cell r="F550">
            <v>164.7</v>
          </cell>
          <cell r="G550">
            <v>164.45</v>
          </cell>
          <cell r="H550">
            <v>169.25</v>
          </cell>
          <cell r="I550">
            <v>1334930</v>
          </cell>
          <cell r="J550">
            <v>223605366.5</v>
          </cell>
          <cell r="K550">
            <v>44243</v>
          </cell>
          <cell r="L550">
            <v>24615</v>
          </cell>
        </row>
        <row r="551">
          <cell r="A551" t="str">
            <v>GREENPOWER</v>
          </cell>
          <cell r="B551" t="str">
            <v>BE</v>
          </cell>
          <cell r="C551">
            <v>2.35</v>
          </cell>
          <cell r="D551">
            <v>2.4</v>
          </cell>
          <cell r="E551">
            <v>2.25</v>
          </cell>
          <cell r="F551">
            <v>2.25</v>
          </cell>
          <cell r="G551">
            <v>2.25</v>
          </cell>
          <cell r="H551">
            <v>2.35</v>
          </cell>
          <cell r="I551">
            <v>1807757</v>
          </cell>
          <cell r="J551">
            <v>4083025.35</v>
          </cell>
          <cell r="K551">
            <v>44243</v>
          </cell>
          <cell r="L551">
            <v>1549</v>
          </cell>
        </row>
        <row r="552">
          <cell r="A552" t="str">
            <v>GRINDWELL</v>
          </cell>
          <cell r="B552" t="str">
            <v>EQ</v>
          </cell>
          <cell r="C552">
            <v>889.4</v>
          </cell>
          <cell r="D552">
            <v>899.2</v>
          </cell>
          <cell r="E552">
            <v>855.3</v>
          </cell>
          <cell r="F552">
            <v>859.5</v>
          </cell>
          <cell r="G552">
            <v>860</v>
          </cell>
          <cell r="H552">
            <v>881.45</v>
          </cell>
          <cell r="I552">
            <v>30128</v>
          </cell>
          <cell r="J552">
            <v>26210393.300000001</v>
          </cell>
          <cell r="K552">
            <v>44243</v>
          </cell>
          <cell r="L552">
            <v>4454</v>
          </cell>
        </row>
        <row r="553">
          <cell r="A553" t="str">
            <v>GROBTEA</v>
          </cell>
          <cell r="B553" t="str">
            <v>EQ</v>
          </cell>
          <cell r="C553">
            <v>1134.8</v>
          </cell>
          <cell r="D553">
            <v>1134.8</v>
          </cell>
          <cell r="E553">
            <v>1031</v>
          </cell>
          <cell r="F553">
            <v>1048.05</v>
          </cell>
          <cell r="G553">
            <v>1050</v>
          </cell>
          <cell r="H553">
            <v>1080.8</v>
          </cell>
          <cell r="I553">
            <v>1945</v>
          </cell>
          <cell r="J553">
            <v>2105166.4</v>
          </cell>
          <cell r="K553">
            <v>44243</v>
          </cell>
          <cell r="L553">
            <v>328</v>
          </cell>
        </row>
        <row r="554">
          <cell r="A554" t="str">
            <v>GRPLTD</v>
          </cell>
          <cell r="B554" t="str">
            <v>EQ</v>
          </cell>
          <cell r="C554">
            <v>802.5</v>
          </cell>
          <cell r="D554">
            <v>823.95</v>
          </cell>
          <cell r="E554">
            <v>800.1</v>
          </cell>
          <cell r="F554">
            <v>804.85</v>
          </cell>
          <cell r="G554">
            <v>800.15</v>
          </cell>
          <cell r="H554">
            <v>817.3</v>
          </cell>
          <cell r="I554">
            <v>443</v>
          </cell>
          <cell r="J554">
            <v>360267.9</v>
          </cell>
          <cell r="K554">
            <v>44243</v>
          </cell>
          <cell r="L554">
            <v>180</v>
          </cell>
        </row>
        <row r="555">
          <cell r="A555" t="str">
            <v>GRSE</v>
          </cell>
          <cell r="B555" t="str">
            <v>EQ</v>
          </cell>
          <cell r="C555">
            <v>200.05</v>
          </cell>
          <cell r="D555">
            <v>201.15</v>
          </cell>
          <cell r="E555">
            <v>195</v>
          </cell>
          <cell r="F555">
            <v>198.3</v>
          </cell>
          <cell r="G555">
            <v>198.35</v>
          </cell>
          <cell r="H555">
            <v>199.05</v>
          </cell>
          <cell r="I555">
            <v>140564</v>
          </cell>
          <cell r="J555">
            <v>27846962.899999999</v>
          </cell>
          <cell r="K555">
            <v>44243</v>
          </cell>
          <cell r="L555">
            <v>2435</v>
          </cell>
        </row>
        <row r="556">
          <cell r="A556" t="str">
            <v>GSCLCEMENT</v>
          </cell>
          <cell r="B556" t="str">
            <v>EQ</v>
          </cell>
          <cell r="C556">
            <v>36</v>
          </cell>
          <cell r="D556">
            <v>36.450000000000003</v>
          </cell>
          <cell r="E556">
            <v>33.200000000000003</v>
          </cell>
          <cell r="F556">
            <v>35.6</v>
          </cell>
          <cell r="G556">
            <v>35.5</v>
          </cell>
          <cell r="H556">
            <v>36.25</v>
          </cell>
          <cell r="I556">
            <v>229423</v>
          </cell>
          <cell r="J556">
            <v>8149935.0499999998</v>
          </cell>
          <cell r="K556">
            <v>44243</v>
          </cell>
          <cell r="L556">
            <v>1566</v>
          </cell>
        </row>
        <row r="557">
          <cell r="A557" t="str">
            <v>GSFC</v>
          </cell>
          <cell r="B557" t="str">
            <v>EQ</v>
          </cell>
          <cell r="C557">
            <v>76.8</v>
          </cell>
          <cell r="D557">
            <v>77.5</v>
          </cell>
          <cell r="E557">
            <v>76</v>
          </cell>
          <cell r="F557">
            <v>76.650000000000006</v>
          </cell>
          <cell r="G557">
            <v>76.75</v>
          </cell>
          <cell r="H557">
            <v>76.8</v>
          </cell>
          <cell r="I557">
            <v>464565</v>
          </cell>
          <cell r="J557">
            <v>35674052.75</v>
          </cell>
          <cell r="K557">
            <v>44243</v>
          </cell>
          <cell r="L557">
            <v>2767</v>
          </cell>
        </row>
        <row r="558">
          <cell r="A558" t="str">
            <v>GSPL</v>
          </cell>
          <cell r="B558" t="str">
            <v>EQ</v>
          </cell>
          <cell r="C558">
            <v>235.75</v>
          </cell>
          <cell r="D558">
            <v>237.1</v>
          </cell>
          <cell r="E558">
            <v>232.25</v>
          </cell>
          <cell r="F558">
            <v>236.3</v>
          </cell>
          <cell r="G558">
            <v>235.65</v>
          </cell>
          <cell r="H558">
            <v>231.9</v>
          </cell>
          <cell r="I558">
            <v>889909</v>
          </cell>
          <cell r="J558">
            <v>209484512.80000001</v>
          </cell>
          <cell r="K558">
            <v>44243</v>
          </cell>
          <cell r="L558">
            <v>15102</v>
          </cell>
        </row>
        <row r="559">
          <cell r="A559" t="str">
            <v>GSS</v>
          </cell>
          <cell r="B559" t="str">
            <v>EQ</v>
          </cell>
          <cell r="C559">
            <v>53.9</v>
          </cell>
          <cell r="D559">
            <v>55.5</v>
          </cell>
          <cell r="E559">
            <v>52.8</v>
          </cell>
          <cell r="F559">
            <v>54.35</v>
          </cell>
          <cell r="G559">
            <v>54.65</v>
          </cell>
          <cell r="H559">
            <v>53.7</v>
          </cell>
          <cell r="I559">
            <v>313715</v>
          </cell>
          <cell r="J559">
            <v>17091371.850000001</v>
          </cell>
          <cell r="K559">
            <v>44243</v>
          </cell>
          <cell r="L559">
            <v>6275</v>
          </cell>
        </row>
        <row r="560">
          <cell r="A560" t="str">
            <v>GTL</v>
          </cell>
          <cell r="B560" t="str">
            <v>EQ</v>
          </cell>
          <cell r="C560">
            <v>7</v>
          </cell>
          <cell r="D560">
            <v>7.1</v>
          </cell>
          <cell r="E560">
            <v>6.8</v>
          </cell>
          <cell r="F560">
            <v>6.95</v>
          </cell>
          <cell r="G560">
            <v>7</v>
          </cell>
          <cell r="H560">
            <v>7</v>
          </cell>
          <cell r="I560">
            <v>123249</v>
          </cell>
          <cell r="J560">
            <v>854123.7</v>
          </cell>
          <cell r="K560">
            <v>44243</v>
          </cell>
          <cell r="L560">
            <v>2638</v>
          </cell>
        </row>
        <row r="561">
          <cell r="A561" t="str">
            <v>GTLINFRA</v>
          </cell>
          <cell r="B561" t="str">
            <v>EQ</v>
          </cell>
          <cell r="C561">
            <v>0.95</v>
          </cell>
          <cell r="D561">
            <v>1</v>
          </cell>
          <cell r="E561">
            <v>0.95</v>
          </cell>
          <cell r="F561">
            <v>0.95</v>
          </cell>
          <cell r="G561">
            <v>0.95</v>
          </cell>
          <cell r="H561">
            <v>1</v>
          </cell>
          <cell r="I561">
            <v>20992796</v>
          </cell>
          <cell r="J561">
            <v>20038307.899999999</v>
          </cell>
          <cell r="K561">
            <v>44243</v>
          </cell>
          <cell r="L561">
            <v>5305</v>
          </cell>
        </row>
        <row r="562">
          <cell r="A562" t="str">
            <v>GTNIND</v>
          </cell>
          <cell r="B562" t="str">
            <v>EQ</v>
          </cell>
          <cell r="C562">
            <v>11.6</v>
          </cell>
          <cell r="D562">
            <v>12.3</v>
          </cell>
          <cell r="E562">
            <v>11.6</v>
          </cell>
          <cell r="F562">
            <v>12.05</v>
          </cell>
          <cell r="G562">
            <v>11.9</v>
          </cell>
          <cell r="H562">
            <v>11.75</v>
          </cell>
          <cell r="I562">
            <v>14424</v>
          </cell>
          <cell r="J562">
            <v>170580.35</v>
          </cell>
          <cell r="K562">
            <v>44243</v>
          </cell>
          <cell r="L562">
            <v>46</v>
          </cell>
        </row>
        <row r="563">
          <cell r="A563" t="str">
            <v>GTNTEX</v>
          </cell>
          <cell r="B563" t="str">
            <v>EQ</v>
          </cell>
          <cell r="C563">
            <v>5.55</v>
          </cell>
          <cell r="D563">
            <v>5.55</v>
          </cell>
          <cell r="E563">
            <v>5.55</v>
          </cell>
          <cell r="F563">
            <v>5.55</v>
          </cell>
          <cell r="G563">
            <v>5.55</v>
          </cell>
          <cell r="H563">
            <v>5.8</v>
          </cell>
          <cell r="I563">
            <v>3330</v>
          </cell>
          <cell r="J563">
            <v>18481.5</v>
          </cell>
          <cell r="K563">
            <v>44243</v>
          </cell>
          <cell r="L563">
            <v>11</v>
          </cell>
        </row>
        <row r="564">
          <cell r="A564" t="str">
            <v>GTPL</v>
          </cell>
          <cell r="B564" t="str">
            <v>EQ</v>
          </cell>
          <cell r="C564">
            <v>130.80000000000001</v>
          </cell>
          <cell r="D564">
            <v>131.69999999999999</v>
          </cell>
          <cell r="E564">
            <v>128</v>
          </cell>
          <cell r="F564">
            <v>128.85</v>
          </cell>
          <cell r="G564">
            <v>128.80000000000001</v>
          </cell>
          <cell r="H564">
            <v>130.1</v>
          </cell>
          <cell r="I564">
            <v>59496</v>
          </cell>
          <cell r="J564">
            <v>7694727.1500000004</v>
          </cell>
          <cell r="K564">
            <v>44243</v>
          </cell>
          <cell r="L564">
            <v>1798</v>
          </cell>
        </row>
        <row r="565">
          <cell r="A565" t="str">
            <v>GUFICBIO</v>
          </cell>
          <cell r="B565" t="str">
            <v>EQ</v>
          </cell>
          <cell r="C565">
            <v>113</v>
          </cell>
          <cell r="D565">
            <v>115.5</v>
          </cell>
          <cell r="E565">
            <v>111.4</v>
          </cell>
          <cell r="F565">
            <v>114.55</v>
          </cell>
          <cell r="G565">
            <v>115.5</v>
          </cell>
          <cell r="H565">
            <v>112.9</v>
          </cell>
          <cell r="I565">
            <v>111035</v>
          </cell>
          <cell r="J565">
            <v>12554377.800000001</v>
          </cell>
          <cell r="K565">
            <v>44243</v>
          </cell>
          <cell r="L565">
            <v>1423</v>
          </cell>
        </row>
        <row r="566">
          <cell r="A566" t="str">
            <v>GUJALKALI</v>
          </cell>
          <cell r="B566" t="str">
            <v>EQ</v>
          </cell>
          <cell r="C566">
            <v>312.8</v>
          </cell>
          <cell r="D566">
            <v>319.89999999999998</v>
          </cell>
          <cell r="E566">
            <v>309.3</v>
          </cell>
          <cell r="F566">
            <v>309.89999999999998</v>
          </cell>
          <cell r="G566">
            <v>310</v>
          </cell>
          <cell r="H566">
            <v>311.14999999999998</v>
          </cell>
          <cell r="I566">
            <v>206616</v>
          </cell>
          <cell r="J566">
            <v>64567197.75</v>
          </cell>
          <cell r="K566">
            <v>44243</v>
          </cell>
          <cell r="L566">
            <v>3641</v>
          </cell>
        </row>
        <row r="567">
          <cell r="A567" t="str">
            <v>GUJAPOLLO</v>
          </cell>
          <cell r="B567" t="str">
            <v>EQ</v>
          </cell>
          <cell r="C567">
            <v>216.5</v>
          </cell>
          <cell r="D567">
            <v>219.5</v>
          </cell>
          <cell r="E567">
            <v>211</v>
          </cell>
          <cell r="F567">
            <v>213.2</v>
          </cell>
          <cell r="G567">
            <v>212.65</v>
          </cell>
          <cell r="H567">
            <v>216.5</v>
          </cell>
          <cell r="I567">
            <v>7536</v>
          </cell>
          <cell r="J567">
            <v>1622629.4</v>
          </cell>
          <cell r="K567">
            <v>44243</v>
          </cell>
          <cell r="L567">
            <v>553</v>
          </cell>
        </row>
        <row r="568">
          <cell r="A568" t="str">
            <v>GUJGASLTD</v>
          </cell>
          <cell r="B568" t="str">
            <v>EQ</v>
          </cell>
          <cell r="C568">
            <v>431.85</v>
          </cell>
          <cell r="D568">
            <v>445</v>
          </cell>
          <cell r="E568">
            <v>428.55</v>
          </cell>
          <cell r="F568">
            <v>440.3</v>
          </cell>
          <cell r="G568">
            <v>441.1</v>
          </cell>
          <cell r="H568">
            <v>431.85</v>
          </cell>
          <cell r="I568">
            <v>623515</v>
          </cell>
          <cell r="J568">
            <v>272566836</v>
          </cell>
          <cell r="K568">
            <v>44243</v>
          </cell>
          <cell r="L568">
            <v>21905</v>
          </cell>
        </row>
        <row r="569">
          <cell r="A569" t="str">
            <v>GUJRAFFIA</v>
          </cell>
          <cell r="B569" t="str">
            <v>BE</v>
          </cell>
          <cell r="C569">
            <v>51.35</v>
          </cell>
          <cell r="D569">
            <v>51.35</v>
          </cell>
          <cell r="E569">
            <v>51.35</v>
          </cell>
          <cell r="F569">
            <v>51.35</v>
          </cell>
          <cell r="G569">
            <v>51.35</v>
          </cell>
          <cell r="H569">
            <v>48.95</v>
          </cell>
          <cell r="I569">
            <v>5252</v>
          </cell>
          <cell r="J569">
            <v>269690.2</v>
          </cell>
          <cell r="K569">
            <v>44243</v>
          </cell>
          <cell r="L569">
            <v>109</v>
          </cell>
        </row>
        <row r="570">
          <cell r="A570" t="str">
            <v>GULFOILLUB</v>
          </cell>
          <cell r="B570" t="str">
            <v>EQ</v>
          </cell>
          <cell r="C570">
            <v>735.1</v>
          </cell>
          <cell r="D570">
            <v>751.45</v>
          </cell>
          <cell r="E570">
            <v>730.1</v>
          </cell>
          <cell r="F570">
            <v>749.2</v>
          </cell>
          <cell r="G570">
            <v>749</v>
          </cell>
          <cell r="H570">
            <v>739.8</v>
          </cell>
          <cell r="I570">
            <v>22582</v>
          </cell>
          <cell r="J570">
            <v>16806448.449999999</v>
          </cell>
          <cell r="K570">
            <v>44243</v>
          </cell>
          <cell r="L570">
            <v>1879</v>
          </cell>
        </row>
        <row r="571">
          <cell r="A571" t="str">
            <v>GULFPETRO</v>
          </cell>
          <cell r="B571" t="str">
            <v>EQ</v>
          </cell>
          <cell r="C571">
            <v>42.4</v>
          </cell>
          <cell r="D571">
            <v>42.7</v>
          </cell>
          <cell r="E571">
            <v>41.5</v>
          </cell>
          <cell r="F571">
            <v>41.75</v>
          </cell>
          <cell r="G571">
            <v>41.8</v>
          </cell>
          <cell r="H571">
            <v>41.9</v>
          </cell>
          <cell r="I571">
            <v>23789</v>
          </cell>
          <cell r="J571">
            <v>998817.7</v>
          </cell>
          <cell r="K571">
            <v>44243</v>
          </cell>
          <cell r="L571">
            <v>304</v>
          </cell>
        </row>
        <row r="572">
          <cell r="A572" t="str">
            <v>GULPOLY</v>
          </cell>
          <cell r="B572" t="str">
            <v>EQ</v>
          </cell>
          <cell r="C572">
            <v>96</v>
          </cell>
          <cell r="D572">
            <v>96</v>
          </cell>
          <cell r="E572">
            <v>91.1</v>
          </cell>
          <cell r="F572">
            <v>92.75</v>
          </cell>
          <cell r="G572">
            <v>92.5</v>
          </cell>
          <cell r="H572">
            <v>94.15</v>
          </cell>
          <cell r="I572">
            <v>138902</v>
          </cell>
          <cell r="J572">
            <v>13095001.75</v>
          </cell>
          <cell r="K572">
            <v>44243</v>
          </cell>
          <cell r="L572">
            <v>3247</v>
          </cell>
        </row>
        <row r="573">
          <cell r="A573" t="str">
            <v>HAL</v>
          </cell>
          <cell r="B573" t="str">
            <v>EQ</v>
          </cell>
          <cell r="C573">
            <v>1030</v>
          </cell>
          <cell r="D573">
            <v>1034.95</v>
          </cell>
          <cell r="E573">
            <v>1005.95</v>
          </cell>
          <cell r="F573">
            <v>1017.05</v>
          </cell>
          <cell r="G573">
            <v>1020.75</v>
          </cell>
          <cell r="H573">
            <v>1036.3499999999999</v>
          </cell>
          <cell r="I573">
            <v>389678</v>
          </cell>
          <cell r="J573">
            <v>396594059.60000002</v>
          </cell>
          <cell r="K573">
            <v>44243</v>
          </cell>
          <cell r="L573">
            <v>14340</v>
          </cell>
        </row>
        <row r="574">
          <cell r="A574" t="str">
            <v>HAPPSTMNDS</v>
          </cell>
          <cell r="B574" t="str">
            <v>EQ</v>
          </cell>
          <cell r="C574">
            <v>401.5</v>
          </cell>
          <cell r="D574">
            <v>411.8</v>
          </cell>
          <cell r="E574">
            <v>397.05</v>
          </cell>
          <cell r="F574">
            <v>403.4</v>
          </cell>
          <cell r="G574">
            <v>403.7</v>
          </cell>
          <cell r="H574">
            <v>401.15</v>
          </cell>
          <cell r="I574">
            <v>1739365</v>
          </cell>
          <cell r="J574">
            <v>703423345.5</v>
          </cell>
          <cell r="K574">
            <v>44243</v>
          </cell>
          <cell r="L574">
            <v>30788</v>
          </cell>
        </row>
        <row r="575">
          <cell r="A575" t="str">
            <v>HARITASEAT</v>
          </cell>
          <cell r="B575" t="str">
            <v>EQ</v>
          </cell>
          <cell r="C575">
            <v>739.55</v>
          </cell>
          <cell r="D575">
            <v>739.55</v>
          </cell>
          <cell r="E575">
            <v>701.1</v>
          </cell>
          <cell r="F575">
            <v>720.7</v>
          </cell>
          <cell r="G575">
            <v>719</v>
          </cell>
          <cell r="H575">
            <v>735</v>
          </cell>
          <cell r="I575">
            <v>14140</v>
          </cell>
          <cell r="J575">
            <v>10197490</v>
          </cell>
          <cell r="K575">
            <v>44243</v>
          </cell>
          <cell r="L575">
            <v>458</v>
          </cell>
        </row>
        <row r="576">
          <cell r="A576" t="str">
            <v>HARRMALAYA</v>
          </cell>
          <cell r="B576" t="str">
            <v>EQ</v>
          </cell>
          <cell r="C576">
            <v>120.8</v>
          </cell>
          <cell r="D576">
            <v>120.9</v>
          </cell>
          <cell r="E576">
            <v>117.1</v>
          </cell>
          <cell r="F576">
            <v>118.15</v>
          </cell>
          <cell r="G576">
            <v>118.15</v>
          </cell>
          <cell r="H576">
            <v>121.5</v>
          </cell>
          <cell r="I576">
            <v>77174</v>
          </cell>
          <cell r="J576">
            <v>9199324.5</v>
          </cell>
          <cell r="K576">
            <v>44243</v>
          </cell>
          <cell r="L576">
            <v>1853</v>
          </cell>
        </row>
        <row r="577">
          <cell r="A577" t="str">
            <v>HATHWAY</v>
          </cell>
          <cell r="B577" t="str">
            <v>EQ</v>
          </cell>
          <cell r="C577">
            <v>30.45</v>
          </cell>
          <cell r="D577">
            <v>30.65</v>
          </cell>
          <cell r="E577">
            <v>27.6</v>
          </cell>
          <cell r="F577">
            <v>30.05</v>
          </cell>
          <cell r="G577">
            <v>30</v>
          </cell>
          <cell r="H577">
            <v>30.3</v>
          </cell>
          <cell r="I577">
            <v>415046</v>
          </cell>
          <cell r="J577">
            <v>12463842.25</v>
          </cell>
          <cell r="K577">
            <v>44243</v>
          </cell>
          <cell r="L577">
            <v>1794</v>
          </cell>
        </row>
        <row r="578">
          <cell r="A578" t="str">
            <v>HATSUN</v>
          </cell>
          <cell r="B578" t="str">
            <v>EQ</v>
          </cell>
          <cell r="C578">
            <v>712.05</v>
          </cell>
          <cell r="D578">
            <v>715.5</v>
          </cell>
          <cell r="E578">
            <v>706.05</v>
          </cell>
          <cell r="F578">
            <v>708.5</v>
          </cell>
          <cell r="G578">
            <v>711</v>
          </cell>
          <cell r="H578">
            <v>712.5</v>
          </cell>
          <cell r="I578">
            <v>15378</v>
          </cell>
          <cell r="J578">
            <v>10921218.199999999</v>
          </cell>
          <cell r="K578">
            <v>44243</v>
          </cell>
          <cell r="L578">
            <v>934</v>
          </cell>
        </row>
        <row r="579">
          <cell r="A579" t="str">
            <v>HAVELLS</v>
          </cell>
          <cell r="B579" t="str">
            <v>EQ</v>
          </cell>
          <cell r="C579">
            <v>1173</v>
          </cell>
          <cell r="D579">
            <v>1222</v>
          </cell>
          <cell r="E579">
            <v>1163.5</v>
          </cell>
          <cell r="F579">
            <v>1216.1500000000001</v>
          </cell>
          <cell r="G579">
            <v>1220.5999999999999</v>
          </cell>
          <cell r="H579">
            <v>1172.3499999999999</v>
          </cell>
          <cell r="I579">
            <v>3715493</v>
          </cell>
          <cell r="J579">
            <v>4458987324</v>
          </cell>
          <cell r="K579">
            <v>44243</v>
          </cell>
          <cell r="L579">
            <v>90316</v>
          </cell>
        </row>
        <row r="580">
          <cell r="A580" t="str">
            <v>HAVISHA</v>
          </cell>
          <cell r="B580" t="str">
            <v>BE</v>
          </cell>
          <cell r="C580">
            <v>0.85</v>
          </cell>
          <cell r="D580">
            <v>0.85</v>
          </cell>
          <cell r="E580">
            <v>0.8</v>
          </cell>
          <cell r="F580">
            <v>0.85</v>
          </cell>
          <cell r="G580">
            <v>0.85</v>
          </cell>
          <cell r="H580">
            <v>0.85</v>
          </cell>
          <cell r="I580">
            <v>44322</v>
          </cell>
          <cell r="J580">
            <v>35829.65</v>
          </cell>
          <cell r="K580">
            <v>44243</v>
          </cell>
          <cell r="L580">
            <v>94</v>
          </cell>
        </row>
        <row r="581">
          <cell r="A581" t="str">
            <v>HBANKETF</v>
          </cell>
          <cell r="B581" t="str">
            <v>EQ</v>
          </cell>
          <cell r="C581">
            <v>374.77</v>
          </cell>
          <cell r="D581">
            <v>377.78</v>
          </cell>
          <cell r="E581">
            <v>367.07</v>
          </cell>
          <cell r="F581">
            <v>370.78</v>
          </cell>
          <cell r="G581">
            <v>370.68</v>
          </cell>
          <cell r="H581">
            <v>372.26</v>
          </cell>
          <cell r="I581">
            <v>5705</v>
          </cell>
          <cell r="J581">
            <v>2128861.63</v>
          </cell>
          <cell r="K581">
            <v>44243</v>
          </cell>
          <cell r="L581">
            <v>246</v>
          </cell>
        </row>
        <row r="582">
          <cell r="A582" t="str">
            <v>HBLPOWER</v>
          </cell>
          <cell r="B582" t="str">
            <v>EQ</v>
          </cell>
          <cell r="C582">
            <v>35</v>
          </cell>
          <cell r="D582">
            <v>35.5</v>
          </cell>
          <cell r="E582">
            <v>34.4</v>
          </cell>
          <cell r="F582">
            <v>34.75</v>
          </cell>
          <cell r="G582">
            <v>34.75</v>
          </cell>
          <cell r="H582">
            <v>35.1</v>
          </cell>
          <cell r="I582">
            <v>430239</v>
          </cell>
          <cell r="J582">
            <v>15005427.800000001</v>
          </cell>
          <cell r="K582">
            <v>44243</v>
          </cell>
          <cell r="L582">
            <v>2586</v>
          </cell>
        </row>
        <row r="583">
          <cell r="A583" t="str">
            <v>HBSL</v>
          </cell>
          <cell r="B583" t="str">
            <v>BE</v>
          </cell>
          <cell r="C583">
            <v>9.8000000000000007</v>
          </cell>
          <cell r="D583">
            <v>9.8000000000000007</v>
          </cell>
          <cell r="E583">
            <v>9.8000000000000007</v>
          </cell>
          <cell r="F583">
            <v>9.8000000000000007</v>
          </cell>
          <cell r="G583">
            <v>9.8000000000000007</v>
          </cell>
          <cell r="H583">
            <v>9.35</v>
          </cell>
          <cell r="I583">
            <v>2607</v>
          </cell>
          <cell r="J583">
            <v>25548.6</v>
          </cell>
          <cell r="K583">
            <v>44243</v>
          </cell>
          <cell r="L583">
            <v>9</v>
          </cell>
        </row>
        <row r="584">
          <cell r="A584" t="str">
            <v>HCC</v>
          </cell>
          <cell r="B584" t="str">
            <v>EQ</v>
          </cell>
          <cell r="C584">
            <v>8.4</v>
          </cell>
          <cell r="D584">
            <v>8.4499999999999993</v>
          </cell>
          <cell r="E584">
            <v>8.1999999999999993</v>
          </cell>
          <cell r="F584">
            <v>8.3000000000000007</v>
          </cell>
          <cell r="G584">
            <v>8.3000000000000007</v>
          </cell>
          <cell r="H584">
            <v>8.4</v>
          </cell>
          <cell r="I584">
            <v>1645924</v>
          </cell>
          <cell r="J584">
            <v>13649680.9</v>
          </cell>
          <cell r="K584">
            <v>44243</v>
          </cell>
          <cell r="L584">
            <v>2458</v>
          </cell>
        </row>
        <row r="585">
          <cell r="A585" t="str">
            <v>HCG</v>
          </cell>
          <cell r="B585" t="str">
            <v>EQ</v>
          </cell>
          <cell r="C585">
            <v>153.5</v>
          </cell>
          <cell r="D585">
            <v>160.19999999999999</v>
          </cell>
          <cell r="E585">
            <v>151.4</v>
          </cell>
          <cell r="F585">
            <v>158.94999999999999</v>
          </cell>
          <cell r="G585">
            <v>159.05000000000001</v>
          </cell>
          <cell r="H585">
            <v>151.94999999999999</v>
          </cell>
          <cell r="I585">
            <v>471043</v>
          </cell>
          <cell r="J585">
            <v>73744464.349999994</v>
          </cell>
          <cell r="K585">
            <v>44243</v>
          </cell>
          <cell r="L585">
            <v>3086</v>
          </cell>
        </row>
        <row r="586">
          <cell r="A586" t="str">
            <v>HCL-INSYS</v>
          </cell>
          <cell r="B586" t="str">
            <v>EQ</v>
          </cell>
          <cell r="C586">
            <v>9</v>
          </cell>
          <cell r="D586">
            <v>9.1</v>
          </cell>
          <cell r="E586">
            <v>8.6999999999999993</v>
          </cell>
          <cell r="F586">
            <v>8.8000000000000007</v>
          </cell>
          <cell r="G586">
            <v>8.85</v>
          </cell>
          <cell r="H586">
            <v>8.9</v>
          </cell>
          <cell r="I586">
            <v>422243</v>
          </cell>
          <cell r="J586">
            <v>3784868.9</v>
          </cell>
          <cell r="K586">
            <v>44243</v>
          </cell>
          <cell r="L586">
            <v>1583</v>
          </cell>
        </row>
        <row r="587">
          <cell r="A587" t="str">
            <v>HCLTECH</v>
          </cell>
          <cell r="B587" t="str">
            <v>EQ</v>
          </cell>
          <cell r="C587">
            <v>957</v>
          </cell>
          <cell r="D587">
            <v>962.25</v>
          </cell>
          <cell r="E587">
            <v>944.1</v>
          </cell>
          <cell r="F587">
            <v>952.3</v>
          </cell>
          <cell r="G587">
            <v>953.2</v>
          </cell>
          <cell r="H587">
            <v>954.65</v>
          </cell>
          <cell r="I587">
            <v>3277086</v>
          </cell>
          <cell r="J587">
            <v>3120729721.75</v>
          </cell>
          <cell r="K587">
            <v>44243</v>
          </cell>
          <cell r="L587">
            <v>100939</v>
          </cell>
        </row>
        <row r="588">
          <cell r="A588" t="str">
            <v>HDFC</v>
          </cell>
          <cell r="B588" t="str">
            <v>EQ</v>
          </cell>
          <cell r="C588">
            <v>2871</v>
          </cell>
          <cell r="D588">
            <v>2896</v>
          </cell>
          <cell r="E588">
            <v>2838</v>
          </cell>
          <cell r="F588">
            <v>2858.65</v>
          </cell>
          <cell r="G588">
            <v>2853.85</v>
          </cell>
          <cell r="H588">
            <v>2860.45</v>
          </cell>
          <cell r="I588">
            <v>2295100</v>
          </cell>
          <cell r="J588">
            <v>6582170859.3500004</v>
          </cell>
          <cell r="K588">
            <v>44243</v>
          </cell>
          <cell r="L588">
            <v>103353</v>
          </cell>
        </row>
        <row r="589">
          <cell r="A589" t="str">
            <v>HDFCAMC</v>
          </cell>
          <cell r="B589" t="str">
            <v>EQ</v>
          </cell>
          <cell r="C589">
            <v>3019.95</v>
          </cell>
          <cell r="D589">
            <v>3048</v>
          </cell>
          <cell r="E589">
            <v>2981</v>
          </cell>
          <cell r="F589">
            <v>3000.55</v>
          </cell>
          <cell r="G589">
            <v>2997.15</v>
          </cell>
          <cell r="H589">
            <v>3005.2</v>
          </cell>
          <cell r="I589">
            <v>189278</v>
          </cell>
          <cell r="J589">
            <v>570249598.10000002</v>
          </cell>
          <cell r="K589">
            <v>44243</v>
          </cell>
          <cell r="L589">
            <v>16918</v>
          </cell>
        </row>
        <row r="590">
          <cell r="A590" t="str">
            <v>HDFCBANK</v>
          </cell>
          <cell r="B590" t="str">
            <v>EQ</v>
          </cell>
          <cell r="C590">
            <v>1621.2</v>
          </cell>
          <cell r="D590">
            <v>1641</v>
          </cell>
          <cell r="E590">
            <v>1608.45</v>
          </cell>
          <cell r="F590">
            <v>1626.65</v>
          </cell>
          <cell r="G590">
            <v>1625.5</v>
          </cell>
          <cell r="H590">
            <v>1616.6</v>
          </cell>
          <cell r="I590">
            <v>6948679</v>
          </cell>
          <cell r="J590">
            <v>11293544900.15</v>
          </cell>
          <cell r="K590">
            <v>44243</v>
          </cell>
          <cell r="L590">
            <v>180673</v>
          </cell>
        </row>
        <row r="591">
          <cell r="A591" t="str">
            <v>HDFCLIFE</v>
          </cell>
          <cell r="B591" t="str">
            <v>EQ</v>
          </cell>
          <cell r="C591">
            <v>696.4</v>
          </cell>
          <cell r="D591">
            <v>704</v>
          </cell>
          <cell r="E591">
            <v>686.95</v>
          </cell>
          <cell r="F591">
            <v>695.35</v>
          </cell>
          <cell r="G591">
            <v>696</v>
          </cell>
          <cell r="H591">
            <v>695.25</v>
          </cell>
          <cell r="I591">
            <v>3066134</v>
          </cell>
          <cell r="J591">
            <v>2131054008.8</v>
          </cell>
          <cell r="K591">
            <v>44243</v>
          </cell>
          <cell r="L591">
            <v>62410</v>
          </cell>
        </row>
        <row r="592">
          <cell r="A592" t="str">
            <v>HDFCMFGETF</v>
          </cell>
          <cell r="B592" t="str">
            <v>EQ</v>
          </cell>
          <cell r="C592">
            <v>4249.95</v>
          </cell>
          <cell r="D592">
            <v>4265</v>
          </cell>
          <cell r="E592">
            <v>4224</v>
          </cell>
          <cell r="F592">
            <v>4242</v>
          </cell>
          <cell r="G592">
            <v>4244.8500000000004</v>
          </cell>
          <cell r="H592">
            <v>4224.8</v>
          </cell>
          <cell r="I592">
            <v>9546</v>
          </cell>
          <cell r="J592">
            <v>40464264.149999999</v>
          </cell>
          <cell r="K592">
            <v>44243</v>
          </cell>
          <cell r="L592">
            <v>997</v>
          </cell>
        </row>
        <row r="593">
          <cell r="A593" t="str">
            <v>HDFCNIFETF</v>
          </cell>
          <cell r="B593" t="str">
            <v>EQ</v>
          </cell>
          <cell r="C593">
            <v>1658.65</v>
          </cell>
          <cell r="D593">
            <v>1658.65</v>
          </cell>
          <cell r="E593">
            <v>1618</v>
          </cell>
          <cell r="F593">
            <v>1628.18</v>
          </cell>
          <cell r="G593">
            <v>1628.3</v>
          </cell>
          <cell r="H593">
            <v>1626.13</v>
          </cell>
          <cell r="I593">
            <v>2586</v>
          </cell>
          <cell r="J593">
            <v>4215039.75</v>
          </cell>
          <cell r="K593">
            <v>44243</v>
          </cell>
          <cell r="L593">
            <v>271</v>
          </cell>
        </row>
        <row r="594">
          <cell r="A594" t="str">
            <v>HDFCSENETF</v>
          </cell>
          <cell r="B594" t="str">
            <v>EQ</v>
          </cell>
          <cell r="C594">
            <v>5649.99</v>
          </cell>
          <cell r="D594">
            <v>5815.99</v>
          </cell>
          <cell r="E594">
            <v>5521</v>
          </cell>
          <cell r="F594">
            <v>5633.58</v>
          </cell>
          <cell r="G594">
            <v>5650</v>
          </cell>
          <cell r="H594">
            <v>5552.76</v>
          </cell>
          <cell r="I594">
            <v>269</v>
          </cell>
          <cell r="J594">
            <v>1523530.99</v>
          </cell>
          <cell r="K594">
            <v>44243</v>
          </cell>
          <cell r="L594">
            <v>124</v>
          </cell>
        </row>
        <row r="595">
          <cell r="A595" t="str">
            <v>HEG</v>
          </cell>
          <cell r="B595" t="str">
            <v>EQ</v>
          </cell>
          <cell r="C595">
            <v>1249.9000000000001</v>
          </cell>
          <cell r="D595">
            <v>1467</v>
          </cell>
          <cell r="E595">
            <v>1246.75</v>
          </cell>
          <cell r="F595">
            <v>1451.55</v>
          </cell>
          <cell r="G595">
            <v>1448.5</v>
          </cell>
          <cell r="H595">
            <v>1239.75</v>
          </cell>
          <cell r="I595">
            <v>3026131</v>
          </cell>
          <cell r="J595">
            <v>4150157148.4499998</v>
          </cell>
          <cell r="K595">
            <v>44243</v>
          </cell>
          <cell r="L595">
            <v>149379</v>
          </cell>
        </row>
        <row r="596">
          <cell r="A596" t="str">
            <v>HEIDELBERG</v>
          </cell>
          <cell r="B596" t="str">
            <v>EQ</v>
          </cell>
          <cell r="C596">
            <v>238.8</v>
          </cell>
          <cell r="D596">
            <v>241.65</v>
          </cell>
          <cell r="E596">
            <v>233.2</v>
          </cell>
          <cell r="F596">
            <v>234.3</v>
          </cell>
          <cell r="G596">
            <v>234.5</v>
          </cell>
          <cell r="H596">
            <v>237.75</v>
          </cell>
          <cell r="I596">
            <v>249582</v>
          </cell>
          <cell r="J596">
            <v>59165641.450000003</v>
          </cell>
          <cell r="K596">
            <v>44243</v>
          </cell>
          <cell r="L596">
            <v>12066</v>
          </cell>
        </row>
        <row r="597">
          <cell r="A597" t="str">
            <v>HEMIPROP</v>
          </cell>
          <cell r="B597" t="str">
            <v>BE</v>
          </cell>
          <cell r="C597">
            <v>194</v>
          </cell>
          <cell r="D597">
            <v>195.7</v>
          </cell>
          <cell r="E597">
            <v>188.8</v>
          </cell>
          <cell r="F597">
            <v>188.8</v>
          </cell>
          <cell r="G597">
            <v>188.8</v>
          </cell>
          <cell r="H597">
            <v>198.7</v>
          </cell>
          <cell r="I597">
            <v>1610919</v>
          </cell>
          <cell r="J597">
            <v>306496987.85000002</v>
          </cell>
          <cell r="K597">
            <v>44243</v>
          </cell>
          <cell r="L597">
            <v>12098</v>
          </cell>
        </row>
        <row r="598">
          <cell r="A598" t="str">
            <v>HERCULES</v>
          </cell>
          <cell r="B598" t="str">
            <v>EQ</v>
          </cell>
          <cell r="C598">
            <v>122</v>
          </cell>
          <cell r="D598">
            <v>124.65</v>
          </cell>
          <cell r="E598">
            <v>122</v>
          </cell>
          <cell r="F598">
            <v>122.3</v>
          </cell>
          <cell r="G598">
            <v>122.25</v>
          </cell>
          <cell r="H598">
            <v>121.45</v>
          </cell>
          <cell r="I598">
            <v>28622</v>
          </cell>
          <cell r="J598">
            <v>3522231.55</v>
          </cell>
          <cell r="K598">
            <v>44243</v>
          </cell>
          <cell r="L598">
            <v>757</v>
          </cell>
        </row>
        <row r="599">
          <cell r="A599" t="str">
            <v>HERITGFOOD</v>
          </cell>
          <cell r="B599" t="str">
            <v>EQ</v>
          </cell>
          <cell r="C599">
            <v>274.3</v>
          </cell>
          <cell r="D599">
            <v>278.89999999999998</v>
          </cell>
          <cell r="E599">
            <v>274.10000000000002</v>
          </cell>
          <cell r="F599">
            <v>276.5</v>
          </cell>
          <cell r="G599">
            <v>275.25</v>
          </cell>
          <cell r="H599">
            <v>276.8</v>
          </cell>
          <cell r="I599">
            <v>50375</v>
          </cell>
          <cell r="J599">
            <v>13893370.4</v>
          </cell>
          <cell r="K599">
            <v>44243</v>
          </cell>
          <cell r="L599">
            <v>1492</v>
          </cell>
        </row>
        <row r="600">
          <cell r="A600" t="str">
            <v>HEROMOTOCO</v>
          </cell>
          <cell r="B600" t="str">
            <v>EQ</v>
          </cell>
          <cell r="C600">
            <v>3470</v>
          </cell>
          <cell r="D600">
            <v>3485.3</v>
          </cell>
          <cell r="E600">
            <v>3432</v>
          </cell>
          <cell r="F600">
            <v>3461.55</v>
          </cell>
          <cell r="G600">
            <v>3467.75</v>
          </cell>
          <cell r="H600">
            <v>3465.4</v>
          </cell>
          <cell r="I600">
            <v>759332</v>
          </cell>
          <cell r="J600">
            <v>2619550770.1999998</v>
          </cell>
          <cell r="K600">
            <v>44243</v>
          </cell>
          <cell r="L600">
            <v>41301</v>
          </cell>
        </row>
        <row r="601">
          <cell r="A601" t="str">
            <v>HESTERBIO</v>
          </cell>
          <cell r="B601" t="str">
            <v>EQ</v>
          </cell>
          <cell r="C601">
            <v>1735</v>
          </cell>
          <cell r="D601">
            <v>1748.45</v>
          </cell>
          <cell r="E601">
            <v>1710</v>
          </cell>
          <cell r="F601">
            <v>1729.15</v>
          </cell>
          <cell r="G601">
            <v>1710</v>
          </cell>
          <cell r="H601">
            <v>1730.25</v>
          </cell>
          <cell r="I601">
            <v>6004</v>
          </cell>
          <cell r="J601">
            <v>10385713.35</v>
          </cell>
          <cell r="K601">
            <v>44243</v>
          </cell>
          <cell r="L601">
            <v>874</v>
          </cell>
        </row>
        <row r="602">
          <cell r="A602" t="str">
            <v>HEXATRADEX</v>
          </cell>
          <cell r="B602" t="str">
            <v>EQ</v>
          </cell>
          <cell r="C602">
            <v>53.5</v>
          </cell>
          <cell r="D602">
            <v>53.5</v>
          </cell>
          <cell r="E602">
            <v>49.3</v>
          </cell>
          <cell r="F602">
            <v>50.1</v>
          </cell>
          <cell r="G602">
            <v>50.75</v>
          </cell>
          <cell r="H602">
            <v>51.6</v>
          </cell>
          <cell r="I602">
            <v>38949</v>
          </cell>
          <cell r="J602">
            <v>1983743.25</v>
          </cell>
          <cell r="K602">
            <v>44243</v>
          </cell>
          <cell r="L602">
            <v>344</v>
          </cell>
        </row>
        <row r="603">
          <cell r="A603" t="str">
            <v>HFCL</v>
          </cell>
          <cell r="B603" t="str">
            <v>EQ</v>
          </cell>
          <cell r="C603">
            <v>28.2</v>
          </cell>
          <cell r="D603">
            <v>28.5</v>
          </cell>
          <cell r="E603">
            <v>27.25</v>
          </cell>
          <cell r="F603">
            <v>27.4</v>
          </cell>
          <cell r="G603">
            <v>27.4</v>
          </cell>
          <cell r="H603">
            <v>28.15</v>
          </cell>
          <cell r="I603">
            <v>6193943</v>
          </cell>
          <cell r="J603">
            <v>172063747.19999999</v>
          </cell>
          <cell r="K603">
            <v>44243</v>
          </cell>
          <cell r="L603">
            <v>8446</v>
          </cell>
        </row>
        <row r="604">
          <cell r="A604" t="str">
            <v>HGINFRA</v>
          </cell>
          <cell r="B604" t="str">
            <v>EQ</v>
          </cell>
          <cell r="C604">
            <v>323.75</v>
          </cell>
          <cell r="D604">
            <v>325.2</v>
          </cell>
          <cell r="E604">
            <v>310.7</v>
          </cell>
          <cell r="F604">
            <v>314.85000000000002</v>
          </cell>
          <cell r="G604">
            <v>314.5</v>
          </cell>
          <cell r="H604">
            <v>322.10000000000002</v>
          </cell>
          <cell r="I604">
            <v>135181</v>
          </cell>
          <cell r="J604">
            <v>42732505.549999997</v>
          </cell>
          <cell r="K604">
            <v>44243</v>
          </cell>
          <cell r="L604">
            <v>5206</v>
          </cell>
        </row>
        <row r="605">
          <cell r="A605" t="str">
            <v>HGS</v>
          </cell>
          <cell r="B605" t="str">
            <v>EQ</v>
          </cell>
          <cell r="C605">
            <v>1138</v>
          </cell>
          <cell r="D605">
            <v>1170</v>
          </cell>
          <cell r="E605">
            <v>1134.95</v>
          </cell>
          <cell r="F605">
            <v>1139.05</v>
          </cell>
          <cell r="G605">
            <v>1143.7</v>
          </cell>
          <cell r="H605">
            <v>1142.5</v>
          </cell>
          <cell r="I605">
            <v>12857</v>
          </cell>
          <cell r="J605">
            <v>14783743.050000001</v>
          </cell>
          <cell r="K605">
            <v>44243</v>
          </cell>
          <cell r="L605">
            <v>1325</v>
          </cell>
        </row>
        <row r="606">
          <cell r="A606" t="str">
            <v>HIKAL</v>
          </cell>
          <cell r="B606" t="str">
            <v>EQ</v>
          </cell>
          <cell r="C606">
            <v>167.7</v>
          </cell>
          <cell r="D606">
            <v>168.7</v>
          </cell>
          <cell r="E606">
            <v>164</v>
          </cell>
          <cell r="F606">
            <v>165.2</v>
          </cell>
          <cell r="G606">
            <v>164.9</v>
          </cell>
          <cell r="H606">
            <v>167.05</v>
          </cell>
          <cell r="I606">
            <v>361971</v>
          </cell>
          <cell r="J606">
            <v>59977326.799999997</v>
          </cell>
          <cell r="K606">
            <v>44243</v>
          </cell>
          <cell r="L606">
            <v>4069</v>
          </cell>
        </row>
        <row r="607">
          <cell r="A607" t="str">
            <v>HIL</v>
          </cell>
          <cell r="B607" t="str">
            <v>EQ</v>
          </cell>
          <cell r="C607">
            <v>3132</v>
          </cell>
          <cell r="D607">
            <v>3169.9</v>
          </cell>
          <cell r="E607">
            <v>3061</v>
          </cell>
          <cell r="F607">
            <v>3103</v>
          </cell>
          <cell r="G607">
            <v>3100</v>
          </cell>
          <cell r="H607">
            <v>3125.55</v>
          </cell>
          <cell r="I607">
            <v>11735</v>
          </cell>
          <cell r="J607">
            <v>36531836.450000003</v>
          </cell>
          <cell r="K607">
            <v>44243</v>
          </cell>
          <cell r="L607">
            <v>3639</v>
          </cell>
        </row>
        <row r="608">
          <cell r="A608" t="str">
            <v>HILTON</v>
          </cell>
          <cell r="B608" t="str">
            <v>EQ</v>
          </cell>
          <cell r="C608">
            <v>11.95</v>
          </cell>
          <cell r="D608">
            <v>12.1</v>
          </cell>
          <cell r="E608">
            <v>11</v>
          </cell>
          <cell r="F608">
            <v>11.05</v>
          </cell>
          <cell r="G608">
            <v>11.05</v>
          </cell>
          <cell r="H608">
            <v>11.55</v>
          </cell>
          <cell r="I608">
            <v>21340</v>
          </cell>
          <cell r="J608">
            <v>241532.79999999999</v>
          </cell>
          <cell r="K608">
            <v>44243</v>
          </cell>
          <cell r="L608">
            <v>168</v>
          </cell>
        </row>
        <row r="609">
          <cell r="A609" t="str">
            <v>HIMATSEIDE</v>
          </cell>
          <cell r="B609" t="str">
            <v>EQ</v>
          </cell>
          <cell r="C609">
            <v>153.05000000000001</v>
          </cell>
          <cell r="D609">
            <v>156.4</v>
          </cell>
          <cell r="E609">
            <v>150</v>
          </cell>
          <cell r="F609">
            <v>155.05000000000001</v>
          </cell>
          <cell r="G609">
            <v>156</v>
          </cell>
          <cell r="H609">
            <v>152.44999999999999</v>
          </cell>
          <cell r="I609">
            <v>250797</v>
          </cell>
          <cell r="J609">
            <v>38510296.899999999</v>
          </cell>
          <cell r="K609">
            <v>44243</v>
          </cell>
          <cell r="L609">
            <v>2621</v>
          </cell>
        </row>
        <row r="610">
          <cell r="A610" t="str">
            <v>HINDALCO</v>
          </cell>
          <cell r="B610" t="str">
            <v>EQ</v>
          </cell>
          <cell r="C610">
            <v>293.55</v>
          </cell>
          <cell r="D610">
            <v>307.35000000000002</v>
          </cell>
          <cell r="E610">
            <v>293</v>
          </cell>
          <cell r="F610">
            <v>302.7</v>
          </cell>
          <cell r="G610">
            <v>302</v>
          </cell>
          <cell r="H610">
            <v>291.39999999999998</v>
          </cell>
          <cell r="I610">
            <v>27519511</v>
          </cell>
          <cell r="J610">
            <v>8335641658.4499998</v>
          </cell>
          <cell r="K610">
            <v>44243</v>
          </cell>
          <cell r="L610">
            <v>217537</v>
          </cell>
        </row>
        <row r="611">
          <cell r="A611" t="str">
            <v>HINDCOMPOS</v>
          </cell>
          <cell r="B611" t="str">
            <v>EQ</v>
          </cell>
          <cell r="C611">
            <v>299</v>
          </cell>
          <cell r="D611">
            <v>304.89999999999998</v>
          </cell>
          <cell r="E611">
            <v>294.8</v>
          </cell>
          <cell r="F611">
            <v>299</v>
          </cell>
          <cell r="G611">
            <v>299</v>
          </cell>
          <cell r="H611">
            <v>299</v>
          </cell>
          <cell r="I611">
            <v>11072</v>
          </cell>
          <cell r="J611">
            <v>3314213.95</v>
          </cell>
          <cell r="K611">
            <v>44243</v>
          </cell>
          <cell r="L611">
            <v>664</v>
          </cell>
        </row>
        <row r="612">
          <cell r="A612" t="str">
            <v>HINDCOPPER</v>
          </cell>
          <cell r="B612" t="str">
            <v>EQ</v>
          </cell>
          <cell r="C612">
            <v>75.900000000000006</v>
          </cell>
          <cell r="D612">
            <v>78.650000000000006</v>
          </cell>
          <cell r="E612">
            <v>74.599999999999994</v>
          </cell>
          <cell r="F612">
            <v>76.400000000000006</v>
          </cell>
          <cell r="G612">
            <v>76.599999999999994</v>
          </cell>
          <cell r="H612">
            <v>75.400000000000006</v>
          </cell>
          <cell r="I612">
            <v>3613588</v>
          </cell>
          <cell r="J612">
            <v>278738775.25</v>
          </cell>
          <cell r="K612">
            <v>44243</v>
          </cell>
          <cell r="L612">
            <v>17736</v>
          </cell>
        </row>
        <row r="613">
          <cell r="A613" t="str">
            <v>HINDMOTORS</v>
          </cell>
          <cell r="B613" t="str">
            <v>EQ</v>
          </cell>
          <cell r="C613">
            <v>7.1</v>
          </cell>
          <cell r="D613">
            <v>7.1</v>
          </cell>
          <cell r="E613">
            <v>7.1</v>
          </cell>
          <cell r="F613">
            <v>7.1</v>
          </cell>
          <cell r="G613">
            <v>7.1</v>
          </cell>
          <cell r="H613">
            <v>6.8</v>
          </cell>
          <cell r="I613">
            <v>99650</v>
          </cell>
          <cell r="J613">
            <v>707515</v>
          </cell>
          <cell r="K613">
            <v>44243</v>
          </cell>
          <cell r="L613">
            <v>148</v>
          </cell>
        </row>
        <row r="614">
          <cell r="A614" t="str">
            <v>HINDNATGLS</v>
          </cell>
          <cell r="B614" t="str">
            <v>EQ</v>
          </cell>
          <cell r="C614">
            <v>28.25</v>
          </cell>
          <cell r="D614">
            <v>28.3</v>
          </cell>
          <cell r="E614">
            <v>27.3</v>
          </cell>
          <cell r="F614">
            <v>27.7</v>
          </cell>
          <cell r="G614">
            <v>27.75</v>
          </cell>
          <cell r="H614">
            <v>27.55</v>
          </cell>
          <cell r="I614">
            <v>36997</v>
          </cell>
          <cell r="J614">
            <v>1031771.4</v>
          </cell>
          <cell r="K614">
            <v>44243</v>
          </cell>
          <cell r="L614">
            <v>334</v>
          </cell>
        </row>
        <row r="615">
          <cell r="A615" t="str">
            <v>HINDOILEXP</v>
          </cell>
          <cell r="B615" t="str">
            <v>EQ</v>
          </cell>
          <cell r="C615">
            <v>86.4</v>
          </cell>
          <cell r="D615">
            <v>86.7</v>
          </cell>
          <cell r="E615">
            <v>84.7</v>
          </cell>
          <cell r="F615">
            <v>86.05</v>
          </cell>
          <cell r="G615">
            <v>85.9</v>
          </cell>
          <cell r="H615">
            <v>85.35</v>
          </cell>
          <cell r="I615">
            <v>235972</v>
          </cell>
          <cell r="J615">
            <v>20243879.899999999</v>
          </cell>
          <cell r="K615">
            <v>44243</v>
          </cell>
          <cell r="L615">
            <v>3034</v>
          </cell>
        </row>
        <row r="616">
          <cell r="A616" t="str">
            <v>HINDPETRO</v>
          </cell>
          <cell r="B616" t="str">
            <v>EQ</v>
          </cell>
          <cell r="C616">
            <v>221.6</v>
          </cell>
          <cell r="D616">
            <v>227</v>
          </cell>
          <cell r="E616">
            <v>221.4</v>
          </cell>
          <cell r="F616">
            <v>225.65</v>
          </cell>
          <cell r="G616">
            <v>226.2</v>
          </cell>
          <cell r="H616">
            <v>222.6</v>
          </cell>
          <cell r="I616">
            <v>7111409</v>
          </cell>
          <cell r="J616">
            <v>1601498167.8499999</v>
          </cell>
          <cell r="K616">
            <v>44243</v>
          </cell>
          <cell r="L616">
            <v>57189</v>
          </cell>
        </row>
        <row r="617">
          <cell r="A617" t="str">
            <v>HINDUNILVR</v>
          </cell>
          <cell r="B617" t="str">
            <v>EQ</v>
          </cell>
          <cell r="C617">
            <v>2227</v>
          </cell>
          <cell r="D617">
            <v>2229.0500000000002</v>
          </cell>
          <cell r="E617">
            <v>2190.0500000000002</v>
          </cell>
          <cell r="F617">
            <v>2196.1</v>
          </cell>
          <cell r="G617">
            <v>2197</v>
          </cell>
          <cell r="H617">
            <v>2215.1999999999998</v>
          </cell>
          <cell r="I617">
            <v>2396356</v>
          </cell>
          <cell r="J617">
            <v>5284088110.3500004</v>
          </cell>
          <cell r="K617">
            <v>44243</v>
          </cell>
          <cell r="L617">
            <v>128657</v>
          </cell>
        </row>
        <row r="618">
          <cell r="A618" t="str">
            <v>HINDZINC</v>
          </cell>
          <cell r="B618" t="str">
            <v>EQ</v>
          </cell>
          <cell r="C618">
            <v>298</v>
          </cell>
          <cell r="D618">
            <v>309.85000000000002</v>
          </cell>
          <cell r="E618">
            <v>297.45</v>
          </cell>
          <cell r="F618">
            <v>304.7</v>
          </cell>
          <cell r="G618">
            <v>303.5</v>
          </cell>
          <cell r="H618">
            <v>297.10000000000002</v>
          </cell>
          <cell r="I618">
            <v>2691599</v>
          </cell>
          <cell r="J618">
            <v>822725904.95000005</v>
          </cell>
          <cell r="K618">
            <v>44243</v>
          </cell>
          <cell r="L618">
            <v>40683</v>
          </cell>
        </row>
        <row r="619">
          <cell r="A619" t="str">
            <v>HIRECT</v>
          </cell>
          <cell r="B619" t="str">
            <v>EQ</v>
          </cell>
          <cell r="C619">
            <v>142.85</v>
          </cell>
          <cell r="D619">
            <v>143.80000000000001</v>
          </cell>
          <cell r="E619">
            <v>141</v>
          </cell>
          <cell r="F619">
            <v>141.80000000000001</v>
          </cell>
          <cell r="G619">
            <v>141</v>
          </cell>
          <cell r="H619">
            <v>142.69999999999999</v>
          </cell>
          <cell r="I619">
            <v>16258</v>
          </cell>
          <cell r="J619">
            <v>2309446</v>
          </cell>
          <cell r="K619">
            <v>44243</v>
          </cell>
          <cell r="L619">
            <v>331</v>
          </cell>
        </row>
        <row r="620">
          <cell r="A620" t="str">
            <v>HISARMETAL</v>
          </cell>
          <cell r="B620" t="str">
            <v>EQ</v>
          </cell>
          <cell r="C620">
            <v>106.9</v>
          </cell>
          <cell r="D620">
            <v>106.9</v>
          </cell>
          <cell r="E620">
            <v>101.4</v>
          </cell>
          <cell r="F620">
            <v>102.75</v>
          </cell>
          <cell r="G620">
            <v>102.35</v>
          </cell>
          <cell r="H620">
            <v>105.1</v>
          </cell>
          <cell r="I620">
            <v>16359</v>
          </cell>
          <cell r="J620">
            <v>1695481.05</v>
          </cell>
          <cell r="K620">
            <v>44243</v>
          </cell>
          <cell r="L620">
            <v>234</v>
          </cell>
        </row>
        <row r="621">
          <cell r="A621" t="str">
            <v>HITECH</v>
          </cell>
          <cell r="B621" t="str">
            <v>EQ</v>
          </cell>
          <cell r="C621">
            <v>284</v>
          </cell>
          <cell r="D621">
            <v>284</v>
          </cell>
          <cell r="E621">
            <v>279.8</v>
          </cell>
          <cell r="F621">
            <v>282.05</v>
          </cell>
          <cell r="G621">
            <v>283</v>
          </cell>
          <cell r="H621">
            <v>281.25</v>
          </cell>
          <cell r="I621">
            <v>75468</v>
          </cell>
          <cell r="J621">
            <v>21232941.649999999</v>
          </cell>
          <cell r="K621">
            <v>44243</v>
          </cell>
          <cell r="L621">
            <v>857</v>
          </cell>
        </row>
        <row r="622">
          <cell r="A622" t="str">
            <v>HITECHCORP</v>
          </cell>
          <cell r="B622" t="str">
            <v>EQ</v>
          </cell>
          <cell r="C622">
            <v>133.80000000000001</v>
          </cell>
          <cell r="D622">
            <v>135.75</v>
          </cell>
          <cell r="E622">
            <v>131.05000000000001</v>
          </cell>
          <cell r="F622">
            <v>133.85</v>
          </cell>
          <cell r="G622">
            <v>134</v>
          </cell>
          <cell r="H622">
            <v>134</v>
          </cell>
          <cell r="I622">
            <v>7836</v>
          </cell>
          <cell r="J622">
            <v>1045889.45</v>
          </cell>
          <cell r="K622">
            <v>44243</v>
          </cell>
          <cell r="L622">
            <v>371</v>
          </cell>
        </row>
        <row r="623">
          <cell r="A623" t="str">
            <v>HITECHGEAR</v>
          </cell>
          <cell r="B623" t="str">
            <v>EQ</v>
          </cell>
          <cell r="C623">
            <v>188.75</v>
          </cell>
          <cell r="D623">
            <v>191.95</v>
          </cell>
          <cell r="E623">
            <v>185.15</v>
          </cell>
          <cell r="F623">
            <v>186</v>
          </cell>
          <cell r="G623">
            <v>185.15</v>
          </cell>
          <cell r="H623">
            <v>188.65</v>
          </cell>
          <cell r="I623">
            <v>14347</v>
          </cell>
          <cell r="J623">
            <v>2701723.55</v>
          </cell>
          <cell r="K623">
            <v>44243</v>
          </cell>
          <cell r="L623">
            <v>363</v>
          </cell>
        </row>
        <row r="624">
          <cell r="A624" t="str">
            <v>HLVLTD</v>
          </cell>
          <cell r="B624" t="str">
            <v>EQ</v>
          </cell>
          <cell r="C624">
            <v>5.95</v>
          </cell>
          <cell r="D624">
            <v>5.95</v>
          </cell>
          <cell r="E624">
            <v>5.85</v>
          </cell>
          <cell r="F624">
            <v>5.9</v>
          </cell>
          <cell r="G624">
            <v>5.95</v>
          </cell>
          <cell r="H624">
            <v>5.95</v>
          </cell>
          <cell r="I624">
            <v>83780</v>
          </cell>
          <cell r="J624">
            <v>495711.75</v>
          </cell>
          <cell r="K624">
            <v>44243</v>
          </cell>
          <cell r="L624">
            <v>215</v>
          </cell>
        </row>
        <row r="625">
          <cell r="A625" t="str">
            <v>HMVL</v>
          </cell>
          <cell r="B625" t="str">
            <v>EQ</v>
          </cell>
          <cell r="C625">
            <v>53.25</v>
          </cell>
          <cell r="D625">
            <v>53.9</v>
          </cell>
          <cell r="E625">
            <v>53</v>
          </cell>
          <cell r="F625">
            <v>53.7</v>
          </cell>
          <cell r="G625">
            <v>53.7</v>
          </cell>
          <cell r="H625">
            <v>53.7</v>
          </cell>
          <cell r="I625">
            <v>15591</v>
          </cell>
          <cell r="J625">
            <v>833457.75</v>
          </cell>
          <cell r="K625">
            <v>44243</v>
          </cell>
          <cell r="L625">
            <v>190</v>
          </cell>
        </row>
        <row r="626">
          <cell r="A626" t="str">
            <v>HNDFDS</v>
          </cell>
          <cell r="B626" t="str">
            <v>EQ</v>
          </cell>
          <cell r="C626">
            <v>1908</v>
          </cell>
          <cell r="D626">
            <v>1908</v>
          </cell>
          <cell r="E626">
            <v>1849</v>
          </cell>
          <cell r="F626">
            <v>1859.6</v>
          </cell>
          <cell r="G626">
            <v>1870</v>
          </cell>
          <cell r="H626">
            <v>1856.85</v>
          </cell>
          <cell r="I626">
            <v>19647</v>
          </cell>
          <cell r="J626">
            <v>37029372</v>
          </cell>
          <cell r="K626">
            <v>44243</v>
          </cell>
          <cell r="L626">
            <v>2677</v>
          </cell>
        </row>
        <row r="627">
          <cell r="A627" t="str">
            <v>HNGSNGBEES</v>
          </cell>
          <cell r="B627" t="str">
            <v>EQ</v>
          </cell>
          <cell r="C627">
            <v>359.63</v>
          </cell>
          <cell r="D627">
            <v>362.9</v>
          </cell>
          <cell r="E627">
            <v>358.01</v>
          </cell>
          <cell r="F627">
            <v>361.66</v>
          </cell>
          <cell r="G627">
            <v>359.25</v>
          </cell>
          <cell r="H627">
            <v>359.63</v>
          </cell>
          <cell r="I627">
            <v>636</v>
          </cell>
          <cell r="J627">
            <v>229589.75</v>
          </cell>
          <cell r="K627">
            <v>44243</v>
          </cell>
          <cell r="L627">
            <v>70</v>
          </cell>
        </row>
        <row r="628">
          <cell r="A628" t="str">
            <v>HOMEFIRST</v>
          </cell>
          <cell r="B628" t="str">
            <v>EQ</v>
          </cell>
          <cell r="C628">
            <v>523.5</v>
          </cell>
          <cell r="D628">
            <v>527.75</v>
          </cell>
          <cell r="E628">
            <v>505.45</v>
          </cell>
          <cell r="F628">
            <v>507.35</v>
          </cell>
          <cell r="G628">
            <v>507.2</v>
          </cell>
          <cell r="H628">
            <v>517.95000000000005</v>
          </cell>
          <cell r="I628">
            <v>570066</v>
          </cell>
          <cell r="J628">
            <v>292316213.94999999</v>
          </cell>
          <cell r="K628">
            <v>44243</v>
          </cell>
          <cell r="L628">
            <v>19556</v>
          </cell>
        </row>
        <row r="629">
          <cell r="A629" t="str">
            <v>HONAUT</v>
          </cell>
          <cell r="B629" t="str">
            <v>EQ</v>
          </cell>
          <cell r="C629">
            <v>42800</v>
          </cell>
          <cell r="D629">
            <v>43410</v>
          </cell>
          <cell r="E629">
            <v>42236.75</v>
          </cell>
          <cell r="F629">
            <v>43347.95</v>
          </cell>
          <cell r="G629">
            <v>43398.95</v>
          </cell>
          <cell r="H629">
            <v>42402.55</v>
          </cell>
          <cell r="I629">
            <v>13624</v>
          </cell>
          <cell r="J629">
            <v>588446003.85000002</v>
          </cell>
          <cell r="K629">
            <v>44243</v>
          </cell>
          <cell r="L629">
            <v>3698</v>
          </cell>
        </row>
        <row r="630">
          <cell r="A630" t="str">
            <v>HONDAPOWER</v>
          </cell>
          <cell r="B630" t="str">
            <v>EQ</v>
          </cell>
          <cell r="C630">
            <v>1074.95</v>
          </cell>
          <cell r="D630">
            <v>1081</v>
          </cell>
          <cell r="E630">
            <v>1055.05</v>
          </cell>
          <cell r="F630">
            <v>1077.7</v>
          </cell>
          <cell r="G630">
            <v>1078.9000000000001</v>
          </cell>
          <cell r="H630">
            <v>1070.55</v>
          </cell>
          <cell r="I630">
            <v>6071</v>
          </cell>
          <cell r="J630">
            <v>6486979.0999999996</v>
          </cell>
          <cell r="K630">
            <v>44243</v>
          </cell>
          <cell r="L630">
            <v>669</v>
          </cell>
        </row>
        <row r="631">
          <cell r="A631" t="str">
            <v>HOTELRUGBY</v>
          </cell>
          <cell r="B631" t="str">
            <v>EQ</v>
          </cell>
          <cell r="C631">
            <v>1.25</v>
          </cell>
          <cell r="D631">
            <v>1.25</v>
          </cell>
          <cell r="E631">
            <v>1.25</v>
          </cell>
          <cell r="F631">
            <v>1.25</v>
          </cell>
          <cell r="G631">
            <v>1.25</v>
          </cell>
          <cell r="H631">
            <v>1.3</v>
          </cell>
          <cell r="I631">
            <v>1000</v>
          </cell>
          <cell r="J631">
            <v>1250</v>
          </cell>
          <cell r="K631">
            <v>44243</v>
          </cell>
          <cell r="L631">
            <v>2</v>
          </cell>
        </row>
        <row r="632">
          <cell r="A632" t="str">
            <v>HOVS</v>
          </cell>
          <cell r="B632" t="str">
            <v>EQ</v>
          </cell>
          <cell r="C632">
            <v>40.25</v>
          </cell>
          <cell r="D632">
            <v>42.1</v>
          </cell>
          <cell r="E632">
            <v>39.15</v>
          </cell>
          <cell r="F632">
            <v>39.950000000000003</v>
          </cell>
          <cell r="G632">
            <v>40.299999999999997</v>
          </cell>
          <cell r="H632">
            <v>40.85</v>
          </cell>
          <cell r="I632">
            <v>8954</v>
          </cell>
          <cell r="J632">
            <v>361329.4</v>
          </cell>
          <cell r="K632">
            <v>44243</v>
          </cell>
          <cell r="L632">
            <v>207</v>
          </cell>
        </row>
        <row r="633">
          <cell r="A633" t="str">
            <v>HPL</v>
          </cell>
          <cell r="B633" t="str">
            <v>EQ</v>
          </cell>
          <cell r="C633">
            <v>38.1</v>
          </cell>
          <cell r="D633">
            <v>38.700000000000003</v>
          </cell>
          <cell r="E633">
            <v>37.6</v>
          </cell>
          <cell r="F633">
            <v>37.799999999999997</v>
          </cell>
          <cell r="G633">
            <v>37.9</v>
          </cell>
          <cell r="H633">
            <v>38.35</v>
          </cell>
          <cell r="I633">
            <v>99934</v>
          </cell>
          <cell r="J633">
            <v>3800218.1</v>
          </cell>
          <cell r="K633">
            <v>44243</v>
          </cell>
          <cell r="L633">
            <v>734</v>
          </cell>
        </row>
        <row r="634">
          <cell r="A634" t="str">
            <v>HSCL</v>
          </cell>
          <cell r="B634" t="str">
            <v>EQ</v>
          </cell>
          <cell r="C634">
            <v>45.2</v>
          </cell>
          <cell r="D634">
            <v>45.5</v>
          </cell>
          <cell r="E634">
            <v>44.4</v>
          </cell>
          <cell r="F634">
            <v>44.65</v>
          </cell>
          <cell r="G634">
            <v>44.65</v>
          </cell>
          <cell r="H634">
            <v>45.2</v>
          </cell>
          <cell r="I634">
            <v>1727983</v>
          </cell>
          <cell r="J634">
            <v>77487793.650000006</v>
          </cell>
          <cell r="K634">
            <v>44243</v>
          </cell>
          <cell r="L634">
            <v>6665</v>
          </cell>
        </row>
        <row r="635">
          <cell r="A635" t="str">
            <v>HSIL</v>
          </cell>
          <cell r="B635" t="str">
            <v>EQ</v>
          </cell>
          <cell r="C635">
            <v>193.95</v>
          </cell>
          <cell r="D635">
            <v>196.8</v>
          </cell>
          <cell r="E635">
            <v>191</v>
          </cell>
          <cell r="F635">
            <v>191.5</v>
          </cell>
          <cell r="G635">
            <v>191.5</v>
          </cell>
          <cell r="H635">
            <v>193.4</v>
          </cell>
          <cell r="I635">
            <v>166251</v>
          </cell>
          <cell r="J635">
            <v>32160176.199999999</v>
          </cell>
          <cell r="K635">
            <v>44243</v>
          </cell>
          <cell r="L635">
            <v>3084</v>
          </cell>
        </row>
        <row r="636">
          <cell r="A636" t="str">
            <v>HTMEDIA</v>
          </cell>
          <cell r="B636" t="str">
            <v>EQ</v>
          </cell>
          <cell r="C636">
            <v>18.8</v>
          </cell>
          <cell r="D636">
            <v>19.100000000000001</v>
          </cell>
          <cell r="E636">
            <v>18.649999999999999</v>
          </cell>
          <cell r="F636">
            <v>18.95</v>
          </cell>
          <cell r="G636">
            <v>18.899999999999999</v>
          </cell>
          <cell r="H636">
            <v>18.8</v>
          </cell>
          <cell r="I636">
            <v>178068</v>
          </cell>
          <cell r="J636">
            <v>3373249.9</v>
          </cell>
          <cell r="K636">
            <v>44243</v>
          </cell>
          <cell r="L636">
            <v>526</v>
          </cell>
        </row>
        <row r="637">
          <cell r="A637" t="str">
            <v>HUBTOWN</v>
          </cell>
          <cell r="B637" t="str">
            <v>BE</v>
          </cell>
          <cell r="C637">
            <v>17.7</v>
          </cell>
          <cell r="D637">
            <v>17.75</v>
          </cell>
          <cell r="E637">
            <v>16.45</v>
          </cell>
          <cell r="F637">
            <v>16.5</v>
          </cell>
          <cell r="G637">
            <v>16.5</v>
          </cell>
          <cell r="H637">
            <v>17.3</v>
          </cell>
          <cell r="I637">
            <v>34779</v>
          </cell>
          <cell r="J637">
            <v>581399.6</v>
          </cell>
          <cell r="K637">
            <v>44243</v>
          </cell>
          <cell r="L637">
            <v>127</v>
          </cell>
        </row>
        <row r="638">
          <cell r="A638" t="str">
            <v>HUDCO</v>
          </cell>
          <cell r="B638" t="str">
            <v>EQ</v>
          </cell>
          <cell r="C638">
            <v>44.4</v>
          </cell>
          <cell r="D638">
            <v>44.85</v>
          </cell>
          <cell r="E638">
            <v>43.75</v>
          </cell>
          <cell r="F638">
            <v>44.15</v>
          </cell>
          <cell r="G638">
            <v>44.1</v>
          </cell>
          <cell r="H638">
            <v>44.3</v>
          </cell>
          <cell r="I638">
            <v>1420764</v>
          </cell>
          <cell r="J638">
            <v>62816646.450000003</v>
          </cell>
          <cell r="K638">
            <v>44243</v>
          </cell>
          <cell r="L638">
            <v>4337</v>
          </cell>
        </row>
        <row r="639">
          <cell r="A639" t="str">
            <v>HUHTAMAKI</v>
          </cell>
          <cell r="B639" t="str">
            <v>EQ</v>
          </cell>
          <cell r="C639">
            <v>319.5</v>
          </cell>
          <cell r="D639">
            <v>319.95</v>
          </cell>
          <cell r="E639">
            <v>316</v>
          </cell>
          <cell r="F639">
            <v>317.64999999999998</v>
          </cell>
          <cell r="G639">
            <v>318</v>
          </cell>
          <cell r="H639">
            <v>317.39999999999998</v>
          </cell>
          <cell r="I639">
            <v>42652</v>
          </cell>
          <cell r="J639">
            <v>13559144.35</v>
          </cell>
          <cell r="K639">
            <v>44243</v>
          </cell>
          <cell r="L639">
            <v>1523</v>
          </cell>
        </row>
        <row r="640">
          <cell r="A640" t="str">
            <v>IBMFNIFTY</v>
          </cell>
          <cell r="B640" t="str">
            <v>EQ</v>
          </cell>
          <cell r="C640">
            <v>154</v>
          </cell>
          <cell r="D640">
            <v>154</v>
          </cell>
          <cell r="E640">
            <v>149.01</v>
          </cell>
          <cell r="F640">
            <v>149.66999999999999</v>
          </cell>
          <cell r="G640">
            <v>149.6</v>
          </cell>
          <cell r="H640">
            <v>150.09</v>
          </cell>
          <cell r="I640">
            <v>298</v>
          </cell>
          <cell r="J640">
            <v>44854.77</v>
          </cell>
          <cell r="K640">
            <v>44243</v>
          </cell>
          <cell r="L640">
            <v>81</v>
          </cell>
        </row>
        <row r="641">
          <cell r="A641" t="str">
            <v>IBREALEST</v>
          </cell>
          <cell r="B641" t="str">
            <v>EQ</v>
          </cell>
          <cell r="C641">
            <v>81.55</v>
          </cell>
          <cell r="D641">
            <v>87.2</v>
          </cell>
          <cell r="E641">
            <v>81.3</v>
          </cell>
          <cell r="F641">
            <v>85.1</v>
          </cell>
          <cell r="G641">
            <v>84.7</v>
          </cell>
          <cell r="H641">
            <v>81.25</v>
          </cell>
          <cell r="I641">
            <v>5455611</v>
          </cell>
          <cell r="J641">
            <v>458812457.10000002</v>
          </cell>
          <cell r="K641">
            <v>44243</v>
          </cell>
          <cell r="L641">
            <v>24082</v>
          </cell>
        </row>
        <row r="642">
          <cell r="A642" t="str">
            <v>IBULHSGFIN</v>
          </cell>
          <cell r="B642" t="str">
            <v>EQ</v>
          </cell>
          <cell r="C642">
            <v>223.45</v>
          </cell>
          <cell r="D642">
            <v>229.4</v>
          </cell>
          <cell r="E642">
            <v>218.55</v>
          </cell>
          <cell r="F642">
            <v>226.1</v>
          </cell>
          <cell r="G642">
            <v>225.5</v>
          </cell>
          <cell r="H642">
            <v>221.95</v>
          </cell>
          <cell r="I642">
            <v>20097806</v>
          </cell>
          <cell r="J642">
            <v>4494968392.25</v>
          </cell>
          <cell r="K642">
            <v>44243</v>
          </cell>
          <cell r="L642">
            <v>124648</v>
          </cell>
        </row>
        <row r="643">
          <cell r="A643" t="str">
            <v>ICEMAKE</v>
          </cell>
          <cell r="B643" t="str">
            <v>EQ</v>
          </cell>
          <cell r="C643">
            <v>77</v>
          </cell>
          <cell r="D643">
            <v>84.1</v>
          </cell>
          <cell r="E643">
            <v>76.5</v>
          </cell>
          <cell r="F643">
            <v>79.95</v>
          </cell>
          <cell r="G643">
            <v>79.8</v>
          </cell>
          <cell r="H643">
            <v>80.5</v>
          </cell>
          <cell r="I643">
            <v>45206</v>
          </cell>
          <cell r="J643">
            <v>3641611.1</v>
          </cell>
          <cell r="K643">
            <v>44243</v>
          </cell>
          <cell r="L643">
            <v>479</v>
          </cell>
        </row>
        <row r="644">
          <cell r="A644" t="str">
            <v>ICICI500</v>
          </cell>
          <cell r="B644" t="str">
            <v>EQ</v>
          </cell>
          <cell r="C644">
            <v>209.98</v>
          </cell>
          <cell r="D644">
            <v>209.98</v>
          </cell>
          <cell r="E644">
            <v>204.55</v>
          </cell>
          <cell r="F644">
            <v>207.31</v>
          </cell>
          <cell r="G644">
            <v>207.6</v>
          </cell>
          <cell r="H644">
            <v>206.71</v>
          </cell>
          <cell r="I644">
            <v>3188</v>
          </cell>
          <cell r="J644">
            <v>660417.86</v>
          </cell>
          <cell r="K644">
            <v>44243</v>
          </cell>
          <cell r="L644">
            <v>177</v>
          </cell>
        </row>
        <row r="645">
          <cell r="A645" t="str">
            <v>ICICIALPLV</v>
          </cell>
          <cell r="B645" t="str">
            <v>EQ</v>
          </cell>
          <cell r="C645">
            <v>145.69</v>
          </cell>
          <cell r="D645">
            <v>145.69</v>
          </cell>
          <cell r="E645">
            <v>141.94999999999999</v>
          </cell>
          <cell r="F645">
            <v>142.9</v>
          </cell>
          <cell r="G645">
            <v>143.35</v>
          </cell>
          <cell r="H645">
            <v>143.07</v>
          </cell>
          <cell r="I645">
            <v>14835</v>
          </cell>
          <cell r="J645">
            <v>2118033.19</v>
          </cell>
          <cell r="K645">
            <v>44243</v>
          </cell>
          <cell r="L645">
            <v>83</v>
          </cell>
        </row>
        <row r="646">
          <cell r="A646" t="str">
            <v>ICICIB22</v>
          </cell>
          <cell r="B646" t="str">
            <v>EQ</v>
          </cell>
          <cell r="C646">
            <v>36.9</v>
          </cell>
          <cell r="D646">
            <v>37.049999999999997</v>
          </cell>
          <cell r="E646">
            <v>36.409999999999997</v>
          </cell>
          <cell r="F646">
            <v>36.840000000000003</v>
          </cell>
          <cell r="G646">
            <v>36.840000000000003</v>
          </cell>
          <cell r="H646">
            <v>36.61</v>
          </cell>
          <cell r="I646">
            <v>1731319</v>
          </cell>
          <cell r="J646">
            <v>63941098.579999998</v>
          </cell>
          <cell r="K646">
            <v>44243</v>
          </cell>
          <cell r="L646">
            <v>4993</v>
          </cell>
        </row>
        <row r="647">
          <cell r="A647" t="str">
            <v>ICICIBANK</v>
          </cell>
          <cell r="B647" t="str">
            <v>EQ</v>
          </cell>
          <cell r="C647">
            <v>673.4</v>
          </cell>
          <cell r="D647">
            <v>679.4</v>
          </cell>
          <cell r="E647">
            <v>649.54999999999995</v>
          </cell>
          <cell r="F647">
            <v>658.35</v>
          </cell>
          <cell r="G647">
            <v>658.15</v>
          </cell>
          <cell r="H647">
            <v>673.95</v>
          </cell>
          <cell r="I647">
            <v>24966739</v>
          </cell>
          <cell r="J647">
            <v>16486062899.799999</v>
          </cell>
          <cell r="K647">
            <v>44243</v>
          </cell>
          <cell r="L647">
            <v>279739</v>
          </cell>
        </row>
        <row r="648">
          <cell r="A648" t="str">
            <v>ICICIBANKN</v>
          </cell>
          <cell r="B648" t="str">
            <v>EQ</v>
          </cell>
          <cell r="C648">
            <v>384.7</v>
          </cell>
          <cell r="D648">
            <v>384.7</v>
          </cell>
          <cell r="E648">
            <v>365.64</v>
          </cell>
          <cell r="F648">
            <v>368.56</v>
          </cell>
          <cell r="G648">
            <v>369.84</v>
          </cell>
          <cell r="H648">
            <v>370.28</v>
          </cell>
          <cell r="I648">
            <v>441231</v>
          </cell>
          <cell r="J648">
            <v>163894754.41</v>
          </cell>
          <cell r="K648">
            <v>44243</v>
          </cell>
          <cell r="L648">
            <v>465</v>
          </cell>
        </row>
        <row r="649">
          <cell r="A649" t="str">
            <v>ICICIBANKP</v>
          </cell>
          <cell r="B649" t="str">
            <v>EQ</v>
          </cell>
          <cell r="C649">
            <v>198.99</v>
          </cell>
          <cell r="D649">
            <v>198.99</v>
          </cell>
          <cell r="E649">
            <v>193</v>
          </cell>
          <cell r="F649">
            <v>194.53</v>
          </cell>
          <cell r="G649">
            <v>194.41</v>
          </cell>
          <cell r="H649">
            <v>196.21</v>
          </cell>
          <cell r="I649">
            <v>11222</v>
          </cell>
          <cell r="J649">
            <v>2183248.35</v>
          </cell>
          <cell r="K649">
            <v>44243</v>
          </cell>
          <cell r="L649">
            <v>170</v>
          </cell>
        </row>
        <row r="650">
          <cell r="A650" t="str">
            <v>ICICIGI</v>
          </cell>
          <cell r="B650" t="str">
            <v>EQ</v>
          </cell>
          <cell r="C650">
            <v>1497.95</v>
          </cell>
          <cell r="D650">
            <v>1519</v>
          </cell>
          <cell r="E650">
            <v>1487.55</v>
          </cell>
          <cell r="F650">
            <v>1504.9</v>
          </cell>
          <cell r="G650">
            <v>1506.45</v>
          </cell>
          <cell r="H650">
            <v>1497.7</v>
          </cell>
          <cell r="I650">
            <v>428431</v>
          </cell>
          <cell r="J650">
            <v>643385764.39999998</v>
          </cell>
          <cell r="K650">
            <v>44243</v>
          </cell>
          <cell r="L650">
            <v>29726</v>
          </cell>
        </row>
        <row r="651">
          <cell r="A651" t="str">
            <v>ICICIGOLD</v>
          </cell>
          <cell r="B651" t="str">
            <v>EQ</v>
          </cell>
          <cell r="C651">
            <v>41</v>
          </cell>
          <cell r="D651">
            <v>42.37</v>
          </cell>
          <cell r="E651">
            <v>41</v>
          </cell>
          <cell r="F651">
            <v>42.26</v>
          </cell>
          <cell r="G651">
            <v>42.3</v>
          </cell>
          <cell r="H651">
            <v>42.17</v>
          </cell>
          <cell r="I651">
            <v>301316</v>
          </cell>
          <cell r="J651">
            <v>12735363.15</v>
          </cell>
          <cell r="K651">
            <v>44243</v>
          </cell>
          <cell r="L651">
            <v>2566</v>
          </cell>
        </row>
        <row r="652">
          <cell r="A652" t="str">
            <v>ICICILIQ</v>
          </cell>
          <cell r="B652" t="str">
            <v>EQ</v>
          </cell>
          <cell r="C652">
            <v>1000</v>
          </cell>
          <cell r="D652">
            <v>1000.04</v>
          </cell>
          <cell r="E652">
            <v>999.99</v>
          </cell>
          <cell r="F652">
            <v>1000</v>
          </cell>
          <cell r="G652">
            <v>1000</v>
          </cell>
          <cell r="H652">
            <v>999.99</v>
          </cell>
          <cell r="I652">
            <v>11430</v>
          </cell>
          <cell r="J652">
            <v>11429990.76</v>
          </cell>
          <cell r="K652">
            <v>44243</v>
          </cell>
          <cell r="L652">
            <v>30</v>
          </cell>
        </row>
        <row r="653">
          <cell r="A653" t="str">
            <v>ICICILOVOL</v>
          </cell>
          <cell r="B653" t="str">
            <v>EQ</v>
          </cell>
          <cell r="C653">
            <v>96</v>
          </cell>
          <cell r="D653">
            <v>121.7</v>
          </cell>
          <cell r="E653">
            <v>96</v>
          </cell>
          <cell r="F653">
            <v>119.68</v>
          </cell>
          <cell r="G653">
            <v>119.75</v>
          </cell>
          <cell r="H653">
            <v>119.17</v>
          </cell>
          <cell r="I653">
            <v>8255</v>
          </cell>
          <cell r="J653">
            <v>988201.7</v>
          </cell>
          <cell r="K653">
            <v>44243</v>
          </cell>
          <cell r="L653">
            <v>390</v>
          </cell>
        </row>
        <row r="654">
          <cell r="A654" t="str">
            <v>ICICIM150</v>
          </cell>
          <cell r="B654" t="str">
            <v>EQ</v>
          </cell>
          <cell r="C654">
            <v>89.4</v>
          </cell>
          <cell r="D654">
            <v>89.85</v>
          </cell>
          <cell r="E654">
            <v>88</v>
          </cell>
          <cell r="F654">
            <v>88.36</v>
          </cell>
          <cell r="G654">
            <v>88.29</v>
          </cell>
          <cell r="H654">
            <v>88.33</v>
          </cell>
          <cell r="I654">
            <v>4747</v>
          </cell>
          <cell r="J654">
            <v>419770.22</v>
          </cell>
          <cell r="K654">
            <v>44243</v>
          </cell>
          <cell r="L654">
            <v>174</v>
          </cell>
        </row>
        <row r="655">
          <cell r="A655" t="str">
            <v>ICICIMCAP</v>
          </cell>
          <cell r="B655" t="str">
            <v>EQ</v>
          </cell>
          <cell r="C655">
            <v>89.6</v>
          </cell>
          <cell r="D655">
            <v>89.6</v>
          </cell>
          <cell r="E655">
            <v>87.81</v>
          </cell>
          <cell r="F655">
            <v>88.34</v>
          </cell>
          <cell r="G655">
            <v>88.31</v>
          </cell>
          <cell r="H655">
            <v>88.63</v>
          </cell>
          <cell r="I655">
            <v>9855</v>
          </cell>
          <cell r="J655">
            <v>871820.1</v>
          </cell>
          <cell r="K655">
            <v>44243</v>
          </cell>
          <cell r="L655">
            <v>163</v>
          </cell>
        </row>
        <row r="656">
          <cell r="A656" t="str">
            <v>ICICINF100</v>
          </cell>
          <cell r="B656" t="str">
            <v>EQ</v>
          </cell>
          <cell r="C656">
            <v>169.99</v>
          </cell>
          <cell r="D656">
            <v>169.99</v>
          </cell>
          <cell r="E656">
            <v>165.85</v>
          </cell>
          <cell r="F656">
            <v>166.26</v>
          </cell>
          <cell r="G656">
            <v>166.36</v>
          </cell>
          <cell r="H656">
            <v>166.09</v>
          </cell>
          <cell r="I656">
            <v>3403</v>
          </cell>
          <cell r="J656">
            <v>567012.11</v>
          </cell>
          <cell r="K656">
            <v>44243</v>
          </cell>
          <cell r="L656">
            <v>189</v>
          </cell>
        </row>
        <row r="657">
          <cell r="A657" t="str">
            <v>ICICINIFTY</v>
          </cell>
          <cell r="B657" t="str">
            <v>EQ</v>
          </cell>
          <cell r="C657">
            <v>172.7</v>
          </cell>
          <cell r="D657">
            <v>172.7</v>
          </cell>
          <cell r="E657">
            <v>160</v>
          </cell>
          <cell r="F657">
            <v>162.91</v>
          </cell>
          <cell r="G657">
            <v>163.05000000000001</v>
          </cell>
          <cell r="H657">
            <v>162.93</v>
          </cell>
          <cell r="I657">
            <v>1283431</v>
          </cell>
          <cell r="J657">
            <v>208963548.19999999</v>
          </cell>
          <cell r="K657">
            <v>44243</v>
          </cell>
          <cell r="L657">
            <v>3323</v>
          </cell>
        </row>
        <row r="658">
          <cell r="A658" t="str">
            <v>ICICINV20</v>
          </cell>
          <cell r="B658" t="str">
            <v>EQ</v>
          </cell>
          <cell r="C658">
            <v>77</v>
          </cell>
          <cell r="D658">
            <v>78.459999999999994</v>
          </cell>
          <cell r="E658">
            <v>75.5</v>
          </cell>
          <cell r="F658">
            <v>76.72</v>
          </cell>
          <cell r="G658">
            <v>76.78</v>
          </cell>
          <cell r="H658">
            <v>76.540000000000006</v>
          </cell>
          <cell r="I658">
            <v>5627</v>
          </cell>
          <cell r="J658">
            <v>432810.45</v>
          </cell>
          <cell r="K658">
            <v>44243</v>
          </cell>
          <cell r="L658">
            <v>446</v>
          </cell>
        </row>
        <row r="659">
          <cell r="A659" t="str">
            <v>ICICINXT50</v>
          </cell>
          <cell r="B659" t="str">
            <v>EQ</v>
          </cell>
          <cell r="C659">
            <v>36.4</v>
          </cell>
          <cell r="D659">
            <v>36.4</v>
          </cell>
          <cell r="E659">
            <v>35.32</v>
          </cell>
          <cell r="F659">
            <v>35.6</v>
          </cell>
          <cell r="G659">
            <v>35.68</v>
          </cell>
          <cell r="H659">
            <v>35.5</v>
          </cell>
          <cell r="I659">
            <v>28054</v>
          </cell>
          <cell r="J659">
            <v>998225.01</v>
          </cell>
          <cell r="K659">
            <v>44243</v>
          </cell>
          <cell r="L659">
            <v>326</v>
          </cell>
        </row>
        <row r="660">
          <cell r="A660" t="str">
            <v>ICICIPRULI</v>
          </cell>
          <cell r="B660" t="str">
            <v>EQ</v>
          </cell>
          <cell r="C660">
            <v>488.7</v>
          </cell>
          <cell r="D660">
            <v>495.45</v>
          </cell>
          <cell r="E660">
            <v>486.15</v>
          </cell>
          <cell r="F660">
            <v>490.75</v>
          </cell>
          <cell r="G660">
            <v>491.9</v>
          </cell>
          <cell r="H660">
            <v>486.35</v>
          </cell>
          <cell r="I660">
            <v>1989191</v>
          </cell>
          <cell r="J660">
            <v>976720092.45000005</v>
          </cell>
          <cell r="K660">
            <v>44243</v>
          </cell>
          <cell r="L660">
            <v>51875</v>
          </cell>
        </row>
        <row r="661">
          <cell r="A661" t="str">
            <v>ICICISENSX</v>
          </cell>
          <cell r="B661" t="str">
            <v>EQ</v>
          </cell>
          <cell r="C661">
            <v>574.70000000000005</v>
          </cell>
          <cell r="D661">
            <v>579.70000000000005</v>
          </cell>
          <cell r="E661">
            <v>560</v>
          </cell>
          <cell r="F661">
            <v>561.1</v>
          </cell>
          <cell r="G661">
            <v>560.70000000000005</v>
          </cell>
          <cell r="H661">
            <v>561.88</v>
          </cell>
          <cell r="I661">
            <v>610</v>
          </cell>
          <cell r="J661">
            <v>344412.01</v>
          </cell>
          <cell r="K661">
            <v>44243</v>
          </cell>
          <cell r="L661">
            <v>91</v>
          </cell>
        </row>
        <row r="662">
          <cell r="A662" t="str">
            <v>ICICITECH</v>
          </cell>
          <cell r="B662" t="str">
            <v>EQ</v>
          </cell>
          <cell r="C662">
            <v>268.86</v>
          </cell>
          <cell r="D662">
            <v>268.86</v>
          </cell>
          <cell r="E662">
            <v>256.27</v>
          </cell>
          <cell r="F662">
            <v>257.49</v>
          </cell>
          <cell r="G662">
            <v>258.49</v>
          </cell>
          <cell r="H662">
            <v>261.02999999999997</v>
          </cell>
          <cell r="I662">
            <v>62059</v>
          </cell>
          <cell r="J662">
            <v>15955266.539999999</v>
          </cell>
          <cell r="K662">
            <v>44243</v>
          </cell>
          <cell r="L662">
            <v>614</v>
          </cell>
        </row>
        <row r="663">
          <cell r="A663" t="str">
            <v>ICIL</v>
          </cell>
          <cell r="B663" t="str">
            <v>EQ</v>
          </cell>
          <cell r="C663">
            <v>124.9</v>
          </cell>
          <cell r="D663">
            <v>125.25</v>
          </cell>
          <cell r="E663">
            <v>121</v>
          </cell>
          <cell r="F663">
            <v>121.55</v>
          </cell>
          <cell r="G663">
            <v>121.05</v>
          </cell>
          <cell r="H663">
            <v>123.35</v>
          </cell>
          <cell r="I663">
            <v>114012</v>
          </cell>
          <cell r="J663">
            <v>14000771.699999999</v>
          </cell>
          <cell r="K663">
            <v>44243</v>
          </cell>
          <cell r="L663">
            <v>2596</v>
          </cell>
        </row>
        <row r="664">
          <cell r="A664" t="str">
            <v>ICRA</v>
          </cell>
          <cell r="B664" t="str">
            <v>EQ</v>
          </cell>
          <cell r="C664">
            <v>2838.95</v>
          </cell>
          <cell r="D664">
            <v>2838.95</v>
          </cell>
          <cell r="E664">
            <v>2810</v>
          </cell>
          <cell r="F664">
            <v>2821</v>
          </cell>
          <cell r="G664">
            <v>2820</v>
          </cell>
          <cell r="H664">
            <v>2830.65</v>
          </cell>
          <cell r="I664">
            <v>933</v>
          </cell>
          <cell r="J664">
            <v>2626158.9</v>
          </cell>
          <cell r="K664">
            <v>44243</v>
          </cell>
          <cell r="L664">
            <v>129</v>
          </cell>
        </row>
        <row r="665">
          <cell r="A665" t="str">
            <v>IDBI</v>
          </cell>
          <cell r="B665" t="str">
            <v>EQ</v>
          </cell>
          <cell r="C665">
            <v>29.15</v>
          </cell>
          <cell r="D665">
            <v>29.5</v>
          </cell>
          <cell r="E665">
            <v>28.75</v>
          </cell>
          <cell r="F665">
            <v>28.85</v>
          </cell>
          <cell r="G665">
            <v>28.85</v>
          </cell>
          <cell r="H665">
            <v>28.9</v>
          </cell>
          <cell r="I665">
            <v>6904533</v>
          </cell>
          <cell r="J665">
            <v>200448801.75</v>
          </cell>
          <cell r="K665">
            <v>44243</v>
          </cell>
          <cell r="L665">
            <v>11240</v>
          </cell>
        </row>
        <row r="666">
          <cell r="A666" t="str">
            <v>IDBIGOLD</v>
          </cell>
          <cell r="B666" t="str">
            <v>EQ</v>
          </cell>
          <cell r="C666">
            <v>4371.3500000000004</v>
          </cell>
          <cell r="D666">
            <v>4412</v>
          </cell>
          <cell r="E666">
            <v>4355.55</v>
          </cell>
          <cell r="F666">
            <v>4399.8999999999996</v>
          </cell>
          <cell r="G666">
            <v>4400</v>
          </cell>
          <cell r="H666">
            <v>4371.3999999999996</v>
          </cell>
          <cell r="I666">
            <v>200</v>
          </cell>
          <cell r="J666">
            <v>878973.3</v>
          </cell>
          <cell r="K666">
            <v>44243</v>
          </cell>
          <cell r="L666">
            <v>63</v>
          </cell>
        </row>
        <row r="667">
          <cell r="A667" t="str">
            <v>IDEA</v>
          </cell>
          <cell r="B667" t="str">
            <v>EQ</v>
          </cell>
          <cell r="C667">
            <v>12.2</v>
          </cell>
          <cell r="D667">
            <v>12.25</v>
          </cell>
          <cell r="E667">
            <v>11.65</v>
          </cell>
          <cell r="F667">
            <v>11.75</v>
          </cell>
          <cell r="G667">
            <v>11.8</v>
          </cell>
          <cell r="H667">
            <v>12.1</v>
          </cell>
          <cell r="I667">
            <v>213050922</v>
          </cell>
          <cell r="J667">
            <v>2535805533.1500001</v>
          </cell>
          <cell r="K667">
            <v>44243</v>
          </cell>
          <cell r="L667">
            <v>184217</v>
          </cell>
        </row>
        <row r="668">
          <cell r="A668" t="str">
            <v>IDFC</v>
          </cell>
          <cell r="B668" t="str">
            <v>EQ</v>
          </cell>
          <cell r="C668">
            <v>49.5</v>
          </cell>
          <cell r="D668">
            <v>49.7</v>
          </cell>
          <cell r="E668">
            <v>47.3</v>
          </cell>
          <cell r="F668">
            <v>47.85</v>
          </cell>
          <cell r="G668">
            <v>47.75</v>
          </cell>
          <cell r="H668">
            <v>49.15</v>
          </cell>
          <cell r="I668">
            <v>8753197</v>
          </cell>
          <cell r="J668">
            <v>420244940.14999998</v>
          </cell>
          <cell r="K668">
            <v>44243</v>
          </cell>
          <cell r="L668">
            <v>20083</v>
          </cell>
        </row>
        <row r="669">
          <cell r="A669" t="str">
            <v>IDFCFIRSTB</v>
          </cell>
          <cell r="B669" t="str">
            <v>EQ</v>
          </cell>
          <cell r="C669">
            <v>54.45</v>
          </cell>
          <cell r="D669">
            <v>54.6</v>
          </cell>
          <cell r="E669">
            <v>52.7</v>
          </cell>
          <cell r="F669">
            <v>53.85</v>
          </cell>
          <cell r="G669">
            <v>53.9</v>
          </cell>
          <cell r="H669">
            <v>54.1</v>
          </cell>
          <cell r="I669">
            <v>46908035</v>
          </cell>
          <cell r="J669">
            <v>2514315174.1500001</v>
          </cell>
          <cell r="K669">
            <v>44243</v>
          </cell>
          <cell r="L669">
            <v>88744</v>
          </cell>
        </row>
        <row r="670">
          <cell r="A670" t="str">
            <v>IDFNIFTYET</v>
          </cell>
          <cell r="B670" t="str">
            <v>EQ</v>
          </cell>
          <cell r="C670">
            <v>164.15</v>
          </cell>
          <cell r="D670">
            <v>164.15</v>
          </cell>
          <cell r="E670">
            <v>158.56</v>
          </cell>
          <cell r="F670">
            <v>159.93</v>
          </cell>
          <cell r="G670">
            <v>159.93</v>
          </cell>
          <cell r="H670">
            <v>159.37</v>
          </cell>
          <cell r="I670">
            <v>88</v>
          </cell>
          <cell r="J670">
            <v>14091.65</v>
          </cell>
          <cell r="K670">
            <v>44243</v>
          </cell>
          <cell r="L670">
            <v>23</v>
          </cell>
        </row>
        <row r="671">
          <cell r="A671" t="str">
            <v>IEX</v>
          </cell>
          <cell r="B671" t="str">
            <v>EQ</v>
          </cell>
          <cell r="C671">
            <v>291.5</v>
          </cell>
          <cell r="D671">
            <v>294</v>
          </cell>
          <cell r="E671">
            <v>276.60000000000002</v>
          </cell>
          <cell r="F671">
            <v>277.2</v>
          </cell>
          <cell r="G671">
            <v>276.95</v>
          </cell>
          <cell r="H671">
            <v>291.5</v>
          </cell>
          <cell r="I671">
            <v>1549200</v>
          </cell>
          <cell r="J671">
            <v>437734976.55000001</v>
          </cell>
          <cell r="K671">
            <v>44243</v>
          </cell>
          <cell r="L671">
            <v>43184</v>
          </cell>
        </row>
        <row r="672">
          <cell r="A672" t="str">
            <v>IFBAGRO</v>
          </cell>
          <cell r="B672" t="str">
            <v>EQ</v>
          </cell>
          <cell r="C672">
            <v>441.45</v>
          </cell>
          <cell r="D672">
            <v>447</v>
          </cell>
          <cell r="E672">
            <v>432.05</v>
          </cell>
          <cell r="F672">
            <v>439.75</v>
          </cell>
          <cell r="G672">
            <v>438.05</v>
          </cell>
          <cell r="H672">
            <v>442.15</v>
          </cell>
          <cell r="I672">
            <v>5947</v>
          </cell>
          <cell r="J672">
            <v>2616955.2000000002</v>
          </cell>
          <cell r="K672">
            <v>44243</v>
          </cell>
          <cell r="L672">
            <v>583</v>
          </cell>
        </row>
        <row r="673">
          <cell r="A673" t="str">
            <v>IFBIND</v>
          </cell>
          <cell r="B673" t="str">
            <v>EQ</v>
          </cell>
          <cell r="C673">
            <v>1286</v>
          </cell>
          <cell r="D673">
            <v>1322.25</v>
          </cell>
          <cell r="E673">
            <v>1281</v>
          </cell>
          <cell r="F673">
            <v>1287.45</v>
          </cell>
          <cell r="G673">
            <v>1288.8</v>
          </cell>
          <cell r="H673">
            <v>1285.95</v>
          </cell>
          <cell r="I673">
            <v>29734</v>
          </cell>
          <cell r="J673">
            <v>38758166.600000001</v>
          </cell>
          <cell r="K673">
            <v>44243</v>
          </cell>
          <cell r="L673">
            <v>2644</v>
          </cell>
        </row>
        <row r="674">
          <cell r="A674" t="str">
            <v>IFCI</v>
          </cell>
          <cell r="B674" t="str">
            <v>EQ</v>
          </cell>
          <cell r="C674">
            <v>8.5</v>
          </cell>
          <cell r="D674">
            <v>8.65</v>
          </cell>
          <cell r="E674">
            <v>8.35</v>
          </cell>
          <cell r="F674">
            <v>8.4499999999999993</v>
          </cell>
          <cell r="G674">
            <v>8.5</v>
          </cell>
          <cell r="H674">
            <v>8.5</v>
          </cell>
          <cell r="I674">
            <v>1720979</v>
          </cell>
          <cell r="J674">
            <v>14593540.199999999</v>
          </cell>
          <cell r="K674">
            <v>44243</v>
          </cell>
          <cell r="L674">
            <v>38343</v>
          </cell>
        </row>
        <row r="675">
          <cell r="A675" t="str">
            <v>IFGLEXPOR</v>
          </cell>
          <cell r="B675" t="str">
            <v>EQ</v>
          </cell>
          <cell r="C675">
            <v>274.95</v>
          </cell>
          <cell r="D675">
            <v>295.95</v>
          </cell>
          <cell r="E675">
            <v>270.3</v>
          </cell>
          <cell r="F675">
            <v>280.14999999999998</v>
          </cell>
          <cell r="G675">
            <v>280.7</v>
          </cell>
          <cell r="H675">
            <v>269.85000000000002</v>
          </cell>
          <cell r="I675">
            <v>222926</v>
          </cell>
          <cell r="J675">
            <v>63361002.799999997</v>
          </cell>
          <cell r="K675">
            <v>44243</v>
          </cell>
          <cell r="L675">
            <v>6152</v>
          </cell>
        </row>
        <row r="676">
          <cell r="A676" t="str">
            <v>IGARASHI</v>
          </cell>
          <cell r="B676" t="str">
            <v>EQ</v>
          </cell>
          <cell r="C676">
            <v>329.2</v>
          </cell>
          <cell r="D676">
            <v>332.15</v>
          </cell>
          <cell r="E676">
            <v>317.45</v>
          </cell>
          <cell r="F676">
            <v>319.7</v>
          </cell>
          <cell r="G676">
            <v>321</v>
          </cell>
          <cell r="H676">
            <v>327.7</v>
          </cell>
          <cell r="I676">
            <v>158529</v>
          </cell>
          <cell r="J676">
            <v>51218181.600000001</v>
          </cell>
          <cell r="K676">
            <v>44243</v>
          </cell>
          <cell r="L676">
            <v>4398</v>
          </cell>
        </row>
        <row r="677">
          <cell r="A677" t="str">
            <v>IGL</v>
          </cell>
          <cell r="B677" t="str">
            <v>EQ</v>
          </cell>
          <cell r="C677">
            <v>541</v>
          </cell>
          <cell r="D677">
            <v>556.79999999999995</v>
          </cell>
          <cell r="E677">
            <v>538.6</v>
          </cell>
          <cell r="F677">
            <v>547.65</v>
          </cell>
          <cell r="G677">
            <v>548</v>
          </cell>
          <cell r="H677">
            <v>541.75</v>
          </cell>
          <cell r="I677">
            <v>2323058</v>
          </cell>
          <cell r="J677">
            <v>1275115889.7</v>
          </cell>
          <cell r="K677">
            <v>44243</v>
          </cell>
          <cell r="L677">
            <v>33593</v>
          </cell>
        </row>
        <row r="678">
          <cell r="A678" t="str">
            <v>IGPL</v>
          </cell>
          <cell r="B678" t="str">
            <v>EQ</v>
          </cell>
          <cell r="C678">
            <v>417.05</v>
          </cell>
          <cell r="D678">
            <v>435</v>
          </cell>
          <cell r="E678">
            <v>417.05</v>
          </cell>
          <cell r="F678">
            <v>424.55</v>
          </cell>
          <cell r="G678">
            <v>428</v>
          </cell>
          <cell r="H678">
            <v>417.45</v>
          </cell>
          <cell r="I678">
            <v>47331</v>
          </cell>
          <cell r="J678">
            <v>20276028.850000001</v>
          </cell>
          <cell r="K678">
            <v>44243</v>
          </cell>
          <cell r="L678">
            <v>3572</v>
          </cell>
        </row>
        <row r="679">
          <cell r="A679" t="str">
            <v>IIFL</v>
          </cell>
          <cell r="B679" t="str">
            <v>EQ</v>
          </cell>
          <cell r="C679">
            <v>246.5</v>
          </cell>
          <cell r="D679">
            <v>252.9</v>
          </cell>
          <cell r="E679">
            <v>240</v>
          </cell>
          <cell r="F679">
            <v>241.6</v>
          </cell>
          <cell r="G679">
            <v>241.05</v>
          </cell>
          <cell r="H679">
            <v>245.8</v>
          </cell>
          <cell r="I679">
            <v>493033</v>
          </cell>
          <cell r="J679">
            <v>120487320.45</v>
          </cell>
          <cell r="K679">
            <v>44243</v>
          </cell>
          <cell r="L679">
            <v>8101</v>
          </cell>
        </row>
        <row r="680">
          <cell r="A680" t="str">
            <v>IIFLSEC</v>
          </cell>
          <cell r="B680" t="str">
            <v>EQ</v>
          </cell>
          <cell r="C680">
            <v>44.4</v>
          </cell>
          <cell r="D680">
            <v>45.25</v>
          </cell>
          <cell r="E680">
            <v>43.8</v>
          </cell>
          <cell r="F680">
            <v>44.35</v>
          </cell>
          <cell r="G680">
            <v>44.45</v>
          </cell>
          <cell r="H680">
            <v>43.95</v>
          </cell>
          <cell r="I680">
            <v>758928</v>
          </cell>
          <cell r="J680">
            <v>33801684.75</v>
          </cell>
          <cell r="K680">
            <v>44243</v>
          </cell>
          <cell r="L680">
            <v>2412</v>
          </cell>
        </row>
        <row r="681">
          <cell r="A681" t="str">
            <v>IIFLWAM</v>
          </cell>
          <cell r="B681" t="str">
            <v>EQ</v>
          </cell>
          <cell r="C681">
            <v>1230</v>
          </cell>
          <cell r="D681">
            <v>1250</v>
          </cell>
          <cell r="E681">
            <v>1221.1500000000001</v>
          </cell>
          <cell r="F681">
            <v>1225.8</v>
          </cell>
          <cell r="G681">
            <v>1225</v>
          </cell>
          <cell r="H681">
            <v>1225.7</v>
          </cell>
          <cell r="I681">
            <v>18749</v>
          </cell>
          <cell r="J681">
            <v>23046434</v>
          </cell>
          <cell r="K681">
            <v>44243</v>
          </cell>
          <cell r="L681">
            <v>1433</v>
          </cell>
        </row>
        <row r="682">
          <cell r="A682" t="str">
            <v>IITL</v>
          </cell>
          <cell r="B682" t="str">
            <v>EQ</v>
          </cell>
          <cell r="C682">
            <v>57.55</v>
          </cell>
          <cell r="D682">
            <v>58.8</v>
          </cell>
          <cell r="E682">
            <v>55.95</v>
          </cell>
          <cell r="F682">
            <v>56.45</v>
          </cell>
          <cell r="G682">
            <v>56</v>
          </cell>
          <cell r="H682">
            <v>57.25</v>
          </cell>
          <cell r="I682">
            <v>663</v>
          </cell>
          <cell r="J682">
            <v>38596.949999999997</v>
          </cell>
          <cell r="K682">
            <v>44243</v>
          </cell>
          <cell r="L682">
            <v>37</v>
          </cell>
        </row>
        <row r="683">
          <cell r="A683" t="str">
            <v>IMAGICAA</v>
          </cell>
          <cell r="B683" t="str">
            <v>EQ</v>
          </cell>
          <cell r="C683">
            <v>5.5</v>
          </cell>
          <cell r="D683">
            <v>5.5</v>
          </cell>
          <cell r="E683">
            <v>5.2</v>
          </cell>
          <cell r="F683">
            <v>5.3</v>
          </cell>
          <cell r="G683">
            <v>5.35</v>
          </cell>
          <cell r="H683">
            <v>5.4</v>
          </cell>
          <cell r="I683">
            <v>103482</v>
          </cell>
          <cell r="J683">
            <v>552839.85</v>
          </cell>
          <cell r="K683">
            <v>44243</v>
          </cell>
          <cell r="L683">
            <v>240</v>
          </cell>
        </row>
        <row r="684">
          <cell r="A684" t="str">
            <v>IMFA</v>
          </cell>
          <cell r="B684" t="str">
            <v>EQ</v>
          </cell>
          <cell r="C684">
            <v>449.55</v>
          </cell>
          <cell r="D684">
            <v>474.8</v>
          </cell>
          <cell r="E684">
            <v>449.55</v>
          </cell>
          <cell r="F684">
            <v>465.6</v>
          </cell>
          <cell r="G684">
            <v>466.85</v>
          </cell>
          <cell r="H684">
            <v>449.6</v>
          </cell>
          <cell r="I684">
            <v>53677</v>
          </cell>
          <cell r="J684">
            <v>24834763.550000001</v>
          </cell>
          <cell r="K684">
            <v>44243</v>
          </cell>
          <cell r="L684">
            <v>1876</v>
          </cell>
        </row>
        <row r="685">
          <cell r="A685" t="str">
            <v>IMPAL</v>
          </cell>
          <cell r="B685" t="str">
            <v>EQ</v>
          </cell>
          <cell r="C685">
            <v>689.7</v>
          </cell>
          <cell r="D685">
            <v>710</v>
          </cell>
          <cell r="E685">
            <v>683.15</v>
          </cell>
          <cell r="F685">
            <v>697</v>
          </cell>
          <cell r="G685">
            <v>701</v>
          </cell>
          <cell r="H685">
            <v>689.65</v>
          </cell>
          <cell r="I685">
            <v>9860</v>
          </cell>
          <cell r="J685">
            <v>6893742.0499999998</v>
          </cell>
          <cell r="K685">
            <v>44243</v>
          </cell>
          <cell r="L685">
            <v>587</v>
          </cell>
        </row>
        <row r="686">
          <cell r="A686" t="str">
            <v>INDBANK</v>
          </cell>
          <cell r="B686" t="str">
            <v>EQ</v>
          </cell>
          <cell r="C686">
            <v>12</v>
          </cell>
          <cell r="D686">
            <v>12.5</v>
          </cell>
          <cell r="E686">
            <v>11.65</v>
          </cell>
          <cell r="F686">
            <v>11.95</v>
          </cell>
          <cell r="G686">
            <v>11.9</v>
          </cell>
          <cell r="H686">
            <v>11.9</v>
          </cell>
          <cell r="I686">
            <v>228075</v>
          </cell>
          <cell r="J686">
            <v>2743156.5</v>
          </cell>
          <cell r="K686">
            <v>44243</v>
          </cell>
          <cell r="L686">
            <v>658</v>
          </cell>
        </row>
        <row r="687">
          <cell r="A687" t="str">
            <v>INDHOTEL</v>
          </cell>
          <cell r="B687" t="str">
            <v>EQ</v>
          </cell>
          <cell r="C687">
            <v>132</v>
          </cell>
          <cell r="D687">
            <v>132.6</v>
          </cell>
          <cell r="E687">
            <v>126</v>
          </cell>
          <cell r="F687">
            <v>126.8</v>
          </cell>
          <cell r="G687">
            <v>127</v>
          </cell>
          <cell r="H687">
            <v>131.94999999999999</v>
          </cell>
          <cell r="I687">
            <v>5226027</v>
          </cell>
          <cell r="J687">
            <v>669068023.75</v>
          </cell>
          <cell r="K687">
            <v>44243</v>
          </cell>
          <cell r="L687">
            <v>26797</v>
          </cell>
        </row>
        <row r="688">
          <cell r="A688" t="str">
            <v>INDIACEM</v>
          </cell>
          <cell r="B688" t="str">
            <v>EQ</v>
          </cell>
          <cell r="C688">
            <v>172.3</v>
          </cell>
          <cell r="D688">
            <v>174.85</v>
          </cell>
          <cell r="E688">
            <v>168</v>
          </cell>
          <cell r="F688">
            <v>170.15</v>
          </cell>
          <cell r="G688">
            <v>169.6</v>
          </cell>
          <cell r="H688">
            <v>171.4</v>
          </cell>
          <cell r="I688">
            <v>2001518</v>
          </cell>
          <cell r="J688">
            <v>343969397.60000002</v>
          </cell>
          <cell r="K688">
            <v>44243</v>
          </cell>
          <cell r="L688">
            <v>13966</v>
          </cell>
        </row>
        <row r="689">
          <cell r="A689" t="str">
            <v>INDIAGLYCO</v>
          </cell>
          <cell r="B689" t="str">
            <v>EQ</v>
          </cell>
          <cell r="C689">
            <v>487.2</v>
          </cell>
          <cell r="D689">
            <v>521.5</v>
          </cell>
          <cell r="E689">
            <v>483.05</v>
          </cell>
          <cell r="F689">
            <v>496.7</v>
          </cell>
          <cell r="G689">
            <v>494</v>
          </cell>
          <cell r="H689">
            <v>488.25</v>
          </cell>
          <cell r="I689">
            <v>1097260</v>
          </cell>
          <cell r="J689">
            <v>552594744.85000002</v>
          </cell>
          <cell r="K689">
            <v>44243</v>
          </cell>
          <cell r="L689">
            <v>32435</v>
          </cell>
        </row>
        <row r="690">
          <cell r="A690" t="str">
            <v>INDIAMART</v>
          </cell>
          <cell r="B690" t="str">
            <v>EQ</v>
          </cell>
          <cell r="C690">
            <v>9120</v>
          </cell>
          <cell r="D690">
            <v>9224.5</v>
          </cell>
          <cell r="E690">
            <v>8802</v>
          </cell>
          <cell r="F690">
            <v>8855.85</v>
          </cell>
          <cell r="G690">
            <v>8884</v>
          </cell>
          <cell r="H690">
            <v>9088.15</v>
          </cell>
          <cell r="I690">
            <v>94314</v>
          </cell>
          <cell r="J690">
            <v>845669868.60000002</v>
          </cell>
          <cell r="K690">
            <v>44243</v>
          </cell>
          <cell r="L690">
            <v>30999</v>
          </cell>
        </row>
        <row r="691">
          <cell r="A691" t="str">
            <v>INDIANB</v>
          </cell>
          <cell r="B691" t="str">
            <v>EQ</v>
          </cell>
          <cell r="C691">
            <v>127</v>
          </cell>
          <cell r="D691">
            <v>137</v>
          </cell>
          <cell r="E691">
            <v>126.25</v>
          </cell>
          <cell r="F691">
            <v>129.85</v>
          </cell>
          <cell r="G691">
            <v>129.1</v>
          </cell>
          <cell r="H691">
            <v>125.75</v>
          </cell>
          <cell r="I691">
            <v>11971941</v>
          </cell>
          <cell r="J691">
            <v>1581290260.1500001</v>
          </cell>
          <cell r="K691">
            <v>44243</v>
          </cell>
          <cell r="L691">
            <v>62977</v>
          </cell>
        </row>
        <row r="692">
          <cell r="A692" t="str">
            <v>INDIANCARD</v>
          </cell>
          <cell r="B692" t="str">
            <v>EQ</v>
          </cell>
          <cell r="C692">
            <v>138.35</v>
          </cell>
          <cell r="D692">
            <v>139.9</v>
          </cell>
          <cell r="E692">
            <v>138.19999999999999</v>
          </cell>
          <cell r="F692">
            <v>138.9</v>
          </cell>
          <cell r="G692">
            <v>139</v>
          </cell>
          <cell r="H692">
            <v>137.85</v>
          </cell>
          <cell r="I692">
            <v>514</v>
          </cell>
          <cell r="J692">
            <v>71294.3</v>
          </cell>
          <cell r="K692">
            <v>44243</v>
          </cell>
          <cell r="L692">
            <v>41</v>
          </cell>
        </row>
        <row r="693">
          <cell r="A693" t="str">
            <v>INDIANHUME</v>
          </cell>
          <cell r="B693" t="str">
            <v>EQ</v>
          </cell>
          <cell r="C693">
            <v>186.45</v>
          </cell>
          <cell r="D693">
            <v>189.6</v>
          </cell>
          <cell r="E693">
            <v>184.2</v>
          </cell>
          <cell r="F693">
            <v>187.5</v>
          </cell>
          <cell r="G693">
            <v>187.15</v>
          </cell>
          <cell r="H693">
            <v>186.45</v>
          </cell>
          <cell r="I693">
            <v>41069</v>
          </cell>
          <cell r="J693">
            <v>7684886.9500000002</v>
          </cell>
          <cell r="K693">
            <v>44243</v>
          </cell>
          <cell r="L693">
            <v>1091</v>
          </cell>
        </row>
        <row r="694">
          <cell r="A694" t="str">
            <v>INDIGO</v>
          </cell>
          <cell r="B694" t="str">
            <v>EQ</v>
          </cell>
          <cell r="C694">
            <v>1646.55</v>
          </cell>
          <cell r="D694">
            <v>1646.55</v>
          </cell>
          <cell r="E694">
            <v>1596.15</v>
          </cell>
          <cell r="F694">
            <v>1610.45</v>
          </cell>
          <cell r="G694">
            <v>1610.95</v>
          </cell>
          <cell r="H694">
            <v>1642.55</v>
          </cell>
          <cell r="I694">
            <v>929036</v>
          </cell>
          <cell r="J694">
            <v>1501456856.5</v>
          </cell>
          <cell r="K694">
            <v>44243</v>
          </cell>
          <cell r="L694">
            <v>48466</v>
          </cell>
        </row>
        <row r="695">
          <cell r="A695" t="str">
            <v>INDIGOPNTS</v>
          </cell>
          <cell r="B695" t="str">
            <v>EQ</v>
          </cell>
          <cell r="C695">
            <v>2600</v>
          </cell>
          <cell r="D695">
            <v>2617.1</v>
          </cell>
          <cell r="E695">
            <v>2557</v>
          </cell>
          <cell r="F695">
            <v>2564.5500000000002</v>
          </cell>
          <cell r="G695">
            <v>2561</v>
          </cell>
          <cell r="H695">
            <v>2595.65</v>
          </cell>
          <cell r="I695">
            <v>68502</v>
          </cell>
          <cell r="J695">
            <v>176488277.84999999</v>
          </cell>
          <cell r="K695">
            <v>44243</v>
          </cell>
          <cell r="L695">
            <v>10257</v>
          </cell>
        </row>
        <row r="696">
          <cell r="A696" t="str">
            <v>INDLMETER</v>
          </cell>
          <cell r="B696" t="str">
            <v>EQ</v>
          </cell>
          <cell r="C696">
            <v>16.350000000000001</v>
          </cell>
          <cell r="D696">
            <v>16.95</v>
          </cell>
          <cell r="E696">
            <v>14.35</v>
          </cell>
          <cell r="F696">
            <v>16.25</v>
          </cell>
          <cell r="G696">
            <v>16.75</v>
          </cell>
          <cell r="H696">
            <v>15.45</v>
          </cell>
          <cell r="I696">
            <v>11280</v>
          </cell>
          <cell r="J696">
            <v>181786.7</v>
          </cell>
          <cell r="K696">
            <v>44243</v>
          </cell>
          <cell r="L696">
            <v>173</v>
          </cell>
        </row>
        <row r="697">
          <cell r="A697" t="str">
            <v>INDNIPPON</v>
          </cell>
          <cell r="B697" t="str">
            <v>EQ</v>
          </cell>
          <cell r="C697">
            <v>365.35</v>
          </cell>
          <cell r="D697">
            <v>397.9</v>
          </cell>
          <cell r="E697">
            <v>365.15</v>
          </cell>
          <cell r="F697">
            <v>393.7</v>
          </cell>
          <cell r="G697">
            <v>396</v>
          </cell>
          <cell r="H697">
            <v>366.3</v>
          </cell>
          <cell r="I697">
            <v>280567</v>
          </cell>
          <cell r="J697">
            <v>108912711.15000001</v>
          </cell>
          <cell r="K697">
            <v>44243</v>
          </cell>
          <cell r="L697">
            <v>5119</v>
          </cell>
        </row>
        <row r="698">
          <cell r="A698" t="str">
            <v>INDOCO</v>
          </cell>
          <cell r="B698" t="str">
            <v>EQ</v>
          </cell>
          <cell r="C698">
            <v>294</v>
          </cell>
          <cell r="D698">
            <v>298.64999999999998</v>
          </cell>
          <cell r="E698">
            <v>292</v>
          </cell>
          <cell r="F698">
            <v>292.8</v>
          </cell>
          <cell r="G698">
            <v>292</v>
          </cell>
          <cell r="H698">
            <v>292.60000000000002</v>
          </cell>
          <cell r="I698">
            <v>42526</v>
          </cell>
          <cell r="J698">
            <v>12544491.550000001</v>
          </cell>
          <cell r="K698">
            <v>44243</v>
          </cell>
          <cell r="L698">
            <v>1619</v>
          </cell>
        </row>
        <row r="699">
          <cell r="A699" t="str">
            <v>INDORAMA</v>
          </cell>
          <cell r="B699" t="str">
            <v>EQ</v>
          </cell>
          <cell r="C699">
            <v>37.799999999999997</v>
          </cell>
          <cell r="D699">
            <v>38.15</v>
          </cell>
          <cell r="E699">
            <v>34.5</v>
          </cell>
          <cell r="F699">
            <v>35</v>
          </cell>
          <cell r="G699">
            <v>35.5</v>
          </cell>
          <cell r="H699">
            <v>34.700000000000003</v>
          </cell>
          <cell r="I699">
            <v>337216</v>
          </cell>
          <cell r="J699">
            <v>12414135.15</v>
          </cell>
          <cell r="K699">
            <v>44243</v>
          </cell>
          <cell r="L699">
            <v>1926</v>
          </cell>
        </row>
        <row r="700">
          <cell r="A700" t="str">
            <v>INDOSTAR</v>
          </cell>
          <cell r="B700" t="str">
            <v>EQ</v>
          </cell>
          <cell r="C700">
            <v>320.8</v>
          </cell>
          <cell r="D700">
            <v>323.7</v>
          </cell>
          <cell r="E700">
            <v>314.60000000000002</v>
          </cell>
          <cell r="F700">
            <v>315.95</v>
          </cell>
          <cell r="G700">
            <v>317.05</v>
          </cell>
          <cell r="H700">
            <v>319.14999999999998</v>
          </cell>
          <cell r="I700">
            <v>39254</v>
          </cell>
          <cell r="J700">
            <v>12440251.85</v>
          </cell>
          <cell r="K700">
            <v>44243</v>
          </cell>
          <cell r="L700">
            <v>1092</v>
          </cell>
        </row>
        <row r="701">
          <cell r="A701" t="str">
            <v>INDOTECH</v>
          </cell>
          <cell r="B701" t="str">
            <v>EQ</v>
          </cell>
          <cell r="C701">
            <v>100.95</v>
          </cell>
          <cell r="D701">
            <v>100.95</v>
          </cell>
          <cell r="E701">
            <v>96.5</v>
          </cell>
          <cell r="F701">
            <v>97.95</v>
          </cell>
          <cell r="G701">
            <v>98</v>
          </cell>
          <cell r="H701">
            <v>100.75</v>
          </cell>
          <cell r="I701">
            <v>18594</v>
          </cell>
          <cell r="J701">
            <v>1825426.75</v>
          </cell>
          <cell r="K701">
            <v>44243</v>
          </cell>
          <cell r="L701">
            <v>770</v>
          </cell>
        </row>
        <row r="702">
          <cell r="A702" t="str">
            <v>INDOTHAI</v>
          </cell>
          <cell r="B702" t="str">
            <v>BE</v>
          </cell>
          <cell r="C702">
            <v>42.4</v>
          </cell>
          <cell r="D702">
            <v>43.95</v>
          </cell>
          <cell r="E702">
            <v>42.4</v>
          </cell>
          <cell r="F702">
            <v>43</v>
          </cell>
          <cell r="G702">
            <v>43</v>
          </cell>
          <cell r="H702">
            <v>43</v>
          </cell>
          <cell r="I702">
            <v>7952</v>
          </cell>
          <cell r="J702">
            <v>337981.25</v>
          </cell>
          <cell r="K702">
            <v>44243</v>
          </cell>
          <cell r="L702">
            <v>24</v>
          </cell>
        </row>
        <row r="703">
          <cell r="A703" t="str">
            <v>INDOWIND</v>
          </cell>
          <cell r="B703" t="str">
            <v>BE</v>
          </cell>
          <cell r="C703">
            <v>3.95</v>
          </cell>
          <cell r="D703">
            <v>3.95</v>
          </cell>
          <cell r="E703">
            <v>3.65</v>
          </cell>
          <cell r="F703">
            <v>3.9</v>
          </cell>
          <cell r="G703">
            <v>3.9</v>
          </cell>
          <cell r="H703">
            <v>3.8</v>
          </cell>
          <cell r="I703">
            <v>77136</v>
          </cell>
          <cell r="J703">
            <v>293283.40000000002</v>
          </cell>
          <cell r="K703">
            <v>44243</v>
          </cell>
          <cell r="L703">
            <v>177</v>
          </cell>
        </row>
        <row r="704">
          <cell r="A704" t="str">
            <v>INDRAMEDCO</v>
          </cell>
          <cell r="B704" t="str">
            <v>EQ</v>
          </cell>
          <cell r="C704">
            <v>54.6</v>
          </cell>
          <cell r="D704">
            <v>54.75</v>
          </cell>
          <cell r="E704">
            <v>53.25</v>
          </cell>
          <cell r="F704">
            <v>53.75</v>
          </cell>
          <cell r="G704">
            <v>53.7</v>
          </cell>
          <cell r="H704">
            <v>54.45</v>
          </cell>
          <cell r="I704">
            <v>273445</v>
          </cell>
          <cell r="J704">
            <v>14717599.949999999</v>
          </cell>
          <cell r="K704">
            <v>44243</v>
          </cell>
          <cell r="L704">
            <v>2486</v>
          </cell>
        </row>
        <row r="705">
          <cell r="A705" t="str">
            <v>INDSWFTLAB</v>
          </cell>
          <cell r="B705" t="str">
            <v>EQ</v>
          </cell>
          <cell r="C705">
            <v>72</v>
          </cell>
          <cell r="D705">
            <v>73.849999999999994</v>
          </cell>
          <cell r="E705">
            <v>70.75</v>
          </cell>
          <cell r="F705">
            <v>71.45</v>
          </cell>
          <cell r="G705">
            <v>72.5</v>
          </cell>
          <cell r="H705">
            <v>74.2</v>
          </cell>
          <cell r="I705">
            <v>101429</v>
          </cell>
          <cell r="J705">
            <v>7332341.5999999996</v>
          </cell>
          <cell r="K705">
            <v>44243</v>
          </cell>
          <cell r="L705">
            <v>1127</v>
          </cell>
        </row>
        <row r="706">
          <cell r="A706" t="str">
            <v>INDTERRAIN</v>
          </cell>
          <cell r="B706" t="str">
            <v>BE</v>
          </cell>
          <cell r="C706">
            <v>38</v>
          </cell>
          <cell r="D706">
            <v>38</v>
          </cell>
          <cell r="E706">
            <v>37</v>
          </cell>
          <cell r="F706">
            <v>37.200000000000003</v>
          </cell>
          <cell r="G706">
            <v>37.299999999999997</v>
          </cell>
          <cell r="H706">
            <v>37.9</v>
          </cell>
          <cell r="I706">
            <v>36304</v>
          </cell>
          <cell r="J706">
            <v>1352012.05</v>
          </cell>
          <cell r="K706">
            <v>44243</v>
          </cell>
          <cell r="L706">
            <v>270</v>
          </cell>
        </row>
        <row r="707">
          <cell r="A707" t="str">
            <v>INDUSINDBK</v>
          </cell>
          <cell r="B707" t="str">
            <v>EQ</v>
          </cell>
          <cell r="C707">
            <v>1068</v>
          </cell>
          <cell r="D707">
            <v>1096.5</v>
          </cell>
          <cell r="E707">
            <v>1041.0999999999999</v>
          </cell>
          <cell r="F707">
            <v>1058.25</v>
          </cell>
          <cell r="G707">
            <v>1063</v>
          </cell>
          <cell r="H707">
            <v>1057.5999999999999</v>
          </cell>
          <cell r="I707">
            <v>13883441</v>
          </cell>
          <cell r="J707">
            <v>14842039558.75</v>
          </cell>
          <cell r="K707">
            <v>44243</v>
          </cell>
          <cell r="L707">
            <v>278407</v>
          </cell>
        </row>
        <row r="708">
          <cell r="A708" t="str">
            <v>INDUSTOWER</v>
          </cell>
          <cell r="B708" t="str">
            <v>EQ</v>
          </cell>
          <cell r="C708">
            <v>250.05</v>
          </cell>
          <cell r="D708">
            <v>252.2</v>
          </cell>
          <cell r="E708">
            <v>244.1</v>
          </cell>
          <cell r="F708">
            <v>247.15</v>
          </cell>
          <cell r="G708">
            <v>247.05</v>
          </cell>
          <cell r="H708">
            <v>249.35</v>
          </cell>
          <cell r="I708">
            <v>3184642</v>
          </cell>
          <cell r="J708">
            <v>791468109.60000002</v>
          </cell>
          <cell r="K708">
            <v>44243</v>
          </cell>
          <cell r="L708">
            <v>35471</v>
          </cell>
        </row>
        <row r="709">
          <cell r="A709" t="str">
            <v>INEOSSTYRO</v>
          </cell>
          <cell r="B709" t="str">
            <v>EQ</v>
          </cell>
          <cell r="C709">
            <v>972</v>
          </cell>
          <cell r="D709">
            <v>984</v>
          </cell>
          <cell r="E709">
            <v>936</v>
          </cell>
          <cell r="F709">
            <v>940.25</v>
          </cell>
          <cell r="G709">
            <v>941</v>
          </cell>
          <cell r="H709">
            <v>968.9</v>
          </cell>
          <cell r="I709">
            <v>49710</v>
          </cell>
          <cell r="J709">
            <v>47353089.100000001</v>
          </cell>
          <cell r="K709">
            <v>44243</v>
          </cell>
          <cell r="L709">
            <v>4100</v>
          </cell>
        </row>
        <row r="710">
          <cell r="A710" t="str">
            <v>INFIBEAM</v>
          </cell>
          <cell r="B710" t="str">
            <v>EQ</v>
          </cell>
          <cell r="C710">
            <v>89.15</v>
          </cell>
          <cell r="D710">
            <v>90.55</v>
          </cell>
          <cell r="E710">
            <v>87.55</v>
          </cell>
          <cell r="F710">
            <v>88.55</v>
          </cell>
          <cell r="G710">
            <v>88.55</v>
          </cell>
          <cell r="H710">
            <v>89.55</v>
          </cell>
          <cell r="I710">
            <v>618447</v>
          </cell>
          <cell r="J710">
            <v>54713910.350000001</v>
          </cell>
          <cell r="K710">
            <v>44243</v>
          </cell>
          <cell r="L710">
            <v>7384</v>
          </cell>
        </row>
        <row r="711">
          <cell r="A711" t="str">
            <v>INFOBEAN</v>
          </cell>
          <cell r="B711" t="str">
            <v>EQ</v>
          </cell>
          <cell r="C711">
            <v>143.9</v>
          </cell>
          <cell r="D711">
            <v>143.9</v>
          </cell>
          <cell r="E711">
            <v>138.5</v>
          </cell>
          <cell r="F711">
            <v>139.75</v>
          </cell>
          <cell r="G711">
            <v>140</v>
          </cell>
          <cell r="H711">
            <v>141</v>
          </cell>
          <cell r="I711">
            <v>18670</v>
          </cell>
          <cell r="J711">
            <v>2635029.25</v>
          </cell>
          <cell r="K711">
            <v>44243</v>
          </cell>
          <cell r="L711">
            <v>307</v>
          </cell>
        </row>
        <row r="712">
          <cell r="A712" t="str">
            <v>INFOMEDIA</v>
          </cell>
          <cell r="B712" t="str">
            <v>EQ</v>
          </cell>
          <cell r="C712">
            <v>3</v>
          </cell>
          <cell r="D712">
            <v>3.2</v>
          </cell>
          <cell r="E712">
            <v>2.9</v>
          </cell>
          <cell r="F712">
            <v>3.1</v>
          </cell>
          <cell r="G712">
            <v>3.1</v>
          </cell>
          <cell r="H712">
            <v>3.05</v>
          </cell>
          <cell r="I712">
            <v>9246</v>
          </cell>
          <cell r="J712">
            <v>28894</v>
          </cell>
          <cell r="K712">
            <v>44243</v>
          </cell>
          <cell r="L712">
            <v>32</v>
          </cell>
        </row>
        <row r="713">
          <cell r="A713" t="str">
            <v>INFRABEES</v>
          </cell>
          <cell r="B713" t="str">
            <v>EQ</v>
          </cell>
          <cell r="C713">
            <v>430</v>
          </cell>
          <cell r="D713">
            <v>434.98</v>
          </cell>
          <cell r="E713">
            <v>425.95</v>
          </cell>
          <cell r="F713">
            <v>433.71</v>
          </cell>
          <cell r="G713">
            <v>433.72</v>
          </cell>
          <cell r="H713">
            <v>429.17</v>
          </cell>
          <cell r="I713">
            <v>1503</v>
          </cell>
          <cell r="J713">
            <v>649711.12</v>
          </cell>
          <cell r="K713">
            <v>44243</v>
          </cell>
          <cell r="L713">
            <v>82</v>
          </cell>
        </row>
        <row r="714">
          <cell r="A714" t="str">
            <v>INFY</v>
          </cell>
          <cell r="B714" t="str">
            <v>EQ</v>
          </cell>
          <cell r="C714">
            <v>1314</v>
          </cell>
          <cell r="D714">
            <v>1319.75</v>
          </cell>
          <cell r="E714">
            <v>1286</v>
          </cell>
          <cell r="F714">
            <v>1290.4000000000001</v>
          </cell>
          <cell r="G714">
            <v>1294.5</v>
          </cell>
          <cell r="H714">
            <v>1309.6500000000001</v>
          </cell>
          <cell r="I714">
            <v>6896421</v>
          </cell>
          <cell r="J714">
            <v>8951918993.7000008</v>
          </cell>
          <cell r="K714">
            <v>44243</v>
          </cell>
          <cell r="L714">
            <v>285705</v>
          </cell>
        </row>
        <row r="715">
          <cell r="A715" t="str">
            <v>INGERRAND</v>
          </cell>
          <cell r="B715" t="str">
            <v>EQ</v>
          </cell>
          <cell r="C715">
            <v>781</v>
          </cell>
          <cell r="D715">
            <v>794.8</v>
          </cell>
          <cell r="E715">
            <v>756</v>
          </cell>
          <cell r="F715">
            <v>761.2</v>
          </cell>
          <cell r="G715">
            <v>760</v>
          </cell>
          <cell r="H715">
            <v>780.6</v>
          </cell>
          <cell r="I715">
            <v>72760</v>
          </cell>
          <cell r="J715">
            <v>56452880.450000003</v>
          </cell>
          <cell r="K715">
            <v>44243</v>
          </cell>
          <cell r="L715">
            <v>4280</v>
          </cell>
        </row>
        <row r="716">
          <cell r="A716" t="str">
            <v>INOXLEISUR</v>
          </cell>
          <cell r="B716" t="str">
            <v>EQ</v>
          </cell>
          <cell r="C716">
            <v>329.1</v>
          </cell>
          <cell r="D716">
            <v>331.5</v>
          </cell>
          <cell r="E716">
            <v>326.5</v>
          </cell>
          <cell r="F716">
            <v>328.45</v>
          </cell>
          <cell r="G716">
            <v>328.5</v>
          </cell>
          <cell r="H716">
            <v>328.95</v>
          </cell>
          <cell r="I716">
            <v>298644</v>
          </cell>
          <cell r="J716">
            <v>98132579.400000006</v>
          </cell>
          <cell r="K716">
            <v>44243</v>
          </cell>
          <cell r="L716">
            <v>7451</v>
          </cell>
        </row>
        <row r="717">
          <cell r="A717" t="str">
            <v>INOXWIND</v>
          </cell>
          <cell r="B717" t="str">
            <v>EQ</v>
          </cell>
          <cell r="C717">
            <v>74.2</v>
          </cell>
          <cell r="D717">
            <v>74.2</v>
          </cell>
          <cell r="E717">
            <v>67.5</v>
          </cell>
          <cell r="F717">
            <v>68.45</v>
          </cell>
          <cell r="G717">
            <v>68.900000000000006</v>
          </cell>
          <cell r="H717">
            <v>72.8</v>
          </cell>
          <cell r="I717">
            <v>317996</v>
          </cell>
          <cell r="J717">
            <v>22071801.149999999</v>
          </cell>
          <cell r="K717">
            <v>44243</v>
          </cell>
          <cell r="L717">
            <v>3209</v>
          </cell>
        </row>
        <row r="718">
          <cell r="A718" t="str">
            <v>INSECTICID</v>
          </cell>
          <cell r="B718" t="str">
            <v>EQ</v>
          </cell>
          <cell r="C718">
            <v>483</v>
          </cell>
          <cell r="D718">
            <v>484</v>
          </cell>
          <cell r="E718">
            <v>473.75</v>
          </cell>
          <cell r="F718">
            <v>474.45</v>
          </cell>
          <cell r="G718">
            <v>474.25</v>
          </cell>
          <cell r="H718">
            <v>481.7</v>
          </cell>
          <cell r="I718">
            <v>33869</v>
          </cell>
          <cell r="J718">
            <v>16221437.800000001</v>
          </cell>
          <cell r="K718">
            <v>44243</v>
          </cell>
          <cell r="L718">
            <v>940</v>
          </cell>
        </row>
        <row r="719">
          <cell r="A719" t="str">
            <v>INSPIRISYS</v>
          </cell>
          <cell r="B719" t="str">
            <v>EQ</v>
          </cell>
          <cell r="C719">
            <v>41</v>
          </cell>
          <cell r="D719">
            <v>41</v>
          </cell>
          <cell r="E719">
            <v>37.5</v>
          </cell>
          <cell r="F719">
            <v>38.049999999999997</v>
          </cell>
          <cell r="G719">
            <v>38</v>
          </cell>
          <cell r="H719">
            <v>39.549999999999997</v>
          </cell>
          <cell r="I719">
            <v>8468</v>
          </cell>
          <cell r="J719">
            <v>325451.45</v>
          </cell>
          <cell r="K719">
            <v>44243</v>
          </cell>
          <cell r="L719">
            <v>131</v>
          </cell>
        </row>
        <row r="720">
          <cell r="A720" t="str">
            <v>INTEGRA</v>
          </cell>
          <cell r="B720" t="str">
            <v>EQ</v>
          </cell>
          <cell r="C720">
            <v>1.65</v>
          </cell>
          <cell r="D720">
            <v>1.65</v>
          </cell>
          <cell r="E720">
            <v>1.65</v>
          </cell>
          <cell r="F720">
            <v>1.65</v>
          </cell>
          <cell r="G720">
            <v>1.65</v>
          </cell>
          <cell r="H720">
            <v>1.6</v>
          </cell>
          <cell r="I720">
            <v>23958</v>
          </cell>
          <cell r="J720">
            <v>39530.699999999997</v>
          </cell>
          <cell r="K720">
            <v>44243</v>
          </cell>
          <cell r="L720">
            <v>30</v>
          </cell>
        </row>
        <row r="721">
          <cell r="A721" t="str">
            <v>INTELLECT</v>
          </cell>
          <cell r="B721" t="str">
            <v>EQ</v>
          </cell>
          <cell r="C721">
            <v>438</v>
          </cell>
          <cell r="D721">
            <v>446</v>
          </cell>
          <cell r="E721">
            <v>424.75</v>
          </cell>
          <cell r="F721">
            <v>428.25</v>
          </cell>
          <cell r="G721">
            <v>426</v>
          </cell>
          <cell r="H721">
            <v>437.9</v>
          </cell>
          <cell r="I721">
            <v>185603</v>
          </cell>
          <cell r="J721">
            <v>80443907.400000006</v>
          </cell>
          <cell r="K721">
            <v>44243</v>
          </cell>
          <cell r="L721">
            <v>6453</v>
          </cell>
        </row>
        <row r="722">
          <cell r="A722" t="str">
            <v>INTENTECH</v>
          </cell>
          <cell r="B722" t="str">
            <v>EQ</v>
          </cell>
          <cell r="C722">
            <v>36.299999999999997</v>
          </cell>
          <cell r="D722">
            <v>37</v>
          </cell>
          <cell r="E722">
            <v>35.85</v>
          </cell>
          <cell r="F722">
            <v>36</v>
          </cell>
          <cell r="G722">
            <v>36.5</v>
          </cell>
          <cell r="H722">
            <v>36.950000000000003</v>
          </cell>
          <cell r="I722">
            <v>51994</v>
          </cell>
          <cell r="J722">
            <v>1879577.05</v>
          </cell>
          <cell r="K722">
            <v>44243</v>
          </cell>
          <cell r="L722">
            <v>459</v>
          </cell>
        </row>
        <row r="723">
          <cell r="A723" t="str">
            <v>INVENTURE</v>
          </cell>
          <cell r="B723" t="str">
            <v>EQ</v>
          </cell>
          <cell r="C723">
            <v>20.3</v>
          </cell>
          <cell r="D723">
            <v>21.7</v>
          </cell>
          <cell r="E723">
            <v>19.399999999999999</v>
          </cell>
          <cell r="F723">
            <v>20.6</v>
          </cell>
          <cell r="G723">
            <v>20.8</v>
          </cell>
          <cell r="H723">
            <v>20.7</v>
          </cell>
          <cell r="I723">
            <v>177976</v>
          </cell>
          <cell r="J723">
            <v>3673687.95</v>
          </cell>
          <cell r="K723">
            <v>44243</v>
          </cell>
          <cell r="L723">
            <v>4418</v>
          </cell>
        </row>
        <row r="724">
          <cell r="A724" t="str">
            <v>IOB</v>
          </cell>
          <cell r="B724" t="str">
            <v>EQ</v>
          </cell>
          <cell r="C724">
            <v>12.1</v>
          </cell>
          <cell r="D724">
            <v>13.1</v>
          </cell>
          <cell r="E724">
            <v>11.9</v>
          </cell>
          <cell r="F724">
            <v>13.1</v>
          </cell>
          <cell r="G724">
            <v>13.1</v>
          </cell>
          <cell r="H724">
            <v>10.95</v>
          </cell>
          <cell r="I724">
            <v>120512679</v>
          </cell>
          <cell r="J724">
            <v>1537149890.25</v>
          </cell>
          <cell r="K724">
            <v>44243</v>
          </cell>
          <cell r="L724">
            <v>70414</v>
          </cell>
        </row>
        <row r="725">
          <cell r="A725" t="str">
            <v>IOC</v>
          </cell>
          <cell r="B725" t="str">
            <v>EQ</v>
          </cell>
          <cell r="C725">
            <v>94.15</v>
          </cell>
          <cell r="D725">
            <v>96.5</v>
          </cell>
          <cell r="E725">
            <v>94</v>
          </cell>
          <cell r="F725">
            <v>95.6</v>
          </cell>
          <cell r="G725">
            <v>95.8</v>
          </cell>
          <cell r="H725">
            <v>94.15</v>
          </cell>
          <cell r="I725">
            <v>24869144</v>
          </cell>
          <cell r="J725">
            <v>2374567300</v>
          </cell>
          <cell r="K725">
            <v>44243</v>
          </cell>
          <cell r="L725">
            <v>65064</v>
          </cell>
        </row>
        <row r="726">
          <cell r="A726" t="str">
            <v>IOLCP</v>
          </cell>
          <cell r="B726" t="str">
            <v>EQ</v>
          </cell>
          <cell r="C726">
            <v>664.8</v>
          </cell>
          <cell r="D726">
            <v>668.7</v>
          </cell>
          <cell r="E726">
            <v>650</v>
          </cell>
          <cell r="F726">
            <v>652.1</v>
          </cell>
          <cell r="G726">
            <v>652.9</v>
          </cell>
          <cell r="H726">
            <v>659.4</v>
          </cell>
          <cell r="I726">
            <v>341626</v>
          </cell>
          <cell r="J726">
            <v>224574362.15000001</v>
          </cell>
          <cell r="K726">
            <v>44243</v>
          </cell>
          <cell r="L726">
            <v>13256</v>
          </cell>
        </row>
        <row r="727">
          <cell r="A727" t="str">
            <v>IPCALAB</v>
          </cell>
          <cell r="B727" t="str">
            <v>EQ</v>
          </cell>
          <cell r="C727">
            <v>1890</v>
          </cell>
          <cell r="D727">
            <v>1908.8</v>
          </cell>
          <cell r="E727">
            <v>1877.95</v>
          </cell>
          <cell r="F727">
            <v>1901.25</v>
          </cell>
          <cell r="G727">
            <v>1901</v>
          </cell>
          <cell r="H727">
            <v>1896.35</v>
          </cell>
          <cell r="I727">
            <v>236624</v>
          </cell>
          <cell r="J727">
            <v>447051592.55000001</v>
          </cell>
          <cell r="K727">
            <v>44243</v>
          </cell>
          <cell r="L727">
            <v>17257</v>
          </cell>
        </row>
        <row r="728">
          <cell r="A728" t="str">
            <v>IRB</v>
          </cell>
          <cell r="B728" t="str">
            <v>EQ</v>
          </cell>
          <cell r="C728">
            <v>109.45</v>
          </cell>
          <cell r="D728">
            <v>110.25</v>
          </cell>
          <cell r="E728">
            <v>107.5</v>
          </cell>
          <cell r="F728">
            <v>107.85</v>
          </cell>
          <cell r="G728">
            <v>107.6</v>
          </cell>
          <cell r="H728">
            <v>108.95</v>
          </cell>
          <cell r="I728">
            <v>593127</v>
          </cell>
          <cell r="J728">
            <v>64201676.600000001</v>
          </cell>
          <cell r="K728">
            <v>44243</v>
          </cell>
          <cell r="L728">
            <v>4671</v>
          </cell>
        </row>
        <row r="729">
          <cell r="A729" t="str">
            <v>IRCON</v>
          </cell>
          <cell r="B729" t="str">
            <v>EQ</v>
          </cell>
          <cell r="C729">
            <v>94.9</v>
          </cell>
          <cell r="D729">
            <v>94.9</v>
          </cell>
          <cell r="E729">
            <v>92.35</v>
          </cell>
          <cell r="F729">
            <v>93.55</v>
          </cell>
          <cell r="G729">
            <v>93.55</v>
          </cell>
          <cell r="H729">
            <v>95.25</v>
          </cell>
          <cell r="I729">
            <v>3225400</v>
          </cell>
          <cell r="J729">
            <v>300964316.39999998</v>
          </cell>
          <cell r="K729">
            <v>44243</v>
          </cell>
          <cell r="L729">
            <v>25255</v>
          </cell>
        </row>
        <row r="730">
          <cell r="A730" t="str">
            <v>IRCTC</v>
          </cell>
          <cell r="B730" t="str">
            <v>EQ</v>
          </cell>
          <cell r="C730">
            <v>1718</v>
          </cell>
          <cell r="D730">
            <v>1733.75</v>
          </cell>
          <cell r="E730">
            <v>1662</v>
          </cell>
          <cell r="F730">
            <v>1674.15</v>
          </cell>
          <cell r="G730">
            <v>1679</v>
          </cell>
          <cell r="H730">
            <v>1713.1</v>
          </cell>
          <cell r="I730">
            <v>1776370</v>
          </cell>
          <cell r="J730">
            <v>3009164197.75</v>
          </cell>
          <cell r="K730">
            <v>44243</v>
          </cell>
          <cell r="L730">
            <v>100691</v>
          </cell>
        </row>
        <row r="731">
          <cell r="A731" t="str">
            <v>IRFC</v>
          </cell>
          <cell r="B731" t="str">
            <v>EQ</v>
          </cell>
          <cell r="C731">
            <v>25.9</v>
          </cell>
          <cell r="D731">
            <v>26</v>
          </cell>
          <cell r="E731">
            <v>25.8</v>
          </cell>
          <cell r="F731">
            <v>25.9</v>
          </cell>
          <cell r="G731">
            <v>25.85</v>
          </cell>
          <cell r="H731">
            <v>25.75</v>
          </cell>
          <cell r="I731">
            <v>34557518</v>
          </cell>
          <cell r="J731">
            <v>894071989.60000002</v>
          </cell>
          <cell r="K731">
            <v>44243</v>
          </cell>
          <cell r="L731">
            <v>63357</v>
          </cell>
        </row>
        <row r="732">
          <cell r="A732" t="str">
            <v>ISEC</v>
          </cell>
          <cell r="B732" t="str">
            <v>EQ</v>
          </cell>
          <cell r="C732">
            <v>418.8</v>
          </cell>
          <cell r="D732">
            <v>422.75</v>
          </cell>
          <cell r="E732">
            <v>409.3</v>
          </cell>
          <cell r="F732">
            <v>413.85</v>
          </cell>
          <cell r="G732">
            <v>414.25</v>
          </cell>
          <cell r="H732">
            <v>417.55</v>
          </cell>
          <cell r="I732">
            <v>513669</v>
          </cell>
          <cell r="J732">
            <v>214706543.09999999</v>
          </cell>
          <cell r="K732">
            <v>44243</v>
          </cell>
          <cell r="L732">
            <v>11963</v>
          </cell>
        </row>
        <row r="733">
          <cell r="A733" t="str">
            <v>ISFT</v>
          </cell>
          <cell r="B733" t="str">
            <v>EQ</v>
          </cell>
          <cell r="C733">
            <v>78.55</v>
          </cell>
          <cell r="D733">
            <v>78.599999999999994</v>
          </cell>
          <cell r="E733">
            <v>75.5</v>
          </cell>
          <cell r="F733">
            <v>75.650000000000006</v>
          </cell>
          <cell r="G733">
            <v>75.55</v>
          </cell>
          <cell r="H733">
            <v>75.7</v>
          </cell>
          <cell r="I733">
            <v>8709</v>
          </cell>
          <cell r="J733">
            <v>665982.9</v>
          </cell>
          <cell r="K733">
            <v>44243</v>
          </cell>
          <cell r="L733">
            <v>160</v>
          </cell>
        </row>
        <row r="734">
          <cell r="A734" t="str">
            <v>ISMTLTD</v>
          </cell>
          <cell r="B734" t="str">
            <v>EQ</v>
          </cell>
          <cell r="C734">
            <v>10.5</v>
          </cell>
          <cell r="D734">
            <v>10.85</v>
          </cell>
          <cell r="E734">
            <v>10.25</v>
          </cell>
          <cell r="F734">
            <v>10.35</v>
          </cell>
          <cell r="G734">
            <v>10.35</v>
          </cell>
          <cell r="H734">
            <v>10.75</v>
          </cell>
          <cell r="I734">
            <v>146226</v>
          </cell>
          <cell r="J734">
            <v>1525914.35</v>
          </cell>
          <cell r="K734">
            <v>44243</v>
          </cell>
          <cell r="L734">
            <v>244</v>
          </cell>
        </row>
        <row r="735">
          <cell r="A735" t="str">
            <v>ITC</v>
          </cell>
          <cell r="B735" t="str">
            <v>EQ</v>
          </cell>
          <cell r="C735">
            <v>219.05</v>
          </cell>
          <cell r="D735">
            <v>221.8</v>
          </cell>
          <cell r="E735">
            <v>217.25</v>
          </cell>
          <cell r="F735">
            <v>218.25</v>
          </cell>
          <cell r="G735">
            <v>218.4</v>
          </cell>
          <cell r="H735">
            <v>218.6</v>
          </cell>
          <cell r="I735">
            <v>29148891</v>
          </cell>
          <cell r="J735">
            <v>6389077050.9499998</v>
          </cell>
          <cell r="K735">
            <v>44243</v>
          </cell>
          <cell r="L735">
            <v>153249</v>
          </cell>
        </row>
        <row r="736">
          <cell r="A736" t="str">
            <v>ITDC</v>
          </cell>
          <cell r="B736" t="str">
            <v>EQ</v>
          </cell>
          <cell r="C736">
            <v>304.39999999999998</v>
          </cell>
          <cell r="D736">
            <v>306.55</v>
          </cell>
          <cell r="E736">
            <v>301</v>
          </cell>
          <cell r="F736">
            <v>302.89999999999998</v>
          </cell>
          <cell r="G736">
            <v>302.55</v>
          </cell>
          <cell r="H736">
            <v>302.3</v>
          </cell>
          <cell r="I736">
            <v>16157</v>
          </cell>
          <cell r="J736">
            <v>4895923.9000000004</v>
          </cell>
          <cell r="K736">
            <v>44243</v>
          </cell>
          <cell r="L736">
            <v>681</v>
          </cell>
        </row>
        <row r="737">
          <cell r="A737" t="str">
            <v>ITDCEM</v>
          </cell>
          <cell r="B737" t="str">
            <v>EQ</v>
          </cell>
          <cell r="C737">
            <v>70.349999999999994</v>
          </cell>
          <cell r="D737">
            <v>71.8</v>
          </cell>
          <cell r="E737">
            <v>68</v>
          </cell>
          <cell r="F737">
            <v>68.7</v>
          </cell>
          <cell r="G737">
            <v>69</v>
          </cell>
          <cell r="H737">
            <v>69.650000000000006</v>
          </cell>
          <cell r="I737">
            <v>464970</v>
          </cell>
          <cell r="J737">
            <v>32417361.699999999</v>
          </cell>
          <cell r="K737">
            <v>44243</v>
          </cell>
          <cell r="L737">
            <v>3164</v>
          </cell>
        </row>
        <row r="738">
          <cell r="A738" t="str">
            <v>ITI</v>
          </cell>
          <cell r="B738" t="str">
            <v>EQ</v>
          </cell>
          <cell r="C738">
            <v>121.7</v>
          </cell>
          <cell r="D738">
            <v>123.3</v>
          </cell>
          <cell r="E738">
            <v>121.25</v>
          </cell>
          <cell r="F738">
            <v>121.8</v>
          </cell>
          <cell r="G738">
            <v>121.6</v>
          </cell>
          <cell r="H738">
            <v>121.6</v>
          </cell>
          <cell r="I738">
            <v>234471</v>
          </cell>
          <cell r="J738">
            <v>28657634.550000001</v>
          </cell>
          <cell r="K738">
            <v>44243</v>
          </cell>
          <cell r="L738">
            <v>2908</v>
          </cell>
        </row>
        <row r="739">
          <cell r="A739" t="str">
            <v>IVC</v>
          </cell>
          <cell r="B739" t="str">
            <v>EQ</v>
          </cell>
          <cell r="C739">
            <v>4.5</v>
          </cell>
          <cell r="D739">
            <v>4.55</v>
          </cell>
          <cell r="E739">
            <v>4.4000000000000004</v>
          </cell>
          <cell r="F739">
            <v>4.45</v>
          </cell>
          <cell r="G739">
            <v>4.4000000000000004</v>
          </cell>
          <cell r="H739">
            <v>4.5</v>
          </cell>
          <cell r="I739">
            <v>48654</v>
          </cell>
          <cell r="J739">
            <v>217126.65</v>
          </cell>
          <cell r="K739">
            <v>44243</v>
          </cell>
          <cell r="L739">
            <v>141</v>
          </cell>
        </row>
        <row r="740">
          <cell r="A740" t="str">
            <v>IVP</v>
          </cell>
          <cell r="B740" t="str">
            <v>EQ</v>
          </cell>
          <cell r="C740">
            <v>118.35</v>
          </cell>
          <cell r="D740">
            <v>118.35</v>
          </cell>
          <cell r="E740">
            <v>118.35</v>
          </cell>
          <cell r="F740">
            <v>118.35</v>
          </cell>
          <cell r="G740">
            <v>118.35</v>
          </cell>
          <cell r="H740">
            <v>112.75</v>
          </cell>
          <cell r="I740">
            <v>1103</v>
          </cell>
          <cell r="J740">
            <v>130540.05</v>
          </cell>
          <cell r="K740">
            <v>44243</v>
          </cell>
          <cell r="L740">
            <v>18</v>
          </cell>
        </row>
        <row r="741">
          <cell r="A741" t="str">
            <v>IVZINGOLD</v>
          </cell>
          <cell r="B741" t="str">
            <v>EQ</v>
          </cell>
          <cell r="C741">
            <v>4284</v>
          </cell>
          <cell r="D741">
            <v>4365</v>
          </cell>
          <cell r="E741">
            <v>4272.05</v>
          </cell>
          <cell r="F741">
            <v>4351.5</v>
          </cell>
          <cell r="G741">
            <v>4365</v>
          </cell>
          <cell r="H741">
            <v>4283.6499999999996</v>
          </cell>
          <cell r="I741">
            <v>110</v>
          </cell>
          <cell r="J741">
            <v>473051.6</v>
          </cell>
          <cell r="K741">
            <v>44243</v>
          </cell>
          <cell r="L741">
            <v>31</v>
          </cell>
        </row>
        <row r="742">
          <cell r="A742" t="str">
            <v>IVZINNIFTY</v>
          </cell>
          <cell r="B742" t="str">
            <v>EQ</v>
          </cell>
          <cell r="C742">
            <v>1949</v>
          </cell>
          <cell r="D742">
            <v>1949</v>
          </cell>
          <cell r="E742">
            <v>1655.1</v>
          </cell>
          <cell r="F742">
            <v>1661.35</v>
          </cell>
          <cell r="G742">
            <v>1661.35</v>
          </cell>
          <cell r="H742">
            <v>1649.35</v>
          </cell>
          <cell r="I742">
            <v>182</v>
          </cell>
          <cell r="J742">
            <v>302811.25</v>
          </cell>
          <cell r="K742">
            <v>44243</v>
          </cell>
          <cell r="L742">
            <v>23</v>
          </cell>
        </row>
        <row r="743">
          <cell r="A743" t="str">
            <v>IZMO</v>
          </cell>
          <cell r="B743" t="str">
            <v>EQ</v>
          </cell>
          <cell r="C743">
            <v>47.8</v>
          </cell>
          <cell r="D743">
            <v>48.25</v>
          </cell>
          <cell r="E743">
            <v>47.15</v>
          </cell>
          <cell r="F743">
            <v>47.3</v>
          </cell>
          <cell r="G743">
            <v>47.2</v>
          </cell>
          <cell r="H743">
            <v>48.4</v>
          </cell>
          <cell r="I743">
            <v>16086</v>
          </cell>
          <cell r="J743">
            <v>767047.45</v>
          </cell>
          <cell r="K743">
            <v>44243</v>
          </cell>
          <cell r="L743">
            <v>169</v>
          </cell>
        </row>
        <row r="744">
          <cell r="A744" t="str">
            <v>J&amp;KBANK</v>
          </cell>
          <cell r="B744" t="str">
            <v>EQ</v>
          </cell>
          <cell r="C744">
            <v>29.3</v>
          </cell>
          <cell r="D744">
            <v>29.85</v>
          </cell>
          <cell r="E744">
            <v>28.6</v>
          </cell>
          <cell r="F744">
            <v>28.8</v>
          </cell>
          <cell r="G744">
            <v>28.75</v>
          </cell>
          <cell r="H744">
            <v>29.05</v>
          </cell>
          <cell r="I744">
            <v>3466567</v>
          </cell>
          <cell r="J744">
            <v>100529797.15000001</v>
          </cell>
          <cell r="K744">
            <v>44243</v>
          </cell>
          <cell r="L744">
            <v>10281</v>
          </cell>
        </row>
        <row r="745">
          <cell r="A745" t="str">
            <v>JAGRAN</v>
          </cell>
          <cell r="B745" t="str">
            <v>EQ</v>
          </cell>
          <cell r="C745">
            <v>44</v>
          </cell>
          <cell r="D745">
            <v>45.6</v>
          </cell>
          <cell r="E745">
            <v>43.55</v>
          </cell>
          <cell r="F745">
            <v>43.95</v>
          </cell>
          <cell r="G745">
            <v>44.15</v>
          </cell>
          <cell r="H745">
            <v>43.4</v>
          </cell>
          <cell r="I745">
            <v>624961</v>
          </cell>
          <cell r="J745">
            <v>27643781.600000001</v>
          </cell>
          <cell r="K745">
            <v>44243</v>
          </cell>
          <cell r="L745">
            <v>2752</v>
          </cell>
        </row>
        <row r="746">
          <cell r="A746" t="str">
            <v>JAGSNPHARM</v>
          </cell>
          <cell r="B746" t="str">
            <v>EQ</v>
          </cell>
          <cell r="C746">
            <v>81.5</v>
          </cell>
          <cell r="D746">
            <v>87.75</v>
          </cell>
          <cell r="E746">
            <v>78.5</v>
          </cell>
          <cell r="F746">
            <v>86.6</v>
          </cell>
          <cell r="G746">
            <v>86.5</v>
          </cell>
          <cell r="H746">
            <v>81</v>
          </cell>
          <cell r="I746">
            <v>626378</v>
          </cell>
          <cell r="J746">
            <v>52632317.25</v>
          </cell>
          <cell r="K746">
            <v>44243</v>
          </cell>
          <cell r="L746">
            <v>5448</v>
          </cell>
        </row>
        <row r="747">
          <cell r="A747" t="str">
            <v>JAIBALAJI</v>
          </cell>
          <cell r="B747" t="str">
            <v>BE</v>
          </cell>
          <cell r="C747">
            <v>24.9</v>
          </cell>
          <cell r="D747">
            <v>24.9</v>
          </cell>
          <cell r="E747">
            <v>24</v>
          </cell>
          <cell r="F747">
            <v>24</v>
          </cell>
          <cell r="G747">
            <v>24</v>
          </cell>
          <cell r="H747">
            <v>24.15</v>
          </cell>
          <cell r="I747">
            <v>4871</v>
          </cell>
          <cell r="J747">
            <v>118044.95</v>
          </cell>
          <cell r="K747">
            <v>44243</v>
          </cell>
          <cell r="L747">
            <v>40</v>
          </cell>
        </row>
        <row r="748">
          <cell r="A748" t="str">
            <v>JAICORPLTD</v>
          </cell>
          <cell r="B748" t="str">
            <v>EQ</v>
          </cell>
          <cell r="C748">
            <v>89.55</v>
          </cell>
          <cell r="D748">
            <v>90.2</v>
          </cell>
          <cell r="E748">
            <v>88.1</v>
          </cell>
          <cell r="F748">
            <v>88.4</v>
          </cell>
          <cell r="G748">
            <v>88.3</v>
          </cell>
          <cell r="H748">
            <v>89.15</v>
          </cell>
          <cell r="I748">
            <v>496073</v>
          </cell>
          <cell r="J748">
            <v>44155841.850000001</v>
          </cell>
          <cell r="K748">
            <v>44243</v>
          </cell>
          <cell r="L748">
            <v>4120</v>
          </cell>
        </row>
        <row r="749">
          <cell r="A749" t="str">
            <v>JAMNAAUTO</v>
          </cell>
          <cell r="B749" t="str">
            <v>EQ</v>
          </cell>
          <cell r="C749">
            <v>71</v>
          </cell>
          <cell r="D749">
            <v>71.349999999999994</v>
          </cell>
          <cell r="E749">
            <v>69.05</v>
          </cell>
          <cell r="F749">
            <v>69.849999999999994</v>
          </cell>
          <cell r="G749">
            <v>70</v>
          </cell>
          <cell r="H749">
            <v>70.7</v>
          </cell>
          <cell r="I749">
            <v>1038368</v>
          </cell>
          <cell r="J749">
            <v>72640840.049999997</v>
          </cell>
          <cell r="K749">
            <v>44243</v>
          </cell>
          <cell r="L749">
            <v>5809</v>
          </cell>
        </row>
        <row r="750">
          <cell r="A750" t="str">
            <v>JASH</v>
          </cell>
          <cell r="B750" t="str">
            <v>EQ</v>
          </cell>
          <cell r="C750">
            <v>269.2</v>
          </cell>
          <cell r="D750">
            <v>276.05</v>
          </cell>
          <cell r="E750">
            <v>266.10000000000002</v>
          </cell>
          <cell r="F750">
            <v>267.95</v>
          </cell>
          <cell r="G750">
            <v>270</v>
          </cell>
          <cell r="H750">
            <v>274.2</v>
          </cell>
          <cell r="I750">
            <v>17762</v>
          </cell>
          <cell r="J750">
            <v>4812912.2</v>
          </cell>
          <cell r="K750">
            <v>44243</v>
          </cell>
          <cell r="L750">
            <v>266</v>
          </cell>
        </row>
        <row r="751">
          <cell r="A751" t="str">
            <v>JAYAGROGN</v>
          </cell>
          <cell r="B751" t="str">
            <v>EQ</v>
          </cell>
          <cell r="C751">
            <v>141.69999999999999</v>
          </cell>
          <cell r="D751">
            <v>142.05000000000001</v>
          </cell>
          <cell r="E751">
            <v>138.75</v>
          </cell>
          <cell r="F751">
            <v>139.35</v>
          </cell>
          <cell r="G751">
            <v>139.5</v>
          </cell>
          <cell r="H751">
            <v>141.9</v>
          </cell>
          <cell r="I751">
            <v>13139</v>
          </cell>
          <cell r="J751">
            <v>1842766.1</v>
          </cell>
          <cell r="K751">
            <v>44243</v>
          </cell>
          <cell r="L751">
            <v>300</v>
          </cell>
        </row>
        <row r="752">
          <cell r="A752" t="str">
            <v>JAYBARMARU</v>
          </cell>
          <cell r="B752" t="str">
            <v>EQ</v>
          </cell>
          <cell r="C752">
            <v>252</v>
          </cell>
          <cell r="D752">
            <v>257.7</v>
          </cell>
          <cell r="E752">
            <v>251.3</v>
          </cell>
          <cell r="F752">
            <v>253.35</v>
          </cell>
          <cell r="G752">
            <v>255</v>
          </cell>
          <cell r="H752">
            <v>252.25</v>
          </cell>
          <cell r="I752">
            <v>15895</v>
          </cell>
          <cell r="J752">
            <v>4042743.35</v>
          </cell>
          <cell r="K752">
            <v>44243</v>
          </cell>
          <cell r="L752">
            <v>590</v>
          </cell>
        </row>
        <row r="753">
          <cell r="A753" t="str">
            <v>JAYNECOIND</v>
          </cell>
          <cell r="B753" t="str">
            <v>EQ</v>
          </cell>
          <cell r="C753">
            <v>5.6</v>
          </cell>
          <cell r="D753">
            <v>5.6</v>
          </cell>
          <cell r="E753">
            <v>5.6</v>
          </cell>
          <cell r="F753">
            <v>5.6</v>
          </cell>
          <cell r="G753">
            <v>5.6</v>
          </cell>
          <cell r="H753">
            <v>5.35</v>
          </cell>
          <cell r="I753">
            <v>30283</v>
          </cell>
          <cell r="J753">
            <v>169584.8</v>
          </cell>
          <cell r="K753">
            <v>44243</v>
          </cell>
          <cell r="L753">
            <v>48</v>
          </cell>
        </row>
        <row r="754">
          <cell r="A754" t="str">
            <v>JAYSREETEA</v>
          </cell>
          <cell r="B754" t="str">
            <v>EQ</v>
          </cell>
          <cell r="C754">
            <v>68.25</v>
          </cell>
          <cell r="D754">
            <v>68.55</v>
          </cell>
          <cell r="E754">
            <v>65.8</v>
          </cell>
          <cell r="F754">
            <v>66.349999999999994</v>
          </cell>
          <cell r="G754">
            <v>66.7</v>
          </cell>
          <cell r="H754">
            <v>68.05</v>
          </cell>
          <cell r="I754">
            <v>205819</v>
          </cell>
          <cell r="J754">
            <v>13724495.15</v>
          </cell>
          <cell r="K754">
            <v>44243</v>
          </cell>
          <cell r="L754">
            <v>2565</v>
          </cell>
        </row>
        <row r="755">
          <cell r="A755" t="str">
            <v>JBCHEPHARM</v>
          </cell>
          <cell r="B755" t="str">
            <v>EQ</v>
          </cell>
          <cell r="C755">
            <v>1246.8</v>
          </cell>
          <cell r="D755">
            <v>1259.5999999999999</v>
          </cell>
          <cell r="E755">
            <v>1215.3</v>
          </cell>
          <cell r="F755">
            <v>1248.1500000000001</v>
          </cell>
          <cell r="G755">
            <v>1244</v>
          </cell>
          <cell r="H755">
            <v>1243.5</v>
          </cell>
          <cell r="I755">
            <v>223891</v>
          </cell>
          <cell r="J755">
            <v>278025722.25</v>
          </cell>
          <cell r="K755">
            <v>44243</v>
          </cell>
          <cell r="L755">
            <v>13087</v>
          </cell>
        </row>
        <row r="756">
          <cell r="A756" t="str">
            <v>JBFIND</v>
          </cell>
          <cell r="B756" t="str">
            <v>EQ</v>
          </cell>
          <cell r="C756">
            <v>14.45</v>
          </cell>
          <cell r="D756">
            <v>14.45</v>
          </cell>
          <cell r="E756">
            <v>12.8</v>
          </cell>
          <cell r="F756">
            <v>13.15</v>
          </cell>
          <cell r="G756">
            <v>13.45</v>
          </cell>
          <cell r="H756">
            <v>13.85</v>
          </cell>
          <cell r="I756">
            <v>234721</v>
          </cell>
          <cell r="J756">
            <v>3111556</v>
          </cell>
          <cell r="K756">
            <v>44243</v>
          </cell>
          <cell r="L756">
            <v>1968</v>
          </cell>
        </row>
        <row r="757">
          <cell r="A757" t="str">
            <v>JBMA</v>
          </cell>
          <cell r="B757" t="str">
            <v>EQ</v>
          </cell>
          <cell r="C757">
            <v>392.95</v>
          </cell>
          <cell r="D757">
            <v>424.6</v>
          </cell>
          <cell r="E757">
            <v>389.95</v>
          </cell>
          <cell r="F757">
            <v>415.65</v>
          </cell>
          <cell r="G757">
            <v>424</v>
          </cell>
          <cell r="H757">
            <v>392.95</v>
          </cell>
          <cell r="I757">
            <v>59257</v>
          </cell>
          <cell r="J757">
            <v>24127216.449999999</v>
          </cell>
          <cell r="K757">
            <v>44243</v>
          </cell>
          <cell r="L757">
            <v>2576</v>
          </cell>
        </row>
        <row r="758">
          <cell r="A758" t="str">
            <v>JCHAC</v>
          </cell>
          <cell r="B758" t="str">
            <v>EQ</v>
          </cell>
          <cell r="C758">
            <v>2480.0500000000002</v>
          </cell>
          <cell r="D758">
            <v>2514.85</v>
          </cell>
          <cell r="E758">
            <v>2438.4</v>
          </cell>
          <cell r="F758">
            <v>2464.25</v>
          </cell>
          <cell r="G758">
            <v>2464.0500000000002</v>
          </cell>
          <cell r="H758">
            <v>2477.3000000000002</v>
          </cell>
          <cell r="I758">
            <v>12661</v>
          </cell>
          <cell r="J758">
            <v>31215558.800000001</v>
          </cell>
          <cell r="K758">
            <v>44243</v>
          </cell>
          <cell r="L758">
            <v>2323</v>
          </cell>
        </row>
        <row r="759">
          <cell r="A759" t="str">
            <v>JHS</v>
          </cell>
          <cell r="B759" t="str">
            <v>BE</v>
          </cell>
          <cell r="C759">
            <v>24.7</v>
          </cell>
          <cell r="D759">
            <v>25.9</v>
          </cell>
          <cell r="E759">
            <v>23.5</v>
          </cell>
          <cell r="F759">
            <v>25.85</v>
          </cell>
          <cell r="G759">
            <v>25.8</v>
          </cell>
          <cell r="H759">
            <v>24.7</v>
          </cell>
          <cell r="I759">
            <v>111948</v>
          </cell>
          <cell r="J759">
            <v>2773921.25</v>
          </cell>
          <cell r="K759">
            <v>44243</v>
          </cell>
          <cell r="L759">
            <v>334</v>
          </cell>
        </row>
        <row r="760">
          <cell r="A760" t="str">
            <v>JIKIND</v>
          </cell>
          <cell r="B760" t="str">
            <v>BE</v>
          </cell>
          <cell r="C760">
            <v>0.4</v>
          </cell>
          <cell r="D760">
            <v>0.45</v>
          </cell>
          <cell r="E760">
            <v>0.4</v>
          </cell>
          <cell r="F760">
            <v>0.4</v>
          </cell>
          <cell r="G760">
            <v>0.4</v>
          </cell>
          <cell r="H760">
            <v>0.45</v>
          </cell>
          <cell r="I760">
            <v>4225</v>
          </cell>
          <cell r="J760">
            <v>1713.45</v>
          </cell>
          <cell r="K760">
            <v>44243</v>
          </cell>
          <cell r="L760">
            <v>10</v>
          </cell>
        </row>
        <row r="761">
          <cell r="A761" t="str">
            <v>JINDALPHOT</v>
          </cell>
          <cell r="B761" t="str">
            <v>EQ</v>
          </cell>
          <cell r="C761">
            <v>31.25</v>
          </cell>
          <cell r="D761">
            <v>34.15</v>
          </cell>
          <cell r="E761">
            <v>31.25</v>
          </cell>
          <cell r="F761">
            <v>34.15</v>
          </cell>
          <cell r="G761">
            <v>34.15</v>
          </cell>
          <cell r="H761">
            <v>32.549999999999997</v>
          </cell>
          <cell r="I761">
            <v>12940</v>
          </cell>
          <cell r="J761">
            <v>440297.7</v>
          </cell>
          <cell r="K761">
            <v>44243</v>
          </cell>
          <cell r="L761">
            <v>89</v>
          </cell>
        </row>
        <row r="762">
          <cell r="A762" t="str">
            <v>JINDALPOLY</v>
          </cell>
          <cell r="B762" t="str">
            <v>EQ</v>
          </cell>
          <cell r="C762">
            <v>503.1</v>
          </cell>
          <cell r="D762">
            <v>508</v>
          </cell>
          <cell r="E762">
            <v>482</v>
          </cell>
          <cell r="F762">
            <v>487.55</v>
          </cell>
          <cell r="G762">
            <v>488.5</v>
          </cell>
          <cell r="H762">
            <v>502.65</v>
          </cell>
          <cell r="I762">
            <v>118082</v>
          </cell>
          <cell r="J762">
            <v>58183508.149999999</v>
          </cell>
          <cell r="K762">
            <v>44243</v>
          </cell>
          <cell r="L762">
            <v>4330</v>
          </cell>
        </row>
        <row r="763">
          <cell r="A763" t="str">
            <v>JINDALSAW</v>
          </cell>
          <cell r="B763" t="str">
            <v>EQ</v>
          </cell>
          <cell r="C763">
            <v>70.8</v>
          </cell>
          <cell r="D763">
            <v>72.7</v>
          </cell>
          <cell r="E763">
            <v>70.599999999999994</v>
          </cell>
          <cell r="F763">
            <v>71.25</v>
          </cell>
          <cell r="G763">
            <v>71.5</v>
          </cell>
          <cell r="H763">
            <v>70.599999999999994</v>
          </cell>
          <cell r="I763">
            <v>1872325</v>
          </cell>
          <cell r="J763">
            <v>134023748.2</v>
          </cell>
          <cell r="K763">
            <v>44243</v>
          </cell>
          <cell r="L763">
            <v>11861</v>
          </cell>
        </row>
        <row r="764">
          <cell r="A764" t="str">
            <v>JINDALSTEL</v>
          </cell>
          <cell r="B764" t="str">
            <v>EQ</v>
          </cell>
          <cell r="C764">
            <v>309</v>
          </cell>
          <cell r="D764">
            <v>335.9</v>
          </cell>
          <cell r="E764">
            <v>308.8</v>
          </cell>
          <cell r="F764">
            <v>332.65</v>
          </cell>
          <cell r="G764">
            <v>330.2</v>
          </cell>
          <cell r="H764">
            <v>308.60000000000002</v>
          </cell>
          <cell r="I764">
            <v>26320619</v>
          </cell>
          <cell r="J764">
            <v>8653356002.25</v>
          </cell>
          <cell r="K764">
            <v>44243</v>
          </cell>
          <cell r="L764">
            <v>193762</v>
          </cell>
        </row>
        <row r="765">
          <cell r="A765" t="str">
            <v>JINDRILL</v>
          </cell>
          <cell r="B765" t="str">
            <v>EQ</v>
          </cell>
          <cell r="C765">
            <v>88</v>
          </cell>
          <cell r="D765">
            <v>88</v>
          </cell>
          <cell r="E765">
            <v>83.55</v>
          </cell>
          <cell r="F765">
            <v>84.3</v>
          </cell>
          <cell r="G765">
            <v>85</v>
          </cell>
          <cell r="H765">
            <v>86.75</v>
          </cell>
          <cell r="I765">
            <v>20661</v>
          </cell>
          <cell r="J765">
            <v>1771313.3</v>
          </cell>
          <cell r="K765">
            <v>44243</v>
          </cell>
          <cell r="L765">
            <v>739</v>
          </cell>
        </row>
        <row r="766">
          <cell r="A766" t="str">
            <v>JINDWORLD</v>
          </cell>
          <cell r="B766" t="str">
            <v>EQ</v>
          </cell>
          <cell r="C766">
            <v>59.55</v>
          </cell>
          <cell r="D766">
            <v>60.35</v>
          </cell>
          <cell r="E766">
            <v>55.7</v>
          </cell>
          <cell r="F766">
            <v>56.5</v>
          </cell>
          <cell r="G766">
            <v>56.9</v>
          </cell>
          <cell r="H766">
            <v>58.8</v>
          </cell>
          <cell r="I766">
            <v>289790</v>
          </cell>
          <cell r="J766">
            <v>16887646.399999999</v>
          </cell>
          <cell r="K766">
            <v>44243</v>
          </cell>
          <cell r="L766">
            <v>3900</v>
          </cell>
        </row>
        <row r="767">
          <cell r="A767" t="str">
            <v>JISLDVREQS</v>
          </cell>
          <cell r="B767" t="str">
            <v>BE</v>
          </cell>
          <cell r="C767">
            <v>13</v>
          </cell>
          <cell r="D767">
            <v>13.5</v>
          </cell>
          <cell r="E767">
            <v>12.75</v>
          </cell>
          <cell r="F767">
            <v>13.05</v>
          </cell>
          <cell r="G767">
            <v>13</v>
          </cell>
          <cell r="H767">
            <v>13</v>
          </cell>
          <cell r="I767">
            <v>10435</v>
          </cell>
          <cell r="J767">
            <v>136278.54999999999</v>
          </cell>
          <cell r="K767">
            <v>44243</v>
          </cell>
          <cell r="L767">
            <v>62</v>
          </cell>
        </row>
        <row r="768">
          <cell r="A768" t="str">
            <v>JISLJALEQS</v>
          </cell>
          <cell r="B768" t="str">
            <v>EQ</v>
          </cell>
          <cell r="C768">
            <v>20.25</v>
          </cell>
          <cell r="D768">
            <v>20.45</v>
          </cell>
          <cell r="E768">
            <v>19.95</v>
          </cell>
          <cell r="F768">
            <v>20.100000000000001</v>
          </cell>
          <cell r="G768">
            <v>20.2</v>
          </cell>
          <cell r="H768">
            <v>20.2</v>
          </cell>
          <cell r="I768">
            <v>1465966</v>
          </cell>
          <cell r="J768">
            <v>29500924.050000001</v>
          </cell>
          <cell r="K768">
            <v>44243</v>
          </cell>
          <cell r="L768">
            <v>1952</v>
          </cell>
        </row>
        <row r="769">
          <cell r="A769" t="str">
            <v>JITFINFRA</v>
          </cell>
          <cell r="B769" t="str">
            <v>BE</v>
          </cell>
          <cell r="C769">
            <v>8.5500000000000007</v>
          </cell>
          <cell r="D769">
            <v>9</v>
          </cell>
          <cell r="E769">
            <v>8.25</v>
          </cell>
          <cell r="F769">
            <v>8.5</v>
          </cell>
          <cell r="G769">
            <v>8.5</v>
          </cell>
          <cell r="H769">
            <v>8.65</v>
          </cell>
          <cell r="I769">
            <v>11331</v>
          </cell>
          <cell r="J769">
            <v>98290.35</v>
          </cell>
          <cell r="K769">
            <v>44243</v>
          </cell>
          <cell r="L769">
            <v>42</v>
          </cell>
        </row>
        <row r="770">
          <cell r="A770" t="str">
            <v>JIYAECO</v>
          </cell>
          <cell r="B770" t="str">
            <v>BE</v>
          </cell>
          <cell r="C770">
            <v>6.55</v>
          </cell>
          <cell r="D770">
            <v>6.55</v>
          </cell>
          <cell r="E770">
            <v>6.3</v>
          </cell>
          <cell r="F770">
            <v>6.4</v>
          </cell>
          <cell r="G770">
            <v>6.4</v>
          </cell>
          <cell r="H770">
            <v>6.4</v>
          </cell>
          <cell r="I770">
            <v>55246</v>
          </cell>
          <cell r="J770">
            <v>349780.9</v>
          </cell>
          <cell r="K770">
            <v>44243</v>
          </cell>
          <cell r="L770">
            <v>152</v>
          </cell>
        </row>
        <row r="771">
          <cell r="A771" t="str">
            <v>JKCEMENT</v>
          </cell>
          <cell r="B771" t="str">
            <v>EQ</v>
          </cell>
          <cell r="C771">
            <v>2770</v>
          </cell>
          <cell r="D771">
            <v>2819.95</v>
          </cell>
          <cell r="E771">
            <v>2680.5</v>
          </cell>
          <cell r="F771">
            <v>2695.55</v>
          </cell>
          <cell r="G771">
            <v>2700</v>
          </cell>
          <cell r="H771">
            <v>2773.6</v>
          </cell>
          <cell r="I771">
            <v>167055</v>
          </cell>
          <cell r="J771">
            <v>457902041.05000001</v>
          </cell>
          <cell r="K771">
            <v>44243</v>
          </cell>
          <cell r="L771">
            <v>15548</v>
          </cell>
        </row>
        <row r="772">
          <cell r="A772" t="str">
            <v>JKIL</v>
          </cell>
          <cell r="B772" t="str">
            <v>EQ</v>
          </cell>
          <cell r="C772">
            <v>187.95</v>
          </cell>
          <cell r="D772">
            <v>199</v>
          </cell>
          <cell r="E772">
            <v>187.95</v>
          </cell>
          <cell r="F772">
            <v>193.55</v>
          </cell>
          <cell r="G772">
            <v>193.7</v>
          </cell>
          <cell r="H772">
            <v>185.95</v>
          </cell>
          <cell r="I772">
            <v>652685</v>
          </cell>
          <cell r="J772">
            <v>127852587.40000001</v>
          </cell>
          <cell r="K772">
            <v>44243</v>
          </cell>
          <cell r="L772">
            <v>9867</v>
          </cell>
        </row>
        <row r="773">
          <cell r="A773" t="str">
            <v>JKLAKSHMI</v>
          </cell>
          <cell r="B773" t="str">
            <v>EQ</v>
          </cell>
          <cell r="C773">
            <v>372.95</v>
          </cell>
          <cell r="D773">
            <v>380</v>
          </cell>
          <cell r="E773">
            <v>371.8</v>
          </cell>
          <cell r="F773">
            <v>378.55</v>
          </cell>
          <cell r="G773">
            <v>378</v>
          </cell>
          <cell r="H773">
            <v>370.05</v>
          </cell>
          <cell r="I773">
            <v>316009</v>
          </cell>
          <cell r="J773">
            <v>119035824.25</v>
          </cell>
          <cell r="K773">
            <v>44243</v>
          </cell>
          <cell r="L773">
            <v>7180</v>
          </cell>
        </row>
        <row r="774">
          <cell r="A774" t="str">
            <v>JKPAPER</v>
          </cell>
          <cell r="B774" t="str">
            <v>EQ</v>
          </cell>
          <cell r="C774">
            <v>139.94999999999999</v>
          </cell>
          <cell r="D774">
            <v>142.94999999999999</v>
          </cell>
          <cell r="E774">
            <v>138.19999999999999</v>
          </cell>
          <cell r="F774">
            <v>140.65</v>
          </cell>
          <cell r="G774">
            <v>139.25</v>
          </cell>
          <cell r="H774">
            <v>139.55000000000001</v>
          </cell>
          <cell r="I774">
            <v>1488136</v>
          </cell>
          <cell r="J774">
            <v>209163284.75</v>
          </cell>
          <cell r="K774">
            <v>44243</v>
          </cell>
          <cell r="L774">
            <v>9153</v>
          </cell>
        </row>
        <row r="775">
          <cell r="A775" t="str">
            <v>JKTYRE</v>
          </cell>
          <cell r="B775" t="str">
            <v>EQ</v>
          </cell>
          <cell r="C775">
            <v>126.1</v>
          </cell>
          <cell r="D775">
            <v>127.85</v>
          </cell>
          <cell r="E775">
            <v>124.3</v>
          </cell>
          <cell r="F775">
            <v>125.25</v>
          </cell>
          <cell r="G775">
            <v>125.25</v>
          </cell>
          <cell r="H775">
            <v>127.2</v>
          </cell>
          <cell r="I775">
            <v>1683104</v>
          </cell>
          <cell r="J775">
            <v>211723952.94999999</v>
          </cell>
          <cell r="K775">
            <v>44243</v>
          </cell>
          <cell r="L775">
            <v>13470</v>
          </cell>
        </row>
        <row r="776">
          <cell r="A776" t="str">
            <v>JMA</v>
          </cell>
          <cell r="B776" t="str">
            <v>EQ</v>
          </cell>
          <cell r="C776">
            <v>35</v>
          </cell>
          <cell r="D776">
            <v>35.15</v>
          </cell>
          <cell r="E776">
            <v>34.75</v>
          </cell>
          <cell r="F776">
            <v>34.950000000000003</v>
          </cell>
          <cell r="G776">
            <v>34.9</v>
          </cell>
          <cell r="H776">
            <v>35.299999999999997</v>
          </cell>
          <cell r="I776">
            <v>6379</v>
          </cell>
          <cell r="J776">
            <v>222711.1</v>
          </cell>
          <cell r="K776">
            <v>44243</v>
          </cell>
          <cell r="L776">
            <v>77</v>
          </cell>
        </row>
        <row r="777">
          <cell r="A777" t="str">
            <v>JMCPROJECT</v>
          </cell>
          <cell r="B777" t="str">
            <v>EQ</v>
          </cell>
          <cell r="C777">
            <v>77.45</v>
          </cell>
          <cell r="D777">
            <v>78.150000000000006</v>
          </cell>
          <cell r="E777">
            <v>73.55</v>
          </cell>
          <cell r="F777">
            <v>75.099999999999994</v>
          </cell>
          <cell r="G777">
            <v>73.95</v>
          </cell>
          <cell r="H777">
            <v>76.150000000000006</v>
          </cell>
          <cell r="I777">
            <v>302532</v>
          </cell>
          <cell r="J777">
            <v>23141688</v>
          </cell>
          <cell r="K777">
            <v>44243</v>
          </cell>
          <cell r="L777">
            <v>2615</v>
          </cell>
        </row>
        <row r="778">
          <cell r="A778" t="str">
            <v>JMFINANCIL</v>
          </cell>
          <cell r="B778" t="str">
            <v>EQ</v>
          </cell>
          <cell r="C778">
            <v>92.2</v>
          </cell>
          <cell r="D778">
            <v>94.1</v>
          </cell>
          <cell r="E778">
            <v>89.9</v>
          </cell>
          <cell r="F778">
            <v>93.4</v>
          </cell>
          <cell r="G778">
            <v>92.8</v>
          </cell>
          <cell r="H778">
            <v>91.7</v>
          </cell>
          <cell r="I778">
            <v>1127430</v>
          </cell>
          <cell r="J778">
            <v>103757901.75</v>
          </cell>
          <cell r="K778">
            <v>44243</v>
          </cell>
          <cell r="L778">
            <v>10063</v>
          </cell>
        </row>
        <row r="779">
          <cell r="A779" t="str">
            <v>JMTAUTOLTD</v>
          </cell>
          <cell r="B779" t="str">
            <v>BE</v>
          </cell>
          <cell r="C779">
            <v>2.85</v>
          </cell>
          <cell r="D779">
            <v>2.85</v>
          </cell>
          <cell r="E779">
            <v>2.75</v>
          </cell>
          <cell r="F779">
            <v>2.8</v>
          </cell>
          <cell r="G779">
            <v>2.8</v>
          </cell>
          <cell r="H779">
            <v>2.85</v>
          </cell>
          <cell r="I779">
            <v>278518</v>
          </cell>
          <cell r="J779">
            <v>776055.5</v>
          </cell>
          <cell r="K779">
            <v>44243</v>
          </cell>
          <cell r="L779">
            <v>677</v>
          </cell>
        </row>
        <row r="780">
          <cell r="A780" t="str">
            <v>JOCIL</v>
          </cell>
          <cell r="B780" t="str">
            <v>EQ</v>
          </cell>
          <cell r="C780">
            <v>160.5</v>
          </cell>
          <cell r="D780">
            <v>168</v>
          </cell>
          <cell r="E780">
            <v>156</v>
          </cell>
          <cell r="F780">
            <v>165.6</v>
          </cell>
          <cell r="G780">
            <v>165</v>
          </cell>
          <cell r="H780">
            <v>160.6</v>
          </cell>
          <cell r="I780">
            <v>51002</v>
          </cell>
          <cell r="J780">
            <v>8393235</v>
          </cell>
          <cell r="K780">
            <v>44243</v>
          </cell>
          <cell r="L780">
            <v>797</v>
          </cell>
        </row>
        <row r="781">
          <cell r="A781" t="str">
            <v>JPASSOCIAT</v>
          </cell>
          <cell r="B781" t="str">
            <v>EQ</v>
          </cell>
          <cell r="C781">
            <v>7.5</v>
          </cell>
          <cell r="D781">
            <v>7.7</v>
          </cell>
          <cell r="E781">
            <v>7.15</v>
          </cell>
          <cell r="F781">
            <v>7.3</v>
          </cell>
          <cell r="G781">
            <v>7.35</v>
          </cell>
          <cell r="H781">
            <v>7.35</v>
          </cell>
          <cell r="I781">
            <v>14749002</v>
          </cell>
          <cell r="J781">
            <v>110572984.55</v>
          </cell>
          <cell r="K781">
            <v>44243</v>
          </cell>
          <cell r="L781">
            <v>8672</v>
          </cell>
        </row>
        <row r="782">
          <cell r="A782" t="str">
            <v>JPINFRATEC</v>
          </cell>
          <cell r="B782" t="str">
            <v>EQ</v>
          </cell>
          <cell r="C782">
            <v>1.75</v>
          </cell>
          <cell r="D782">
            <v>1.8</v>
          </cell>
          <cell r="E782">
            <v>1.75</v>
          </cell>
          <cell r="F782">
            <v>1.8</v>
          </cell>
          <cell r="G782">
            <v>1.8</v>
          </cell>
          <cell r="H782">
            <v>1.75</v>
          </cell>
          <cell r="I782">
            <v>1945555</v>
          </cell>
          <cell r="J782">
            <v>3497349.45</v>
          </cell>
          <cell r="K782">
            <v>44243</v>
          </cell>
          <cell r="L782">
            <v>420</v>
          </cell>
        </row>
        <row r="783">
          <cell r="A783" t="str">
            <v>JPPOWER</v>
          </cell>
          <cell r="B783" t="str">
            <v>EQ</v>
          </cell>
          <cell r="C783">
            <v>3.3</v>
          </cell>
          <cell r="D783">
            <v>3.3</v>
          </cell>
          <cell r="E783">
            <v>3.1</v>
          </cell>
          <cell r="F783">
            <v>3.3</v>
          </cell>
          <cell r="G783">
            <v>3.3</v>
          </cell>
          <cell r="H783">
            <v>3</v>
          </cell>
          <cell r="I783">
            <v>90148618</v>
          </cell>
          <cell r="J783">
            <v>293093536.39999998</v>
          </cell>
          <cell r="K783">
            <v>44243</v>
          </cell>
          <cell r="L783">
            <v>22508</v>
          </cell>
        </row>
        <row r="784">
          <cell r="A784" t="str">
            <v>JSL</v>
          </cell>
          <cell r="B784" t="str">
            <v>EQ</v>
          </cell>
          <cell r="C784">
            <v>71.650000000000006</v>
          </cell>
          <cell r="D784">
            <v>74.150000000000006</v>
          </cell>
          <cell r="E784">
            <v>70.8</v>
          </cell>
          <cell r="F784">
            <v>71.650000000000006</v>
          </cell>
          <cell r="G784">
            <v>71.75</v>
          </cell>
          <cell r="H784">
            <v>71</v>
          </cell>
          <cell r="I784">
            <v>969825</v>
          </cell>
          <cell r="J784">
            <v>69950881</v>
          </cell>
          <cell r="K784">
            <v>44243</v>
          </cell>
          <cell r="L784">
            <v>5450</v>
          </cell>
        </row>
        <row r="785">
          <cell r="A785" t="str">
            <v>JSLHISAR</v>
          </cell>
          <cell r="B785" t="str">
            <v>EQ</v>
          </cell>
          <cell r="C785">
            <v>121.8</v>
          </cell>
          <cell r="D785">
            <v>125.5</v>
          </cell>
          <cell r="E785">
            <v>121.2</v>
          </cell>
          <cell r="F785">
            <v>124.8</v>
          </cell>
          <cell r="G785">
            <v>125</v>
          </cell>
          <cell r="H785">
            <v>119.6</v>
          </cell>
          <cell r="I785">
            <v>405731</v>
          </cell>
          <cell r="J785">
            <v>50335609.049999997</v>
          </cell>
          <cell r="K785">
            <v>44243</v>
          </cell>
          <cell r="L785">
            <v>4257</v>
          </cell>
        </row>
        <row r="786">
          <cell r="A786" t="str">
            <v>JSWENERGY</v>
          </cell>
          <cell r="B786" t="str">
            <v>EQ</v>
          </cell>
          <cell r="C786">
            <v>76.400000000000006</v>
          </cell>
          <cell r="D786">
            <v>76.75</v>
          </cell>
          <cell r="E786">
            <v>74.05</v>
          </cell>
          <cell r="F786">
            <v>75</v>
          </cell>
          <cell r="G786">
            <v>74.849999999999994</v>
          </cell>
          <cell r="H786">
            <v>75.849999999999994</v>
          </cell>
          <cell r="I786">
            <v>2764907</v>
          </cell>
          <cell r="J786">
            <v>207593274.75</v>
          </cell>
          <cell r="K786">
            <v>44243</v>
          </cell>
          <cell r="L786">
            <v>11788</v>
          </cell>
        </row>
        <row r="787">
          <cell r="A787" t="str">
            <v>JSWHL</v>
          </cell>
          <cell r="B787" t="str">
            <v>EQ</v>
          </cell>
          <cell r="C787">
            <v>4148</v>
          </cell>
          <cell r="D787">
            <v>4194</v>
          </cell>
          <cell r="E787">
            <v>3900</v>
          </cell>
          <cell r="F787">
            <v>3937.5</v>
          </cell>
          <cell r="G787">
            <v>3908.05</v>
          </cell>
          <cell r="H787">
            <v>4064.7</v>
          </cell>
          <cell r="I787">
            <v>9767</v>
          </cell>
          <cell r="J787">
            <v>39846189.049999997</v>
          </cell>
          <cell r="K787">
            <v>44243</v>
          </cell>
          <cell r="L787">
            <v>3117</v>
          </cell>
        </row>
        <row r="788">
          <cell r="A788" t="str">
            <v>JSWISPL</v>
          </cell>
          <cell r="B788" t="str">
            <v>EQ</v>
          </cell>
          <cell r="C788">
            <v>27</v>
          </cell>
          <cell r="D788">
            <v>28.2</v>
          </cell>
          <cell r="E788">
            <v>27</v>
          </cell>
          <cell r="F788">
            <v>28.15</v>
          </cell>
          <cell r="G788">
            <v>27.95</v>
          </cell>
          <cell r="H788">
            <v>26.9</v>
          </cell>
          <cell r="I788">
            <v>899717</v>
          </cell>
          <cell r="J788">
            <v>25248524.100000001</v>
          </cell>
          <cell r="K788">
            <v>44243</v>
          </cell>
          <cell r="L788">
            <v>1300</v>
          </cell>
        </row>
        <row r="789">
          <cell r="A789" t="str">
            <v>JSWSTEEL</v>
          </cell>
          <cell r="B789" t="str">
            <v>EQ</v>
          </cell>
          <cell r="C789">
            <v>403.7</v>
          </cell>
          <cell r="D789">
            <v>421.9</v>
          </cell>
          <cell r="E789">
            <v>403.7</v>
          </cell>
          <cell r="F789">
            <v>407.65</v>
          </cell>
          <cell r="G789">
            <v>406.3</v>
          </cell>
          <cell r="H789">
            <v>403.7</v>
          </cell>
          <cell r="I789">
            <v>10594928</v>
          </cell>
          <cell r="J789">
            <v>4385478484.1499996</v>
          </cell>
          <cell r="K789">
            <v>44243</v>
          </cell>
          <cell r="L789">
            <v>104314</v>
          </cell>
        </row>
        <row r="790">
          <cell r="A790" t="str">
            <v>JTEKTINDIA</v>
          </cell>
          <cell r="B790" t="str">
            <v>EQ</v>
          </cell>
          <cell r="C790">
            <v>89.9</v>
          </cell>
          <cell r="D790">
            <v>91.7</v>
          </cell>
          <cell r="E790">
            <v>88.35</v>
          </cell>
          <cell r="F790">
            <v>88.9</v>
          </cell>
          <cell r="G790">
            <v>89.4</v>
          </cell>
          <cell r="H790">
            <v>90</v>
          </cell>
          <cell r="I790">
            <v>280436</v>
          </cell>
          <cell r="J790">
            <v>25186410.100000001</v>
          </cell>
          <cell r="K790">
            <v>44243</v>
          </cell>
          <cell r="L790">
            <v>3753</v>
          </cell>
        </row>
        <row r="791">
          <cell r="A791" t="str">
            <v>JUBLFOOD</v>
          </cell>
          <cell r="B791" t="str">
            <v>EQ</v>
          </cell>
          <cell r="C791">
            <v>2864</v>
          </cell>
          <cell r="D791">
            <v>2916</v>
          </cell>
          <cell r="E791">
            <v>2854.6</v>
          </cell>
          <cell r="F791">
            <v>2881.65</v>
          </cell>
          <cell r="G791">
            <v>2875</v>
          </cell>
          <cell r="H791">
            <v>2870.15</v>
          </cell>
          <cell r="I791">
            <v>1134266</v>
          </cell>
          <cell r="J791">
            <v>3275754569.9499998</v>
          </cell>
          <cell r="K791">
            <v>44243</v>
          </cell>
          <cell r="L791">
            <v>57205</v>
          </cell>
        </row>
        <row r="792">
          <cell r="A792" t="str">
            <v>JUBLINDS</v>
          </cell>
          <cell r="B792" t="str">
            <v>EQ</v>
          </cell>
          <cell r="C792">
            <v>222</v>
          </cell>
          <cell r="D792">
            <v>222</v>
          </cell>
          <cell r="E792">
            <v>216</v>
          </cell>
          <cell r="F792">
            <v>216.8</v>
          </cell>
          <cell r="G792">
            <v>216.9</v>
          </cell>
          <cell r="H792">
            <v>219.55</v>
          </cell>
          <cell r="I792">
            <v>18859</v>
          </cell>
          <cell r="J792">
            <v>4105495.6</v>
          </cell>
          <cell r="K792">
            <v>44243</v>
          </cell>
          <cell r="L792">
            <v>574</v>
          </cell>
        </row>
        <row r="793">
          <cell r="A793" t="str">
            <v>JUBLPHARMA</v>
          </cell>
          <cell r="B793" t="str">
            <v>BE</v>
          </cell>
          <cell r="C793">
            <v>868.85</v>
          </cell>
          <cell r="D793">
            <v>868.85</v>
          </cell>
          <cell r="E793">
            <v>830.05</v>
          </cell>
          <cell r="F793">
            <v>843.45</v>
          </cell>
          <cell r="G793">
            <v>842.1</v>
          </cell>
          <cell r="H793">
            <v>854.75</v>
          </cell>
          <cell r="I793">
            <v>31668</v>
          </cell>
          <cell r="J793">
            <v>26689144.149999999</v>
          </cell>
          <cell r="K793">
            <v>44243</v>
          </cell>
          <cell r="L793">
            <v>1633</v>
          </cell>
        </row>
        <row r="794">
          <cell r="A794" t="str">
            <v>JUMPNET</v>
          </cell>
          <cell r="B794" t="str">
            <v>EQ</v>
          </cell>
          <cell r="C794">
            <v>13.15</v>
          </cell>
          <cell r="D794">
            <v>13.15</v>
          </cell>
          <cell r="E794">
            <v>13.1</v>
          </cell>
          <cell r="F794">
            <v>13.15</v>
          </cell>
          <cell r="G794">
            <v>13.15</v>
          </cell>
          <cell r="H794">
            <v>12.9</v>
          </cell>
          <cell r="I794">
            <v>5252221</v>
          </cell>
          <cell r="J794">
            <v>69012842.75</v>
          </cell>
          <cell r="K794">
            <v>44243</v>
          </cell>
          <cell r="L794">
            <v>3782</v>
          </cell>
        </row>
        <row r="795">
          <cell r="A795" t="str">
            <v>JUNIORBEES</v>
          </cell>
          <cell r="B795" t="str">
            <v>EQ</v>
          </cell>
          <cell r="C795">
            <v>374</v>
          </cell>
          <cell r="D795">
            <v>374</v>
          </cell>
          <cell r="E795">
            <v>356.05</v>
          </cell>
          <cell r="F795">
            <v>366.41</v>
          </cell>
          <cell r="G795">
            <v>365.66</v>
          </cell>
          <cell r="H795">
            <v>365.32</v>
          </cell>
          <cell r="I795">
            <v>53732</v>
          </cell>
          <cell r="J795">
            <v>19706260.329999998</v>
          </cell>
          <cell r="K795">
            <v>44243</v>
          </cell>
          <cell r="L795">
            <v>3189</v>
          </cell>
        </row>
        <row r="796">
          <cell r="A796" t="str">
            <v>JUSTDIAL</v>
          </cell>
          <cell r="B796" t="str">
            <v>EQ</v>
          </cell>
          <cell r="C796">
            <v>688.3</v>
          </cell>
          <cell r="D796">
            <v>691</v>
          </cell>
          <cell r="E796">
            <v>658.1</v>
          </cell>
          <cell r="F796">
            <v>661.45</v>
          </cell>
          <cell r="G796">
            <v>661.55</v>
          </cell>
          <cell r="H796">
            <v>686.9</v>
          </cell>
          <cell r="I796">
            <v>1077192</v>
          </cell>
          <cell r="J796">
            <v>723309274.25</v>
          </cell>
          <cell r="K796">
            <v>44243</v>
          </cell>
          <cell r="L796">
            <v>31453</v>
          </cell>
        </row>
        <row r="797">
          <cell r="A797" t="str">
            <v>JYOTHYLAB</v>
          </cell>
          <cell r="B797" t="str">
            <v>EQ</v>
          </cell>
          <cell r="C797">
            <v>152.25</v>
          </cell>
          <cell r="D797">
            <v>152.75</v>
          </cell>
          <cell r="E797">
            <v>151</v>
          </cell>
          <cell r="F797">
            <v>151.94999999999999</v>
          </cell>
          <cell r="G797">
            <v>151.6</v>
          </cell>
          <cell r="H797">
            <v>151.94999999999999</v>
          </cell>
          <cell r="I797">
            <v>625932</v>
          </cell>
          <cell r="J797">
            <v>95127302.400000006</v>
          </cell>
          <cell r="K797">
            <v>44243</v>
          </cell>
          <cell r="L797">
            <v>8527</v>
          </cell>
        </row>
        <row r="798">
          <cell r="A798" t="str">
            <v>KABRAEXTRU</v>
          </cell>
          <cell r="B798" t="str">
            <v>EQ</v>
          </cell>
          <cell r="C798">
            <v>139.19999999999999</v>
          </cell>
          <cell r="D798">
            <v>139.19999999999999</v>
          </cell>
          <cell r="E798">
            <v>129</v>
          </cell>
          <cell r="F798">
            <v>130.30000000000001</v>
          </cell>
          <cell r="G798">
            <v>131</v>
          </cell>
          <cell r="H798">
            <v>138.15</v>
          </cell>
          <cell r="I798">
            <v>186092</v>
          </cell>
          <cell r="J798">
            <v>24985170.850000001</v>
          </cell>
          <cell r="K798">
            <v>44243</v>
          </cell>
          <cell r="L798">
            <v>4245</v>
          </cell>
        </row>
        <row r="799">
          <cell r="A799" t="str">
            <v>KAJARIACER</v>
          </cell>
          <cell r="B799" t="str">
            <v>EQ</v>
          </cell>
          <cell r="C799">
            <v>964.5</v>
          </cell>
          <cell r="D799">
            <v>979.9</v>
          </cell>
          <cell r="E799">
            <v>950.1</v>
          </cell>
          <cell r="F799">
            <v>974.7</v>
          </cell>
          <cell r="G799">
            <v>975</v>
          </cell>
          <cell r="H799">
            <v>961.35</v>
          </cell>
          <cell r="I799">
            <v>312277</v>
          </cell>
          <cell r="J799">
            <v>302686911.14999998</v>
          </cell>
          <cell r="K799">
            <v>44243</v>
          </cell>
          <cell r="L799">
            <v>6047</v>
          </cell>
        </row>
        <row r="800">
          <cell r="A800" t="str">
            <v>KAKATCEM</v>
          </cell>
          <cell r="B800" t="str">
            <v>EQ</v>
          </cell>
          <cell r="C800">
            <v>162.05000000000001</v>
          </cell>
          <cell r="D800">
            <v>162.65</v>
          </cell>
          <cell r="E800">
            <v>160.5</v>
          </cell>
          <cell r="F800">
            <v>162.05000000000001</v>
          </cell>
          <cell r="G800">
            <v>162.25</v>
          </cell>
          <cell r="H800">
            <v>160.69999999999999</v>
          </cell>
          <cell r="I800">
            <v>7049</v>
          </cell>
          <cell r="J800">
            <v>1140811.1499999999</v>
          </cell>
          <cell r="K800">
            <v>44243</v>
          </cell>
          <cell r="L800">
            <v>247</v>
          </cell>
        </row>
        <row r="801">
          <cell r="A801" t="str">
            <v>KALPATPOWR</v>
          </cell>
          <cell r="B801" t="str">
            <v>EQ</v>
          </cell>
          <cell r="C801">
            <v>379</v>
          </cell>
          <cell r="D801">
            <v>389.7</v>
          </cell>
          <cell r="E801">
            <v>370.25</v>
          </cell>
          <cell r="F801">
            <v>371.1</v>
          </cell>
          <cell r="G801">
            <v>371</v>
          </cell>
          <cell r="H801">
            <v>369.45</v>
          </cell>
          <cell r="I801">
            <v>623278</v>
          </cell>
          <cell r="J801">
            <v>236394372.84999999</v>
          </cell>
          <cell r="K801">
            <v>44243</v>
          </cell>
          <cell r="L801">
            <v>18178</v>
          </cell>
        </row>
        <row r="802">
          <cell r="A802" t="str">
            <v>KALYANIFRG</v>
          </cell>
          <cell r="B802" t="str">
            <v>BE</v>
          </cell>
          <cell r="C802">
            <v>162.6</v>
          </cell>
          <cell r="D802">
            <v>170.7</v>
          </cell>
          <cell r="E802">
            <v>154.5</v>
          </cell>
          <cell r="F802">
            <v>162.55000000000001</v>
          </cell>
          <cell r="G802">
            <v>169.7</v>
          </cell>
          <cell r="H802">
            <v>162.6</v>
          </cell>
          <cell r="I802">
            <v>6137</v>
          </cell>
          <cell r="J802">
            <v>1008967.5</v>
          </cell>
          <cell r="K802">
            <v>44243</v>
          </cell>
          <cell r="L802">
            <v>126</v>
          </cell>
        </row>
        <row r="803">
          <cell r="A803" t="str">
            <v>KAMATHOTEL</v>
          </cell>
          <cell r="B803" t="str">
            <v>EQ</v>
          </cell>
          <cell r="C803">
            <v>36.25</v>
          </cell>
          <cell r="D803">
            <v>36.25</v>
          </cell>
          <cell r="E803">
            <v>34.6</v>
          </cell>
          <cell r="F803">
            <v>34.85</v>
          </cell>
          <cell r="G803">
            <v>34.9</v>
          </cell>
          <cell r="H803">
            <v>35.35</v>
          </cell>
          <cell r="I803">
            <v>33844</v>
          </cell>
          <cell r="J803">
            <v>1189948.1000000001</v>
          </cell>
          <cell r="K803">
            <v>44243</v>
          </cell>
          <cell r="L803">
            <v>309</v>
          </cell>
        </row>
        <row r="804">
          <cell r="A804" t="str">
            <v>KAMDHENU</v>
          </cell>
          <cell r="B804" t="str">
            <v>EQ</v>
          </cell>
          <cell r="C804">
            <v>123.4</v>
          </cell>
          <cell r="D804">
            <v>126.55</v>
          </cell>
          <cell r="E804">
            <v>122.25</v>
          </cell>
          <cell r="F804">
            <v>124.4</v>
          </cell>
          <cell r="G804">
            <v>126</v>
          </cell>
          <cell r="H804">
            <v>122.6</v>
          </cell>
          <cell r="I804">
            <v>74467</v>
          </cell>
          <cell r="J804">
            <v>9315414.5999999996</v>
          </cell>
          <cell r="K804">
            <v>44243</v>
          </cell>
          <cell r="L804">
            <v>1387</v>
          </cell>
        </row>
        <row r="805">
          <cell r="A805" t="str">
            <v>KANANIIND</v>
          </cell>
          <cell r="B805" t="str">
            <v>EQ</v>
          </cell>
          <cell r="C805">
            <v>4.5</v>
          </cell>
          <cell r="D805">
            <v>4.75</v>
          </cell>
          <cell r="E805">
            <v>4.45</v>
          </cell>
          <cell r="F805">
            <v>4.45</v>
          </cell>
          <cell r="G805">
            <v>4.45</v>
          </cell>
          <cell r="H805">
            <v>4.6500000000000004</v>
          </cell>
          <cell r="I805">
            <v>14823</v>
          </cell>
          <cell r="J805">
            <v>66182.350000000006</v>
          </cell>
          <cell r="K805">
            <v>44243</v>
          </cell>
          <cell r="L805">
            <v>33</v>
          </cell>
        </row>
        <row r="806">
          <cell r="A806" t="str">
            <v>KANORICHEM</v>
          </cell>
          <cell r="B806" t="str">
            <v>BE</v>
          </cell>
          <cell r="C806">
            <v>69.3</v>
          </cell>
          <cell r="D806">
            <v>69.3</v>
          </cell>
          <cell r="E806">
            <v>69.3</v>
          </cell>
          <cell r="F806">
            <v>69.3</v>
          </cell>
          <cell r="G806">
            <v>69.3</v>
          </cell>
          <cell r="H806">
            <v>66</v>
          </cell>
          <cell r="I806">
            <v>59393</v>
          </cell>
          <cell r="J806">
            <v>4115934.9</v>
          </cell>
          <cell r="K806">
            <v>44243</v>
          </cell>
          <cell r="L806">
            <v>214</v>
          </cell>
        </row>
        <row r="807">
          <cell r="A807" t="str">
            <v>KANPRPLA</v>
          </cell>
          <cell r="B807" t="str">
            <v>EQ</v>
          </cell>
          <cell r="C807">
            <v>145.35</v>
          </cell>
          <cell r="D807">
            <v>145.75</v>
          </cell>
          <cell r="E807">
            <v>133</v>
          </cell>
          <cell r="F807">
            <v>135.19999999999999</v>
          </cell>
          <cell r="G807">
            <v>136.35</v>
          </cell>
          <cell r="H807">
            <v>143.75</v>
          </cell>
          <cell r="I807">
            <v>31940</v>
          </cell>
          <cell r="J807">
            <v>4396729.9000000004</v>
          </cell>
          <cell r="K807">
            <v>44243</v>
          </cell>
          <cell r="L807">
            <v>938</v>
          </cell>
        </row>
        <row r="808">
          <cell r="A808" t="str">
            <v>KANSAINER</v>
          </cell>
          <cell r="B808" t="str">
            <v>EQ</v>
          </cell>
          <cell r="C808">
            <v>593</v>
          </cell>
          <cell r="D808">
            <v>593.70000000000005</v>
          </cell>
          <cell r="E808">
            <v>581.4</v>
          </cell>
          <cell r="F808">
            <v>586.65</v>
          </cell>
          <cell r="G808">
            <v>584.25</v>
          </cell>
          <cell r="H808">
            <v>590.70000000000005</v>
          </cell>
          <cell r="I808">
            <v>314037</v>
          </cell>
          <cell r="J808">
            <v>184233061.55000001</v>
          </cell>
          <cell r="K808">
            <v>44243</v>
          </cell>
          <cell r="L808">
            <v>8524</v>
          </cell>
        </row>
        <row r="809">
          <cell r="A809" t="str">
            <v>KAPSTON</v>
          </cell>
          <cell r="B809" t="str">
            <v>BE</v>
          </cell>
          <cell r="C809">
            <v>102.9</v>
          </cell>
          <cell r="D809">
            <v>102.9</v>
          </cell>
          <cell r="E809">
            <v>98.05</v>
          </cell>
          <cell r="F809">
            <v>102.9</v>
          </cell>
          <cell r="G809">
            <v>102.9</v>
          </cell>
          <cell r="H809">
            <v>103</v>
          </cell>
          <cell r="I809">
            <v>84</v>
          </cell>
          <cell r="J809">
            <v>8275</v>
          </cell>
          <cell r="K809">
            <v>44243</v>
          </cell>
          <cell r="L809">
            <v>5</v>
          </cell>
        </row>
        <row r="810">
          <cell r="A810" t="str">
            <v>KARDA</v>
          </cell>
          <cell r="B810" t="str">
            <v>EQ</v>
          </cell>
          <cell r="C810">
            <v>109.8</v>
          </cell>
          <cell r="D810">
            <v>114.85</v>
          </cell>
          <cell r="E810">
            <v>109.8</v>
          </cell>
          <cell r="F810">
            <v>114.2</v>
          </cell>
          <cell r="G810">
            <v>114.85</v>
          </cell>
          <cell r="H810">
            <v>109.4</v>
          </cell>
          <cell r="I810">
            <v>47020</v>
          </cell>
          <cell r="J810">
            <v>5342703.3</v>
          </cell>
          <cell r="K810">
            <v>44243</v>
          </cell>
          <cell r="L810">
            <v>465</v>
          </cell>
        </row>
        <row r="811">
          <cell r="A811" t="str">
            <v>KARMAENG</v>
          </cell>
          <cell r="B811" t="str">
            <v>BE</v>
          </cell>
          <cell r="C811">
            <v>16.05</v>
          </cell>
          <cell r="D811">
            <v>16.399999999999999</v>
          </cell>
          <cell r="E811">
            <v>15.8</v>
          </cell>
          <cell r="F811">
            <v>16.399999999999999</v>
          </cell>
          <cell r="G811">
            <v>16.399999999999999</v>
          </cell>
          <cell r="H811">
            <v>16.600000000000001</v>
          </cell>
          <cell r="I811">
            <v>8362</v>
          </cell>
          <cell r="J811">
            <v>134874.65</v>
          </cell>
          <cell r="K811">
            <v>44243</v>
          </cell>
          <cell r="L811">
            <v>43</v>
          </cell>
        </row>
        <row r="812">
          <cell r="A812" t="str">
            <v>KARURVYSYA</v>
          </cell>
          <cell r="B812" t="str">
            <v>EQ</v>
          </cell>
          <cell r="C812">
            <v>54.1</v>
          </cell>
          <cell r="D812">
            <v>55.5</v>
          </cell>
          <cell r="E812">
            <v>53.8</v>
          </cell>
          <cell r="F812">
            <v>54.85</v>
          </cell>
          <cell r="G812">
            <v>54.6</v>
          </cell>
          <cell r="H812">
            <v>54.05</v>
          </cell>
          <cell r="I812">
            <v>1533424</v>
          </cell>
          <cell r="J812">
            <v>83745385.650000006</v>
          </cell>
          <cell r="K812">
            <v>44243</v>
          </cell>
          <cell r="L812">
            <v>7914</v>
          </cell>
        </row>
        <row r="813">
          <cell r="A813" t="str">
            <v>KAUSHALYA</v>
          </cell>
          <cell r="B813" t="str">
            <v>EQ</v>
          </cell>
          <cell r="C813">
            <v>2.2000000000000002</v>
          </cell>
          <cell r="D813">
            <v>2.2000000000000002</v>
          </cell>
          <cell r="E813">
            <v>2.2000000000000002</v>
          </cell>
          <cell r="F813">
            <v>2.2000000000000002</v>
          </cell>
          <cell r="G813">
            <v>2.2000000000000002</v>
          </cell>
          <cell r="H813">
            <v>2.2999999999999998</v>
          </cell>
          <cell r="I813">
            <v>18572</v>
          </cell>
          <cell r="J813">
            <v>40858.400000000001</v>
          </cell>
          <cell r="K813">
            <v>44243</v>
          </cell>
          <cell r="L813">
            <v>26</v>
          </cell>
        </row>
        <row r="814">
          <cell r="A814" t="str">
            <v>KAYA</v>
          </cell>
          <cell r="B814" t="str">
            <v>EQ</v>
          </cell>
          <cell r="C814">
            <v>328</v>
          </cell>
          <cell r="D814">
            <v>337.75</v>
          </cell>
          <cell r="E814">
            <v>323.60000000000002</v>
          </cell>
          <cell r="F814">
            <v>332.65</v>
          </cell>
          <cell r="G814">
            <v>331.7</v>
          </cell>
          <cell r="H814">
            <v>327.85</v>
          </cell>
          <cell r="I814">
            <v>20734</v>
          </cell>
          <cell r="J814">
            <v>6872111.8499999996</v>
          </cell>
          <cell r="K814">
            <v>44243</v>
          </cell>
          <cell r="L814">
            <v>822</v>
          </cell>
        </row>
        <row r="815">
          <cell r="A815" t="str">
            <v>KCP</v>
          </cell>
          <cell r="B815" t="str">
            <v>EQ</v>
          </cell>
          <cell r="C815">
            <v>75.2</v>
          </cell>
          <cell r="D815">
            <v>76.7</v>
          </cell>
          <cell r="E815">
            <v>73.650000000000006</v>
          </cell>
          <cell r="F815">
            <v>74.25</v>
          </cell>
          <cell r="G815">
            <v>74.5</v>
          </cell>
          <cell r="H815">
            <v>75</v>
          </cell>
          <cell r="I815">
            <v>350644</v>
          </cell>
          <cell r="J815">
            <v>26377378.100000001</v>
          </cell>
          <cell r="K815">
            <v>44243</v>
          </cell>
          <cell r="L815">
            <v>2217</v>
          </cell>
        </row>
        <row r="816">
          <cell r="A816" t="str">
            <v>KCPSUGIND</v>
          </cell>
          <cell r="B816" t="str">
            <v>EQ</v>
          </cell>
          <cell r="C816">
            <v>15.25</v>
          </cell>
          <cell r="D816">
            <v>15.6</v>
          </cell>
          <cell r="E816">
            <v>15.2</v>
          </cell>
          <cell r="F816">
            <v>15.35</v>
          </cell>
          <cell r="G816">
            <v>15.4</v>
          </cell>
          <cell r="H816">
            <v>15.55</v>
          </cell>
          <cell r="I816">
            <v>130809</v>
          </cell>
          <cell r="J816">
            <v>2004186.95</v>
          </cell>
          <cell r="K816">
            <v>44243</v>
          </cell>
          <cell r="L816">
            <v>352</v>
          </cell>
        </row>
        <row r="817">
          <cell r="A817" t="str">
            <v>KDDL</v>
          </cell>
          <cell r="B817" t="str">
            <v>EQ</v>
          </cell>
          <cell r="C817">
            <v>270.95</v>
          </cell>
          <cell r="D817">
            <v>274.45</v>
          </cell>
          <cell r="E817">
            <v>260</v>
          </cell>
          <cell r="F817">
            <v>267.39999999999998</v>
          </cell>
          <cell r="G817">
            <v>265</v>
          </cell>
          <cell r="H817">
            <v>270.95</v>
          </cell>
          <cell r="I817">
            <v>4450</v>
          </cell>
          <cell r="J817">
            <v>1185443.3999999999</v>
          </cell>
          <cell r="K817">
            <v>44243</v>
          </cell>
          <cell r="L817">
            <v>153</v>
          </cell>
        </row>
        <row r="818">
          <cell r="A818" t="str">
            <v>KEC</v>
          </cell>
          <cell r="B818" t="str">
            <v>EQ</v>
          </cell>
          <cell r="C818">
            <v>437.1</v>
          </cell>
          <cell r="D818">
            <v>439.95</v>
          </cell>
          <cell r="E818">
            <v>426.25</v>
          </cell>
          <cell r="F818">
            <v>428.95</v>
          </cell>
          <cell r="G818">
            <v>430.2</v>
          </cell>
          <cell r="H818">
            <v>437.05</v>
          </cell>
          <cell r="I818">
            <v>125190</v>
          </cell>
          <cell r="J818">
            <v>54050017.049999997</v>
          </cell>
          <cell r="K818">
            <v>44243</v>
          </cell>
          <cell r="L818">
            <v>4878</v>
          </cell>
        </row>
        <row r="819">
          <cell r="A819" t="str">
            <v>KECL</v>
          </cell>
          <cell r="B819" t="str">
            <v>EQ</v>
          </cell>
          <cell r="C819">
            <v>14.3</v>
          </cell>
          <cell r="D819">
            <v>14.3</v>
          </cell>
          <cell r="E819">
            <v>13.75</v>
          </cell>
          <cell r="F819">
            <v>13.85</v>
          </cell>
          <cell r="G819">
            <v>13.9</v>
          </cell>
          <cell r="H819">
            <v>14.1</v>
          </cell>
          <cell r="I819">
            <v>63289</v>
          </cell>
          <cell r="J819">
            <v>887407.15</v>
          </cell>
          <cell r="K819">
            <v>44243</v>
          </cell>
          <cell r="L819">
            <v>351</v>
          </cell>
        </row>
        <row r="820">
          <cell r="A820" t="str">
            <v>KEERTI</v>
          </cell>
          <cell r="B820" t="str">
            <v>EQ</v>
          </cell>
          <cell r="C820">
            <v>25.85</v>
          </cell>
          <cell r="D820">
            <v>25.9</v>
          </cell>
          <cell r="E820">
            <v>24.8</v>
          </cell>
          <cell r="F820">
            <v>25</v>
          </cell>
          <cell r="G820">
            <v>25.1</v>
          </cell>
          <cell r="H820">
            <v>25.45</v>
          </cell>
          <cell r="I820">
            <v>56637</v>
          </cell>
          <cell r="J820">
            <v>1423767.25</v>
          </cell>
          <cell r="K820">
            <v>44243</v>
          </cell>
          <cell r="L820">
            <v>303</v>
          </cell>
        </row>
        <row r="821">
          <cell r="A821" t="str">
            <v>KEI</v>
          </cell>
          <cell r="B821" t="str">
            <v>EQ</v>
          </cell>
          <cell r="C821">
            <v>523.4</v>
          </cell>
          <cell r="D821">
            <v>523.4</v>
          </cell>
          <cell r="E821">
            <v>504.45</v>
          </cell>
          <cell r="F821">
            <v>509.15</v>
          </cell>
          <cell r="G821">
            <v>508.8</v>
          </cell>
          <cell r="H821">
            <v>519.5</v>
          </cell>
          <cell r="I821">
            <v>120715</v>
          </cell>
          <cell r="J821">
            <v>61701461.950000003</v>
          </cell>
          <cell r="K821">
            <v>44243</v>
          </cell>
          <cell r="L821">
            <v>6200</v>
          </cell>
        </row>
        <row r="822">
          <cell r="A822" t="str">
            <v>KELLTONTEC</v>
          </cell>
          <cell r="B822" t="str">
            <v>EQ</v>
          </cell>
          <cell r="C822">
            <v>81.95</v>
          </cell>
          <cell r="D822">
            <v>83.15</v>
          </cell>
          <cell r="E822">
            <v>79.05</v>
          </cell>
          <cell r="F822">
            <v>80.25</v>
          </cell>
          <cell r="G822">
            <v>80</v>
          </cell>
          <cell r="H822">
            <v>82.5</v>
          </cell>
          <cell r="I822">
            <v>952781</v>
          </cell>
          <cell r="J822">
            <v>77189988.200000003</v>
          </cell>
          <cell r="K822">
            <v>44243</v>
          </cell>
          <cell r="L822">
            <v>4898</v>
          </cell>
        </row>
        <row r="823">
          <cell r="A823" t="str">
            <v>KENNAMET</v>
          </cell>
          <cell r="B823" t="str">
            <v>EQ</v>
          </cell>
          <cell r="C823">
            <v>972.2</v>
          </cell>
          <cell r="D823">
            <v>973.15</v>
          </cell>
          <cell r="E823">
            <v>940.2</v>
          </cell>
          <cell r="F823">
            <v>948.9</v>
          </cell>
          <cell r="G823">
            <v>952</v>
          </cell>
          <cell r="H823">
            <v>966.85</v>
          </cell>
          <cell r="I823">
            <v>1692</v>
          </cell>
          <cell r="J823">
            <v>1613739.9</v>
          </cell>
          <cell r="K823">
            <v>44243</v>
          </cell>
          <cell r="L823">
            <v>477</v>
          </cell>
        </row>
        <row r="824">
          <cell r="A824" t="str">
            <v>KERNEX</v>
          </cell>
          <cell r="B824" t="str">
            <v>BE</v>
          </cell>
          <cell r="C824">
            <v>26</v>
          </cell>
          <cell r="D824">
            <v>26</v>
          </cell>
          <cell r="E824">
            <v>23.75</v>
          </cell>
          <cell r="F824">
            <v>24.1</v>
          </cell>
          <cell r="G824">
            <v>24.1</v>
          </cell>
          <cell r="H824">
            <v>24.9</v>
          </cell>
          <cell r="I824">
            <v>3722</v>
          </cell>
          <cell r="J824">
            <v>90240.6</v>
          </cell>
          <cell r="K824">
            <v>44243</v>
          </cell>
          <cell r="L824">
            <v>32</v>
          </cell>
        </row>
        <row r="825">
          <cell r="A825" t="str">
            <v>KESORAMIND</v>
          </cell>
          <cell r="B825" t="str">
            <v>EQ</v>
          </cell>
          <cell r="C825">
            <v>66.5</v>
          </cell>
          <cell r="D825">
            <v>67.150000000000006</v>
          </cell>
          <cell r="E825">
            <v>64.400000000000006</v>
          </cell>
          <cell r="F825">
            <v>64.7</v>
          </cell>
          <cell r="G825">
            <v>64.7</v>
          </cell>
          <cell r="H825">
            <v>66.349999999999994</v>
          </cell>
          <cell r="I825">
            <v>380451</v>
          </cell>
          <cell r="J825">
            <v>25031132.100000001</v>
          </cell>
          <cell r="K825">
            <v>44243</v>
          </cell>
          <cell r="L825">
            <v>2399</v>
          </cell>
        </row>
        <row r="826">
          <cell r="A826" t="str">
            <v>KEYFINSERV</v>
          </cell>
          <cell r="B826" t="str">
            <v>EQ</v>
          </cell>
          <cell r="C826">
            <v>67</v>
          </cell>
          <cell r="D826">
            <v>67</v>
          </cell>
          <cell r="E826">
            <v>61.15</v>
          </cell>
          <cell r="F826">
            <v>62.6</v>
          </cell>
          <cell r="G826">
            <v>62.5</v>
          </cell>
          <cell r="H826">
            <v>64.3</v>
          </cell>
          <cell r="I826">
            <v>1458</v>
          </cell>
          <cell r="J826">
            <v>90852.2</v>
          </cell>
          <cell r="K826">
            <v>44243</v>
          </cell>
          <cell r="L826">
            <v>68</v>
          </cell>
        </row>
        <row r="827">
          <cell r="A827" t="str">
            <v>KHADIM</v>
          </cell>
          <cell r="B827" t="str">
            <v>EQ</v>
          </cell>
          <cell r="C827">
            <v>130.6</v>
          </cell>
          <cell r="D827">
            <v>137</v>
          </cell>
          <cell r="E827">
            <v>130.6</v>
          </cell>
          <cell r="F827">
            <v>135.75</v>
          </cell>
          <cell r="G827">
            <v>135.69999999999999</v>
          </cell>
          <cell r="H827">
            <v>130.6</v>
          </cell>
          <cell r="I827">
            <v>157887</v>
          </cell>
          <cell r="J827">
            <v>21325411.199999999</v>
          </cell>
          <cell r="K827">
            <v>44243</v>
          </cell>
          <cell r="L827">
            <v>3525</v>
          </cell>
        </row>
        <row r="828">
          <cell r="A828" t="str">
            <v>KHAICHEM</v>
          </cell>
          <cell r="B828" t="str">
            <v>EQ</v>
          </cell>
          <cell r="C828">
            <v>25.35</v>
          </cell>
          <cell r="D828">
            <v>25.65</v>
          </cell>
          <cell r="E828">
            <v>22.7</v>
          </cell>
          <cell r="F828">
            <v>24.7</v>
          </cell>
          <cell r="G828">
            <v>24.75</v>
          </cell>
          <cell r="H828">
            <v>24.95</v>
          </cell>
          <cell r="I828">
            <v>260632</v>
          </cell>
          <cell r="J828">
            <v>6458449.3499999996</v>
          </cell>
          <cell r="K828">
            <v>44243</v>
          </cell>
          <cell r="L828">
            <v>2799</v>
          </cell>
        </row>
        <row r="829">
          <cell r="A829" t="str">
            <v>KHANDSE</v>
          </cell>
          <cell r="B829" t="str">
            <v>EQ</v>
          </cell>
          <cell r="C829">
            <v>13.95</v>
          </cell>
          <cell r="D829">
            <v>14.05</v>
          </cell>
          <cell r="E829">
            <v>13.15</v>
          </cell>
          <cell r="F829">
            <v>13.6</v>
          </cell>
          <cell r="G829">
            <v>13.8</v>
          </cell>
          <cell r="H829">
            <v>13.8</v>
          </cell>
          <cell r="I829">
            <v>1612</v>
          </cell>
          <cell r="J829">
            <v>21872.799999999999</v>
          </cell>
          <cell r="K829">
            <v>44243</v>
          </cell>
          <cell r="L829">
            <v>51</v>
          </cell>
        </row>
        <row r="830">
          <cell r="A830" t="str">
            <v>KICL</v>
          </cell>
          <cell r="B830" t="str">
            <v>EQ</v>
          </cell>
          <cell r="C830">
            <v>1586.25</v>
          </cell>
          <cell r="D830">
            <v>1598.05</v>
          </cell>
          <cell r="E830">
            <v>1553.6</v>
          </cell>
          <cell r="F830">
            <v>1577.2</v>
          </cell>
          <cell r="G830">
            <v>1585.95</v>
          </cell>
          <cell r="H830">
            <v>1576.25</v>
          </cell>
          <cell r="I830">
            <v>648</v>
          </cell>
          <cell r="J830">
            <v>1025068.45</v>
          </cell>
          <cell r="K830">
            <v>44243</v>
          </cell>
          <cell r="L830">
            <v>259</v>
          </cell>
        </row>
        <row r="831">
          <cell r="A831" t="str">
            <v>KILITCH</v>
          </cell>
          <cell r="B831" t="str">
            <v>EQ</v>
          </cell>
          <cell r="C831">
            <v>92.75</v>
          </cell>
          <cell r="D831">
            <v>92.75</v>
          </cell>
          <cell r="E831">
            <v>89.4</v>
          </cell>
          <cell r="F831">
            <v>90.3</v>
          </cell>
          <cell r="G831">
            <v>90</v>
          </cell>
          <cell r="H831">
            <v>91.6</v>
          </cell>
          <cell r="I831">
            <v>2227</v>
          </cell>
          <cell r="J831">
            <v>200780.55</v>
          </cell>
          <cell r="K831">
            <v>44243</v>
          </cell>
          <cell r="L831">
            <v>63</v>
          </cell>
        </row>
        <row r="832">
          <cell r="A832" t="str">
            <v>KINGFA</v>
          </cell>
          <cell r="B832" t="str">
            <v>EQ</v>
          </cell>
          <cell r="C832">
            <v>593.54999999999995</v>
          </cell>
          <cell r="D832">
            <v>593.54999999999995</v>
          </cell>
          <cell r="E832">
            <v>581.45000000000005</v>
          </cell>
          <cell r="F832">
            <v>587.1</v>
          </cell>
          <cell r="G832">
            <v>585</v>
          </cell>
          <cell r="H832">
            <v>584.35</v>
          </cell>
          <cell r="I832">
            <v>6576</v>
          </cell>
          <cell r="J832">
            <v>3865193.6</v>
          </cell>
          <cell r="K832">
            <v>44243</v>
          </cell>
          <cell r="L832">
            <v>506</v>
          </cell>
        </row>
        <row r="833">
          <cell r="A833" t="str">
            <v>KIOCL</v>
          </cell>
          <cell r="B833" t="str">
            <v>EQ</v>
          </cell>
          <cell r="C833">
            <v>137.30000000000001</v>
          </cell>
          <cell r="D833">
            <v>149</v>
          </cell>
          <cell r="E833">
            <v>137.30000000000001</v>
          </cell>
          <cell r="F833">
            <v>144</v>
          </cell>
          <cell r="G833">
            <v>145.5</v>
          </cell>
          <cell r="H833">
            <v>136</v>
          </cell>
          <cell r="I833">
            <v>172803</v>
          </cell>
          <cell r="J833">
            <v>25008813.899999999</v>
          </cell>
          <cell r="K833">
            <v>44243</v>
          </cell>
          <cell r="L833">
            <v>3622</v>
          </cell>
        </row>
        <row r="834">
          <cell r="A834" t="str">
            <v>KIRIINDUS</v>
          </cell>
          <cell r="B834" t="str">
            <v>EQ</v>
          </cell>
          <cell r="C834">
            <v>446.4</v>
          </cell>
          <cell r="D834">
            <v>458</v>
          </cell>
          <cell r="E834">
            <v>441.6</v>
          </cell>
          <cell r="F834">
            <v>446.05</v>
          </cell>
          <cell r="G834">
            <v>448.3</v>
          </cell>
          <cell r="H834">
            <v>450</v>
          </cell>
          <cell r="I834">
            <v>132171</v>
          </cell>
          <cell r="J834">
            <v>59262790.700000003</v>
          </cell>
          <cell r="K834">
            <v>44243</v>
          </cell>
          <cell r="L834">
            <v>4904</v>
          </cell>
        </row>
        <row r="835">
          <cell r="A835" t="str">
            <v>KIRLFER</v>
          </cell>
          <cell r="B835" t="str">
            <v>EQ</v>
          </cell>
          <cell r="C835">
            <v>156</v>
          </cell>
          <cell r="D835">
            <v>159.6</v>
          </cell>
          <cell r="E835">
            <v>151.6</v>
          </cell>
          <cell r="F835">
            <v>153.55000000000001</v>
          </cell>
          <cell r="G835">
            <v>153.05000000000001</v>
          </cell>
          <cell r="H835">
            <v>156.65</v>
          </cell>
          <cell r="I835">
            <v>114812</v>
          </cell>
          <cell r="J835">
            <v>17742934.550000001</v>
          </cell>
          <cell r="K835">
            <v>44243</v>
          </cell>
          <cell r="L835">
            <v>2690</v>
          </cell>
        </row>
        <row r="836">
          <cell r="A836" t="str">
            <v>KIRLOSBROS</v>
          </cell>
          <cell r="B836" t="str">
            <v>EQ</v>
          </cell>
          <cell r="C836">
            <v>158.9</v>
          </cell>
          <cell r="D836">
            <v>161.75</v>
          </cell>
          <cell r="E836">
            <v>156.6</v>
          </cell>
          <cell r="F836">
            <v>160.4</v>
          </cell>
          <cell r="G836">
            <v>160.85</v>
          </cell>
          <cell r="H836">
            <v>157.19999999999999</v>
          </cell>
          <cell r="I836">
            <v>141844</v>
          </cell>
          <cell r="J836">
            <v>22663238.100000001</v>
          </cell>
          <cell r="K836">
            <v>44243</v>
          </cell>
          <cell r="L836">
            <v>1875</v>
          </cell>
        </row>
        <row r="837">
          <cell r="A837" t="str">
            <v>KIRLOSENG</v>
          </cell>
          <cell r="B837" t="str">
            <v>EQ</v>
          </cell>
          <cell r="C837">
            <v>163.44999999999999</v>
          </cell>
          <cell r="D837">
            <v>173.9</v>
          </cell>
          <cell r="E837">
            <v>160.05000000000001</v>
          </cell>
          <cell r="F837">
            <v>168.6</v>
          </cell>
          <cell r="G837">
            <v>169.5</v>
          </cell>
          <cell r="H837">
            <v>161.4</v>
          </cell>
          <cell r="I837">
            <v>1015973</v>
          </cell>
          <cell r="J837">
            <v>170446080.25</v>
          </cell>
          <cell r="K837">
            <v>44243</v>
          </cell>
          <cell r="L837">
            <v>14101</v>
          </cell>
        </row>
        <row r="838">
          <cell r="A838" t="str">
            <v>KIRLOSIND</v>
          </cell>
          <cell r="B838" t="str">
            <v>EQ</v>
          </cell>
          <cell r="C838">
            <v>1335</v>
          </cell>
          <cell r="D838">
            <v>1490.45</v>
          </cell>
          <cell r="E838">
            <v>1320</v>
          </cell>
          <cell r="F838">
            <v>1490.45</v>
          </cell>
          <cell r="G838">
            <v>1490.45</v>
          </cell>
          <cell r="H838">
            <v>1242.05</v>
          </cell>
          <cell r="I838">
            <v>125676</v>
          </cell>
          <cell r="J838">
            <v>182689435.15000001</v>
          </cell>
          <cell r="K838">
            <v>44243</v>
          </cell>
          <cell r="L838">
            <v>10168</v>
          </cell>
        </row>
        <row r="839">
          <cell r="A839" t="str">
            <v>KITEX</v>
          </cell>
          <cell r="B839" t="str">
            <v>EQ</v>
          </cell>
          <cell r="C839">
            <v>105.05</v>
          </cell>
          <cell r="D839">
            <v>106.9</v>
          </cell>
          <cell r="E839">
            <v>105.05</v>
          </cell>
          <cell r="F839">
            <v>105.4</v>
          </cell>
          <cell r="G839">
            <v>105.65</v>
          </cell>
          <cell r="H839">
            <v>105.15</v>
          </cell>
          <cell r="I839">
            <v>104203</v>
          </cell>
          <cell r="J839">
            <v>11025681.6</v>
          </cell>
          <cell r="K839">
            <v>44243</v>
          </cell>
          <cell r="L839">
            <v>1309</v>
          </cell>
        </row>
        <row r="840">
          <cell r="A840" t="str">
            <v>KKCL</v>
          </cell>
          <cell r="B840" t="str">
            <v>EQ</v>
          </cell>
          <cell r="C840">
            <v>899.3</v>
          </cell>
          <cell r="D840">
            <v>906.05</v>
          </cell>
          <cell r="E840">
            <v>890</v>
          </cell>
          <cell r="F840">
            <v>892.95</v>
          </cell>
          <cell r="G840">
            <v>904</v>
          </cell>
          <cell r="H840">
            <v>891.6</v>
          </cell>
          <cell r="I840">
            <v>1399</v>
          </cell>
          <cell r="J840">
            <v>1251909.5</v>
          </cell>
          <cell r="K840">
            <v>44243</v>
          </cell>
          <cell r="L840">
            <v>386</v>
          </cell>
        </row>
        <row r="841">
          <cell r="A841" t="str">
            <v>KMSUGAR</v>
          </cell>
          <cell r="B841" t="str">
            <v>EQ</v>
          </cell>
          <cell r="C841">
            <v>10.95</v>
          </cell>
          <cell r="D841">
            <v>11.2</v>
          </cell>
          <cell r="E841">
            <v>10.65</v>
          </cell>
          <cell r="F841">
            <v>10.75</v>
          </cell>
          <cell r="G841">
            <v>10.85</v>
          </cell>
          <cell r="H841">
            <v>10.75</v>
          </cell>
          <cell r="I841">
            <v>113250</v>
          </cell>
          <cell r="J841">
            <v>1232250.05</v>
          </cell>
          <cell r="K841">
            <v>44243</v>
          </cell>
          <cell r="L841">
            <v>267</v>
          </cell>
        </row>
        <row r="842">
          <cell r="A842" t="str">
            <v>KNRCON</v>
          </cell>
          <cell r="B842" t="str">
            <v>EQ</v>
          </cell>
          <cell r="C842">
            <v>221.7</v>
          </cell>
          <cell r="D842">
            <v>224.7</v>
          </cell>
          <cell r="E842">
            <v>216.65</v>
          </cell>
          <cell r="F842">
            <v>220.05</v>
          </cell>
          <cell r="G842">
            <v>220</v>
          </cell>
          <cell r="H842">
            <v>219</v>
          </cell>
          <cell r="I842">
            <v>633216</v>
          </cell>
          <cell r="J842">
            <v>139172447.75</v>
          </cell>
          <cell r="K842">
            <v>44243</v>
          </cell>
          <cell r="L842">
            <v>14459</v>
          </cell>
        </row>
        <row r="843">
          <cell r="A843" t="str">
            <v>KOKUYOCMLN</v>
          </cell>
          <cell r="B843" t="str">
            <v>EQ</v>
          </cell>
          <cell r="C843">
            <v>62.25</v>
          </cell>
          <cell r="D843">
            <v>62.8</v>
          </cell>
          <cell r="E843">
            <v>60.9</v>
          </cell>
          <cell r="F843">
            <v>61.95</v>
          </cell>
          <cell r="G843">
            <v>62.1</v>
          </cell>
          <cell r="H843">
            <v>62.2</v>
          </cell>
          <cell r="I843">
            <v>127473</v>
          </cell>
          <cell r="J843">
            <v>7878576.2000000002</v>
          </cell>
          <cell r="K843">
            <v>44243</v>
          </cell>
          <cell r="L843">
            <v>1238</v>
          </cell>
        </row>
        <row r="844">
          <cell r="A844" t="str">
            <v>KOLTEPATIL</v>
          </cell>
          <cell r="B844" t="str">
            <v>EQ</v>
          </cell>
          <cell r="C844">
            <v>247.35</v>
          </cell>
          <cell r="D844">
            <v>254.45</v>
          </cell>
          <cell r="E844">
            <v>246.4</v>
          </cell>
          <cell r="F844">
            <v>250.1</v>
          </cell>
          <cell r="G844">
            <v>248.3</v>
          </cell>
          <cell r="H844">
            <v>246.15</v>
          </cell>
          <cell r="I844">
            <v>178025</v>
          </cell>
          <cell r="J844">
            <v>44643397.399999999</v>
          </cell>
          <cell r="K844">
            <v>44243</v>
          </cell>
          <cell r="L844">
            <v>5100</v>
          </cell>
        </row>
        <row r="845">
          <cell r="A845" t="str">
            <v>KOPRAN</v>
          </cell>
          <cell r="B845" t="str">
            <v>EQ</v>
          </cell>
          <cell r="C845">
            <v>123.6</v>
          </cell>
          <cell r="D845">
            <v>125</v>
          </cell>
          <cell r="E845">
            <v>118.7</v>
          </cell>
          <cell r="F845">
            <v>119.65</v>
          </cell>
          <cell r="G845">
            <v>119.5</v>
          </cell>
          <cell r="H845">
            <v>122.75</v>
          </cell>
          <cell r="I845">
            <v>184656</v>
          </cell>
          <cell r="J845">
            <v>22318728.600000001</v>
          </cell>
          <cell r="K845">
            <v>44243</v>
          </cell>
          <cell r="L845">
            <v>2273</v>
          </cell>
        </row>
        <row r="846">
          <cell r="A846" t="str">
            <v>KOTAKBANK</v>
          </cell>
          <cell r="B846" t="str">
            <v>EQ</v>
          </cell>
          <cell r="C846">
            <v>2000</v>
          </cell>
          <cell r="D846">
            <v>2049</v>
          </cell>
          <cell r="E846">
            <v>1998</v>
          </cell>
          <cell r="F846">
            <v>2019.65</v>
          </cell>
          <cell r="G846">
            <v>2023.9</v>
          </cell>
          <cell r="H846">
            <v>1985.95</v>
          </cell>
          <cell r="I846">
            <v>5480183</v>
          </cell>
          <cell r="J846">
            <v>11117609143.5</v>
          </cell>
          <cell r="K846">
            <v>44243</v>
          </cell>
          <cell r="L846">
            <v>154047</v>
          </cell>
        </row>
        <row r="847">
          <cell r="A847" t="str">
            <v>KOTAKBKETF</v>
          </cell>
          <cell r="B847" t="str">
            <v>EQ</v>
          </cell>
          <cell r="C847">
            <v>378.98</v>
          </cell>
          <cell r="D847">
            <v>380</v>
          </cell>
          <cell r="E847">
            <v>371.2</v>
          </cell>
          <cell r="F847">
            <v>373.88</v>
          </cell>
          <cell r="G847">
            <v>375</v>
          </cell>
          <cell r="H847">
            <v>375.17</v>
          </cell>
          <cell r="I847">
            <v>42049</v>
          </cell>
          <cell r="J847">
            <v>15742020.359999999</v>
          </cell>
          <cell r="K847">
            <v>44243</v>
          </cell>
          <cell r="L847">
            <v>808</v>
          </cell>
        </row>
        <row r="848">
          <cell r="A848" t="str">
            <v>KOTAKGOLD</v>
          </cell>
          <cell r="B848" t="str">
            <v>EQ</v>
          </cell>
          <cell r="C848">
            <v>415.95</v>
          </cell>
          <cell r="D848">
            <v>416.95</v>
          </cell>
          <cell r="E848">
            <v>413.95</v>
          </cell>
          <cell r="F848">
            <v>414.3</v>
          </cell>
          <cell r="G848">
            <v>414.65</v>
          </cell>
          <cell r="H848">
            <v>414.05</v>
          </cell>
          <cell r="I848">
            <v>35699</v>
          </cell>
          <cell r="J848">
            <v>14810045.199999999</v>
          </cell>
          <cell r="K848">
            <v>44243</v>
          </cell>
          <cell r="L848">
            <v>889</v>
          </cell>
        </row>
        <row r="849">
          <cell r="A849" t="str">
            <v>KOTAKNIFTY</v>
          </cell>
          <cell r="B849" t="str">
            <v>EQ</v>
          </cell>
          <cell r="C849">
            <v>161.66999999999999</v>
          </cell>
          <cell r="D849">
            <v>161.66999999999999</v>
          </cell>
          <cell r="E849">
            <v>159.11000000000001</v>
          </cell>
          <cell r="F849">
            <v>159.65</v>
          </cell>
          <cell r="G849">
            <v>159.82</v>
          </cell>
          <cell r="H849">
            <v>159.74</v>
          </cell>
          <cell r="I849">
            <v>44609</v>
          </cell>
          <cell r="J849">
            <v>7155413.4900000002</v>
          </cell>
          <cell r="K849">
            <v>44243</v>
          </cell>
          <cell r="L849">
            <v>562</v>
          </cell>
        </row>
        <row r="850">
          <cell r="A850" t="str">
            <v>KOTAKNV20</v>
          </cell>
          <cell r="B850" t="str">
            <v>EQ</v>
          </cell>
          <cell r="C850">
            <v>79.989999999999995</v>
          </cell>
          <cell r="D850">
            <v>79.989999999999995</v>
          </cell>
          <cell r="E850">
            <v>77.510000000000005</v>
          </cell>
          <cell r="F850">
            <v>78.040000000000006</v>
          </cell>
          <cell r="G850">
            <v>78.239999999999995</v>
          </cell>
          <cell r="H850">
            <v>77.989999999999995</v>
          </cell>
          <cell r="I850">
            <v>1742</v>
          </cell>
          <cell r="J850">
            <v>136484.41</v>
          </cell>
          <cell r="K850">
            <v>44243</v>
          </cell>
          <cell r="L850">
            <v>64</v>
          </cell>
        </row>
        <row r="851">
          <cell r="A851" t="str">
            <v>KOTAKPSUBK</v>
          </cell>
          <cell r="B851" t="str">
            <v>EQ</v>
          </cell>
          <cell r="C851">
            <v>226</v>
          </cell>
          <cell r="D851">
            <v>245.2</v>
          </cell>
          <cell r="E851">
            <v>224.05</v>
          </cell>
          <cell r="F851">
            <v>231.08</v>
          </cell>
          <cell r="G851">
            <v>227.6</v>
          </cell>
          <cell r="H851">
            <v>224.98</v>
          </cell>
          <cell r="I851">
            <v>53266</v>
          </cell>
          <cell r="J851">
            <v>12162639.289999999</v>
          </cell>
          <cell r="K851">
            <v>44243</v>
          </cell>
          <cell r="L851">
            <v>1001</v>
          </cell>
        </row>
        <row r="852">
          <cell r="A852" t="str">
            <v>KOTARISUG</v>
          </cell>
          <cell r="B852" t="str">
            <v>EQ</v>
          </cell>
          <cell r="C852">
            <v>24.2</v>
          </cell>
          <cell r="D852">
            <v>24.5</v>
          </cell>
          <cell r="E852">
            <v>23.25</v>
          </cell>
          <cell r="F852">
            <v>23.6</v>
          </cell>
          <cell r="G852">
            <v>23.3</v>
          </cell>
          <cell r="H852">
            <v>24.1</v>
          </cell>
          <cell r="I852">
            <v>560033</v>
          </cell>
          <cell r="J852">
            <v>13291104.9</v>
          </cell>
          <cell r="K852">
            <v>44243</v>
          </cell>
          <cell r="L852">
            <v>1237</v>
          </cell>
        </row>
        <row r="853">
          <cell r="A853" t="str">
            <v>KOTHARIPET</v>
          </cell>
          <cell r="B853" t="str">
            <v>EQ</v>
          </cell>
          <cell r="C853">
            <v>23.85</v>
          </cell>
          <cell r="D853">
            <v>24.15</v>
          </cell>
          <cell r="E853">
            <v>23.8</v>
          </cell>
          <cell r="F853">
            <v>23.8</v>
          </cell>
          <cell r="G853">
            <v>23.8</v>
          </cell>
          <cell r="H853">
            <v>23.9</v>
          </cell>
          <cell r="I853">
            <v>20274</v>
          </cell>
          <cell r="J853">
            <v>484002</v>
          </cell>
          <cell r="K853">
            <v>44243</v>
          </cell>
          <cell r="L853">
            <v>94</v>
          </cell>
        </row>
        <row r="854">
          <cell r="A854" t="str">
            <v>KOTHARIPRO</v>
          </cell>
          <cell r="B854" t="str">
            <v>EQ</v>
          </cell>
          <cell r="C854">
            <v>72.45</v>
          </cell>
          <cell r="D854">
            <v>73.900000000000006</v>
          </cell>
          <cell r="E854">
            <v>69.2</v>
          </cell>
          <cell r="F854">
            <v>70.55</v>
          </cell>
          <cell r="G854">
            <v>70</v>
          </cell>
          <cell r="H854">
            <v>71.599999999999994</v>
          </cell>
          <cell r="I854">
            <v>10838</v>
          </cell>
          <cell r="J854">
            <v>775904.25</v>
          </cell>
          <cell r="K854">
            <v>44243</v>
          </cell>
          <cell r="L854">
            <v>378</v>
          </cell>
        </row>
        <row r="855">
          <cell r="A855" t="str">
            <v>KPITTECH</v>
          </cell>
          <cell r="B855" t="str">
            <v>EQ</v>
          </cell>
          <cell r="C855">
            <v>133.55000000000001</v>
          </cell>
          <cell r="D855">
            <v>135.05000000000001</v>
          </cell>
          <cell r="E855">
            <v>131.1</v>
          </cell>
          <cell r="F855">
            <v>131.80000000000001</v>
          </cell>
          <cell r="G855">
            <v>131.80000000000001</v>
          </cell>
          <cell r="H855">
            <v>134.35</v>
          </cell>
          <cell r="I855">
            <v>435811</v>
          </cell>
          <cell r="J855">
            <v>57824281.649999999</v>
          </cell>
          <cell r="K855">
            <v>44243</v>
          </cell>
          <cell r="L855">
            <v>9173</v>
          </cell>
        </row>
        <row r="856">
          <cell r="A856" t="str">
            <v>KPRMILL</v>
          </cell>
          <cell r="B856" t="str">
            <v>EQ</v>
          </cell>
          <cell r="C856">
            <v>920.15</v>
          </cell>
          <cell r="D856">
            <v>936.45</v>
          </cell>
          <cell r="E856">
            <v>910</v>
          </cell>
          <cell r="F856">
            <v>922.6</v>
          </cell>
          <cell r="G856">
            <v>920</v>
          </cell>
          <cell r="H856">
            <v>920.15</v>
          </cell>
          <cell r="I856">
            <v>16489</v>
          </cell>
          <cell r="J856">
            <v>15201719.199999999</v>
          </cell>
          <cell r="K856">
            <v>44243</v>
          </cell>
          <cell r="L856">
            <v>1314</v>
          </cell>
        </row>
        <row r="857">
          <cell r="A857" t="str">
            <v>KRBL</v>
          </cell>
          <cell r="B857" t="str">
            <v>EQ</v>
          </cell>
          <cell r="C857">
            <v>188</v>
          </cell>
          <cell r="D857">
            <v>191.45</v>
          </cell>
          <cell r="E857">
            <v>185.45</v>
          </cell>
          <cell r="F857">
            <v>187.95</v>
          </cell>
          <cell r="G857">
            <v>188.2</v>
          </cell>
          <cell r="H857">
            <v>187.15</v>
          </cell>
          <cell r="I857">
            <v>396886</v>
          </cell>
          <cell r="J857">
            <v>74904098.049999997</v>
          </cell>
          <cell r="K857">
            <v>44243</v>
          </cell>
          <cell r="L857">
            <v>5415</v>
          </cell>
        </row>
        <row r="858">
          <cell r="A858" t="str">
            <v>KREBSBIO</v>
          </cell>
          <cell r="B858" t="str">
            <v>EQ</v>
          </cell>
          <cell r="C858">
            <v>112.9</v>
          </cell>
          <cell r="D858">
            <v>114.5</v>
          </cell>
          <cell r="E858">
            <v>109.85</v>
          </cell>
          <cell r="F858">
            <v>113.85</v>
          </cell>
          <cell r="G858">
            <v>114.5</v>
          </cell>
          <cell r="H858">
            <v>109.7</v>
          </cell>
          <cell r="I858">
            <v>13620</v>
          </cell>
          <cell r="J858">
            <v>1537678.05</v>
          </cell>
          <cell r="K858">
            <v>44243</v>
          </cell>
          <cell r="L858">
            <v>357</v>
          </cell>
        </row>
        <row r="859">
          <cell r="A859" t="str">
            <v>KRIDHANINF</v>
          </cell>
          <cell r="B859" t="str">
            <v>EQ</v>
          </cell>
          <cell r="C859">
            <v>4.0999999999999996</v>
          </cell>
          <cell r="D859">
            <v>4.0999999999999996</v>
          </cell>
          <cell r="E859">
            <v>3.75</v>
          </cell>
          <cell r="F859">
            <v>3.85</v>
          </cell>
          <cell r="G859">
            <v>3.8</v>
          </cell>
          <cell r="H859">
            <v>3.9</v>
          </cell>
          <cell r="I859">
            <v>46374</v>
          </cell>
          <cell r="J859">
            <v>178976.95</v>
          </cell>
          <cell r="K859">
            <v>44243</v>
          </cell>
          <cell r="L859">
            <v>155</v>
          </cell>
        </row>
        <row r="860">
          <cell r="A860" t="str">
            <v>KRISHANA</v>
          </cell>
          <cell r="B860" t="str">
            <v>EQ</v>
          </cell>
          <cell r="C860">
            <v>72.95</v>
          </cell>
          <cell r="D860">
            <v>72.95</v>
          </cell>
          <cell r="E860">
            <v>68</v>
          </cell>
          <cell r="F860">
            <v>68.400000000000006</v>
          </cell>
          <cell r="G860">
            <v>68.400000000000006</v>
          </cell>
          <cell r="H860">
            <v>71.650000000000006</v>
          </cell>
          <cell r="I860">
            <v>282</v>
          </cell>
          <cell r="J860">
            <v>19675.45</v>
          </cell>
          <cell r="K860">
            <v>44243</v>
          </cell>
          <cell r="L860">
            <v>19</v>
          </cell>
        </row>
        <row r="861">
          <cell r="A861" t="str">
            <v>KSB</v>
          </cell>
          <cell r="B861" t="str">
            <v>EQ</v>
          </cell>
          <cell r="C861">
            <v>670</v>
          </cell>
          <cell r="D861">
            <v>692.5</v>
          </cell>
          <cell r="E861">
            <v>663.8</v>
          </cell>
          <cell r="F861">
            <v>676.45</v>
          </cell>
          <cell r="G861">
            <v>677</v>
          </cell>
          <cell r="H861">
            <v>666.8</v>
          </cell>
          <cell r="I861">
            <v>25968</v>
          </cell>
          <cell r="J861">
            <v>17579063.5</v>
          </cell>
          <cell r="K861">
            <v>44243</v>
          </cell>
          <cell r="L861">
            <v>2298</v>
          </cell>
        </row>
        <row r="862">
          <cell r="A862" t="str">
            <v>KSCL</v>
          </cell>
          <cell r="B862" t="str">
            <v>EQ</v>
          </cell>
          <cell r="C862">
            <v>524.95000000000005</v>
          </cell>
          <cell r="D862">
            <v>529.54999999999995</v>
          </cell>
          <cell r="E862">
            <v>515.85</v>
          </cell>
          <cell r="F862">
            <v>517.1</v>
          </cell>
          <cell r="G862">
            <v>517.25</v>
          </cell>
          <cell r="H862">
            <v>523.79999999999995</v>
          </cell>
          <cell r="I862">
            <v>171024</v>
          </cell>
          <cell r="J862">
            <v>88982427.799999997</v>
          </cell>
          <cell r="K862">
            <v>44243</v>
          </cell>
          <cell r="L862">
            <v>6988</v>
          </cell>
        </row>
        <row r="863">
          <cell r="A863" t="str">
            <v>KSL</v>
          </cell>
          <cell r="B863" t="str">
            <v>EQ</v>
          </cell>
          <cell r="C863">
            <v>302.7</v>
          </cell>
          <cell r="D863">
            <v>317.25</v>
          </cell>
          <cell r="E863">
            <v>301.5</v>
          </cell>
          <cell r="F863">
            <v>307.64999999999998</v>
          </cell>
          <cell r="G863">
            <v>308.89999999999998</v>
          </cell>
          <cell r="H863">
            <v>301.39999999999998</v>
          </cell>
          <cell r="I863">
            <v>363092</v>
          </cell>
          <cell r="J863">
            <v>112929315.2</v>
          </cell>
          <cell r="K863">
            <v>44243</v>
          </cell>
          <cell r="L863">
            <v>8707</v>
          </cell>
        </row>
        <row r="864">
          <cell r="A864" t="str">
            <v>KTKBANK</v>
          </cell>
          <cell r="B864" t="str">
            <v>EQ</v>
          </cell>
          <cell r="C864">
            <v>65.3</v>
          </cell>
          <cell r="D864">
            <v>66.900000000000006</v>
          </cell>
          <cell r="E864">
            <v>64.900000000000006</v>
          </cell>
          <cell r="F864">
            <v>65.400000000000006</v>
          </cell>
          <cell r="G864">
            <v>65.55</v>
          </cell>
          <cell r="H864">
            <v>64.8</v>
          </cell>
          <cell r="I864">
            <v>2918079</v>
          </cell>
          <cell r="J864">
            <v>191691935</v>
          </cell>
          <cell r="K864">
            <v>44243</v>
          </cell>
          <cell r="L864">
            <v>10726</v>
          </cell>
        </row>
        <row r="865">
          <cell r="A865" t="str">
            <v>KUANTUM</v>
          </cell>
          <cell r="B865" t="str">
            <v>EQ</v>
          </cell>
          <cell r="C865">
            <v>51.45</v>
          </cell>
          <cell r="D865">
            <v>53.3</v>
          </cell>
          <cell r="E865">
            <v>50.1</v>
          </cell>
          <cell r="F865">
            <v>50.85</v>
          </cell>
          <cell r="G865">
            <v>50.95</v>
          </cell>
          <cell r="H865">
            <v>51.4</v>
          </cell>
          <cell r="I865">
            <v>81574</v>
          </cell>
          <cell r="J865">
            <v>4181134.1</v>
          </cell>
          <cell r="K865">
            <v>44243</v>
          </cell>
          <cell r="L865">
            <v>723</v>
          </cell>
        </row>
        <row r="866">
          <cell r="A866" t="str">
            <v>KWALITY</v>
          </cell>
          <cell r="B866" t="str">
            <v>EQ</v>
          </cell>
          <cell r="C866">
            <v>2.85</v>
          </cell>
          <cell r="D866">
            <v>2.85</v>
          </cell>
          <cell r="E866">
            <v>2.65</v>
          </cell>
          <cell r="F866">
            <v>2.7</v>
          </cell>
          <cell r="G866">
            <v>2.75</v>
          </cell>
          <cell r="H866">
            <v>2.75</v>
          </cell>
          <cell r="I866">
            <v>873138</v>
          </cell>
          <cell r="J866">
            <v>2409214.25</v>
          </cell>
          <cell r="K866">
            <v>44243</v>
          </cell>
          <cell r="L866">
            <v>606</v>
          </cell>
        </row>
        <row r="867">
          <cell r="A867" t="str">
            <v>L&amp;TFH</v>
          </cell>
          <cell r="B867" t="str">
            <v>EQ</v>
          </cell>
          <cell r="C867">
            <v>98.8</v>
          </cell>
          <cell r="D867">
            <v>101</v>
          </cell>
          <cell r="E867">
            <v>97.35</v>
          </cell>
          <cell r="F867">
            <v>98.6</v>
          </cell>
          <cell r="G867">
            <v>98.65</v>
          </cell>
          <cell r="H867">
            <v>98.4</v>
          </cell>
          <cell r="I867">
            <v>23011432</v>
          </cell>
          <cell r="J867">
            <v>2277890411.0500002</v>
          </cell>
          <cell r="K867">
            <v>44243</v>
          </cell>
          <cell r="L867">
            <v>76256</v>
          </cell>
        </row>
        <row r="868">
          <cell r="A868" t="str">
            <v>LALPATHLAB</v>
          </cell>
          <cell r="B868" t="str">
            <v>EQ</v>
          </cell>
          <cell r="C868">
            <v>2415.9</v>
          </cell>
          <cell r="D868">
            <v>2438.4</v>
          </cell>
          <cell r="E868">
            <v>2380.0500000000002</v>
          </cell>
          <cell r="F868">
            <v>2387.85</v>
          </cell>
          <cell r="G868">
            <v>2390</v>
          </cell>
          <cell r="H868">
            <v>2416.5</v>
          </cell>
          <cell r="I868">
            <v>84198</v>
          </cell>
          <cell r="J868">
            <v>203750570.94999999</v>
          </cell>
          <cell r="K868">
            <v>44243</v>
          </cell>
          <cell r="L868">
            <v>6307</v>
          </cell>
        </row>
        <row r="869">
          <cell r="A869" t="str">
            <v>LAMBODHARA</v>
          </cell>
          <cell r="B869" t="str">
            <v>EQ</v>
          </cell>
          <cell r="C869">
            <v>54.9</v>
          </cell>
          <cell r="D869">
            <v>57.3</v>
          </cell>
          <cell r="E869">
            <v>50.7</v>
          </cell>
          <cell r="F869">
            <v>51.15</v>
          </cell>
          <cell r="G869">
            <v>50.95</v>
          </cell>
          <cell r="H869">
            <v>54.05</v>
          </cell>
          <cell r="I869">
            <v>346213</v>
          </cell>
          <cell r="J869">
            <v>18334499.899999999</v>
          </cell>
          <cell r="K869">
            <v>44243</v>
          </cell>
          <cell r="L869">
            <v>3677</v>
          </cell>
        </row>
        <row r="870">
          <cell r="A870" t="str">
            <v>LAOPALA</v>
          </cell>
          <cell r="B870" t="str">
            <v>EQ</v>
          </cell>
          <cell r="C870">
            <v>210.9</v>
          </cell>
          <cell r="D870">
            <v>228.75</v>
          </cell>
          <cell r="E870">
            <v>208</v>
          </cell>
          <cell r="F870">
            <v>215.8</v>
          </cell>
          <cell r="G870">
            <v>217</v>
          </cell>
          <cell r="H870">
            <v>209.85</v>
          </cell>
          <cell r="I870">
            <v>1020392</v>
          </cell>
          <cell r="J870">
            <v>224640346.34999999</v>
          </cell>
          <cell r="K870">
            <v>44243</v>
          </cell>
          <cell r="L870">
            <v>21214</v>
          </cell>
        </row>
        <row r="871">
          <cell r="A871" t="str">
            <v>LASA</v>
          </cell>
          <cell r="B871" t="str">
            <v>EQ</v>
          </cell>
          <cell r="C871">
            <v>72.75</v>
          </cell>
          <cell r="D871">
            <v>74.5</v>
          </cell>
          <cell r="E871">
            <v>71.5</v>
          </cell>
          <cell r="F871">
            <v>71.8</v>
          </cell>
          <cell r="G871">
            <v>72</v>
          </cell>
          <cell r="H871">
            <v>72.75</v>
          </cell>
          <cell r="I871">
            <v>113653</v>
          </cell>
          <cell r="J871">
            <v>8263713.6500000004</v>
          </cell>
          <cell r="K871">
            <v>44243</v>
          </cell>
          <cell r="L871">
            <v>1962</v>
          </cell>
        </row>
        <row r="872">
          <cell r="A872" t="str">
            <v>LAURUSLABS</v>
          </cell>
          <cell r="B872" t="str">
            <v>EQ</v>
          </cell>
          <cell r="C872">
            <v>369.05</v>
          </cell>
          <cell r="D872">
            <v>375</v>
          </cell>
          <cell r="E872">
            <v>365.1</v>
          </cell>
          <cell r="F872">
            <v>372.7</v>
          </cell>
          <cell r="G872">
            <v>374.8</v>
          </cell>
          <cell r="H872">
            <v>368.7</v>
          </cell>
          <cell r="I872">
            <v>1765871</v>
          </cell>
          <cell r="J872">
            <v>653489662.04999995</v>
          </cell>
          <cell r="K872">
            <v>44243</v>
          </cell>
          <cell r="L872">
            <v>26048</v>
          </cell>
        </row>
        <row r="873">
          <cell r="A873" t="str">
            <v>LAXMIMACH</v>
          </cell>
          <cell r="B873" t="str">
            <v>EQ</v>
          </cell>
          <cell r="C873">
            <v>6225.4</v>
          </cell>
          <cell r="D873">
            <v>6294</v>
          </cell>
          <cell r="E873">
            <v>6120</v>
          </cell>
          <cell r="F873">
            <v>6153.05</v>
          </cell>
          <cell r="G873">
            <v>6143</v>
          </cell>
          <cell r="H873">
            <v>6194.4</v>
          </cell>
          <cell r="I873">
            <v>2944</v>
          </cell>
          <cell r="J873">
            <v>18244688.550000001</v>
          </cell>
          <cell r="K873">
            <v>44243</v>
          </cell>
          <cell r="L873">
            <v>898</v>
          </cell>
        </row>
        <row r="874">
          <cell r="A874" t="str">
            <v>LEMONTREE</v>
          </cell>
          <cell r="B874" t="str">
            <v>EQ</v>
          </cell>
          <cell r="C874">
            <v>45.25</v>
          </cell>
          <cell r="D874">
            <v>45.45</v>
          </cell>
          <cell r="E874">
            <v>43.3</v>
          </cell>
          <cell r="F874">
            <v>43.95</v>
          </cell>
          <cell r="G874">
            <v>43.8</v>
          </cell>
          <cell r="H874">
            <v>43.75</v>
          </cell>
          <cell r="I874">
            <v>2725455</v>
          </cell>
          <cell r="J874">
            <v>120297087.45</v>
          </cell>
          <cell r="K874">
            <v>44243</v>
          </cell>
          <cell r="L874">
            <v>11193</v>
          </cell>
        </row>
        <row r="875">
          <cell r="A875" t="str">
            <v>LFIC</v>
          </cell>
          <cell r="B875" t="str">
            <v>EQ</v>
          </cell>
          <cell r="C875">
            <v>84.1</v>
          </cell>
          <cell r="D875">
            <v>88.95</v>
          </cell>
          <cell r="E875">
            <v>83.2</v>
          </cell>
          <cell r="F875">
            <v>83.85</v>
          </cell>
          <cell r="G875">
            <v>86.9</v>
          </cell>
          <cell r="H875">
            <v>86.35</v>
          </cell>
          <cell r="I875">
            <v>1829</v>
          </cell>
          <cell r="J875">
            <v>156007.79999999999</v>
          </cell>
          <cell r="K875">
            <v>44243</v>
          </cell>
          <cell r="L875">
            <v>66</v>
          </cell>
        </row>
        <row r="876">
          <cell r="A876" t="str">
            <v>LGBBROSLTD</v>
          </cell>
          <cell r="B876" t="str">
            <v>EQ</v>
          </cell>
          <cell r="C876">
            <v>330.4</v>
          </cell>
          <cell r="D876">
            <v>331.7</v>
          </cell>
          <cell r="E876">
            <v>323.3</v>
          </cell>
          <cell r="F876">
            <v>328.4</v>
          </cell>
          <cell r="G876">
            <v>328.25</v>
          </cell>
          <cell r="H876">
            <v>327.7</v>
          </cell>
          <cell r="I876">
            <v>48915</v>
          </cell>
          <cell r="J876">
            <v>16018884.15</v>
          </cell>
          <cell r="K876">
            <v>44243</v>
          </cell>
          <cell r="L876">
            <v>1444</v>
          </cell>
        </row>
        <row r="877">
          <cell r="A877" t="str">
            <v>LGBFORGE</v>
          </cell>
          <cell r="B877" t="str">
            <v>EQ</v>
          </cell>
          <cell r="C877">
            <v>5</v>
          </cell>
          <cell r="D877">
            <v>5</v>
          </cell>
          <cell r="E877">
            <v>5</v>
          </cell>
          <cell r="F877">
            <v>5</v>
          </cell>
          <cell r="G877">
            <v>5</v>
          </cell>
          <cell r="H877">
            <v>4.8</v>
          </cell>
          <cell r="I877">
            <v>41984</v>
          </cell>
          <cell r="J877">
            <v>209920</v>
          </cell>
          <cell r="K877">
            <v>44243</v>
          </cell>
          <cell r="L877">
            <v>46</v>
          </cell>
        </row>
        <row r="878">
          <cell r="A878" t="str">
            <v>LIBAS</v>
          </cell>
          <cell r="B878" t="str">
            <v>BE</v>
          </cell>
          <cell r="C878">
            <v>48.8</v>
          </cell>
          <cell r="D878">
            <v>48.8</v>
          </cell>
          <cell r="E878">
            <v>46.1</v>
          </cell>
          <cell r="F878">
            <v>46.9</v>
          </cell>
          <cell r="G878">
            <v>47</v>
          </cell>
          <cell r="H878">
            <v>46.75</v>
          </cell>
          <cell r="I878">
            <v>5031</v>
          </cell>
          <cell r="J878">
            <v>236461.45</v>
          </cell>
          <cell r="K878">
            <v>44243</v>
          </cell>
          <cell r="L878">
            <v>72</v>
          </cell>
        </row>
        <row r="879">
          <cell r="A879" t="str">
            <v>LIBERTSHOE</v>
          </cell>
          <cell r="B879" t="str">
            <v>EQ</v>
          </cell>
          <cell r="C879">
            <v>142.44999999999999</v>
          </cell>
          <cell r="D879">
            <v>144.5</v>
          </cell>
          <cell r="E879">
            <v>141.5</v>
          </cell>
          <cell r="F879">
            <v>142</v>
          </cell>
          <cell r="G879">
            <v>141.9</v>
          </cell>
          <cell r="H879">
            <v>143.44999999999999</v>
          </cell>
          <cell r="I879">
            <v>52252</v>
          </cell>
          <cell r="J879">
            <v>7455508.5999999996</v>
          </cell>
          <cell r="K879">
            <v>44243</v>
          </cell>
          <cell r="L879">
            <v>1256</v>
          </cell>
        </row>
        <row r="880">
          <cell r="A880" t="str">
            <v>LICHSGFIN</v>
          </cell>
          <cell r="B880" t="str">
            <v>EQ</v>
          </cell>
          <cell r="C880">
            <v>480.9</v>
          </cell>
          <cell r="D880">
            <v>483.35</v>
          </cell>
          <cell r="E880">
            <v>465.75</v>
          </cell>
          <cell r="F880">
            <v>469.8</v>
          </cell>
          <cell r="G880">
            <v>468.55</v>
          </cell>
          <cell r="H880">
            <v>476.05</v>
          </cell>
          <cell r="I880">
            <v>6489108</v>
          </cell>
          <cell r="J880">
            <v>3066294514.75</v>
          </cell>
          <cell r="K880">
            <v>44243</v>
          </cell>
          <cell r="L880">
            <v>94965</v>
          </cell>
        </row>
        <row r="881">
          <cell r="A881" t="str">
            <v>LICNETFGSC</v>
          </cell>
          <cell r="B881" t="str">
            <v>EQ</v>
          </cell>
          <cell r="C881">
            <v>21.84</v>
          </cell>
          <cell r="D881">
            <v>21.85</v>
          </cell>
          <cell r="E881">
            <v>21.72</v>
          </cell>
          <cell r="F881">
            <v>21.81</v>
          </cell>
          <cell r="G881">
            <v>21.81</v>
          </cell>
          <cell r="H881">
            <v>21.83</v>
          </cell>
          <cell r="I881">
            <v>1923</v>
          </cell>
          <cell r="J881">
            <v>41906.980000000003</v>
          </cell>
          <cell r="K881">
            <v>44243</v>
          </cell>
          <cell r="L881">
            <v>68</v>
          </cell>
        </row>
        <row r="882">
          <cell r="A882" t="str">
            <v>LICNETFN50</v>
          </cell>
          <cell r="B882" t="str">
            <v>EQ</v>
          </cell>
          <cell r="C882">
            <v>161.69999999999999</v>
          </cell>
          <cell r="D882">
            <v>161.69999999999999</v>
          </cell>
          <cell r="E882">
            <v>156.6</v>
          </cell>
          <cell r="F882">
            <v>158.46</v>
          </cell>
          <cell r="G882">
            <v>159.25</v>
          </cell>
          <cell r="H882">
            <v>158.51</v>
          </cell>
          <cell r="I882">
            <v>965</v>
          </cell>
          <cell r="J882">
            <v>152437.17000000001</v>
          </cell>
          <cell r="K882">
            <v>44243</v>
          </cell>
          <cell r="L882">
            <v>96</v>
          </cell>
        </row>
        <row r="883">
          <cell r="A883" t="str">
            <v>LICNETFSEN</v>
          </cell>
          <cell r="B883" t="str">
            <v>EQ</v>
          </cell>
          <cell r="C883">
            <v>552.29999999999995</v>
          </cell>
          <cell r="D883">
            <v>552.29999999999995</v>
          </cell>
          <cell r="E883">
            <v>533.07000000000005</v>
          </cell>
          <cell r="F883">
            <v>534.11</v>
          </cell>
          <cell r="G883">
            <v>534</v>
          </cell>
          <cell r="H883">
            <v>541.47</v>
          </cell>
          <cell r="I883">
            <v>209</v>
          </cell>
          <cell r="J883">
            <v>112890.28</v>
          </cell>
          <cell r="K883">
            <v>44243</v>
          </cell>
          <cell r="L883">
            <v>105</v>
          </cell>
        </row>
        <row r="884">
          <cell r="A884" t="str">
            <v>LICNFNHGP</v>
          </cell>
          <cell r="B884" t="str">
            <v>EQ</v>
          </cell>
          <cell r="C884">
            <v>154.4</v>
          </cell>
          <cell r="D884">
            <v>156.9</v>
          </cell>
          <cell r="E884">
            <v>154.19999999999999</v>
          </cell>
          <cell r="F884">
            <v>155.4</v>
          </cell>
          <cell r="G884">
            <v>155.4</v>
          </cell>
          <cell r="H884">
            <v>155.62</v>
          </cell>
          <cell r="I884">
            <v>678</v>
          </cell>
          <cell r="J884">
            <v>104599.4</v>
          </cell>
          <cell r="K884">
            <v>44243</v>
          </cell>
          <cell r="L884">
            <v>14</v>
          </cell>
        </row>
        <row r="885">
          <cell r="A885" t="str">
            <v>LIKHITHA</v>
          </cell>
          <cell r="B885" t="str">
            <v>EQ</v>
          </cell>
          <cell r="C885">
            <v>289</v>
          </cell>
          <cell r="D885">
            <v>298</v>
          </cell>
          <cell r="E885">
            <v>272.55</v>
          </cell>
          <cell r="F885">
            <v>279.2</v>
          </cell>
          <cell r="G885">
            <v>276.95</v>
          </cell>
          <cell r="H885">
            <v>282.39999999999998</v>
          </cell>
          <cell r="I885">
            <v>820728</v>
          </cell>
          <cell r="J885">
            <v>233983804.25</v>
          </cell>
          <cell r="K885">
            <v>44243</v>
          </cell>
          <cell r="L885">
            <v>22700</v>
          </cell>
        </row>
        <row r="886">
          <cell r="A886" t="str">
            <v>LINCOLN</v>
          </cell>
          <cell r="B886" t="str">
            <v>EQ</v>
          </cell>
          <cell r="C886">
            <v>220.9</v>
          </cell>
          <cell r="D886">
            <v>225.1</v>
          </cell>
          <cell r="E886">
            <v>216.25</v>
          </cell>
          <cell r="F886">
            <v>217.6</v>
          </cell>
          <cell r="G886">
            <v>217.5</v>
          </cell>
          <cell r="H886">
            <v>218.6</v>
          </cell>
          <cell r="I886">
            <v>196831</v>
          </cell>
          <cell r="J886">
            <v>43358953.450000003</v>
          </cell>
          <cell r="K886">
            <v>44243</v>
          </cell>
          <cell r="L886">
            <v>3327</v>
          </cell>
        </row>
        <row r="887">
          <cell r="A887" t="str">
            <v>LINCPEN</v>
          </cell>
          <cell r="B887" t="str">
            <v>EQ</v>
          </cell>
          <cell r="C887">
            <v>178</v>
          </cell>
          <cell r="D887">
            <v>183.5</v>
          </cell>
          <cell r="E887">
            <v>172.1</v>
          </cell>
          <cell r="F887">
            <v>183.15</v>
          </cell>
          <cell r="G887">
            <v>183.5</v>
          </cell>
          <cell r="H887">
            <v>178.05</v>
          </cell>
          <cell r="I887">
            <v>7451</v>
          </cell>
          <cell r="J887">
            <v>1317104.1499999999</v>
          </cell>
          <cell r="K887">
            <v>44243</v>
          </cell>
          <cell r="L887">
            <v>227</v>
          </cell>
        </row>
        <row r="888">
          <cell r="A888" t="str">
            <v>LINDEINDIA</v>
          </cell>
          <cell r="B888" t="str">
            <v>EQ</v>
          </cell>
          <cell r="C888">
            <v>1263.45</v>
          </cell>
          <cell r="D888">
            <v>1308</v>
          </cell>
          <cell r="E888">
            <v>1230</v>
          </cell>
          <cell r="F888">
            <v>1279.5999999999999</v>
          </cell>
          <cell r="G888">
            <v>1288.2</v>
          </cell>
          <cell r="H888">
            <v>1261.2</v>
          </cell>
          <cell r="I888">
            <v>119727</v>
          </cell>
          <cell r="J888">
            <v>151764993.5</v>
          </cell>
          <cell r="K888">
            <v>44243</v>
          </cell>
          <cell r="L888">
            <v>7633</v>
          </cell>
        </row>
        <row r="889">
          <cell r="A889" t="str">
            <v>LIQUIDBEES</v>
          </cell>
          <cell r="B889" t="str">
            <v>EQ</v>
          </cell>
          <cell r="C889">
            <v>1000</v>
          </cell>
          <cell r="D889">
            <v>1000.93</v>
          </cell>
          <cell r="E889">
            <v>999</v>
          </cell>
          <cell r="F889">
            <v>999.99</v>
          </cell>
          <cell r="G889">
            <v>1000.01</v>
          </cell>
          <cell r="H889">
            <v>1000</v>
          </cell>
          <cell r="I889">
            <v>1277134</v>
          </cell>
          <cell r="J889">
            <v>1277129029.1500001</v>
          </cell>
          <cell r="K889">
            <v>44243</v>
          </cell>
          <cell r="L889">
            <v>3732</v>
          </cell>
        </row>
        <row r="890">
          <cell r="A890" t="str">
            <v>LIQUIDETF</v>
          </cell>
          <cell r="B890" t="str">
            <v>EQ</v>
          </cell>
          <cell r="C890">
            <v>1000.04</v>
          </cell>
          <cell r="D890">
            <v>1000.04</v>
          </cell>
          <cell r="E890">
            <v>999.99</v>
          </cell>
          <cell r="F890">
            <v>1000</v>
          </cell>
          <cell r="G890">
            <v>1000.01</v>
          </cell>
          <cell r="H890">
            <v>1000</v>
          </cell>
          <cell r="I890">
            <v>26203</v>
          </cell>
          <cell r="J890">
            <v>26203013.800000001</v>
          </cell>
          <cell r="K890">
            <v>44243</v>
          </cell>
          <cell r="L890">
            <v>73</v>
          </cell>
        </row>
        <row r="891">
          <cell r="A891" t="str">
            <v>LOKESHMACH</v>
          </cell>
          <cell r="B891" t="str">
            <v>BE</v>
          </cell>
          <cell r="C891">
            <v>36.65</v>
          </cell>
          <cell r="D891">
            <v>37.049999999999997</v>
          </cell>
          <cell r="E891">
            <v>36.25</v>
          </cell>
          <cell r="F891">
            <v>36.450000000000003</v>
          </cell>
          <cell r="G891">
            <v>36.450000000000003</v>
          </cell>
          <cell r="H891">
            <v>36.65</v>
          </cell>
          <cell r="I891">
            <v>4447</v>
          </cell>
          <cell r="J891">
            <v>162527.9</v>
          </cell>
          <cell r="K891">
            <v>44243</v>
          </cell>
          <cell r="L891">
            <v>43</v>
          </cell>
        </row>
        <row r="892">
          <cell r="A892" t="str">
            <v>LOTUSEYE</v>
          </cell>
          <cell r="B892" t="str">
            <v>EQ</v>
          </cell>
          <cell r="C892">
            <v>35.9</v>
          </cell>
          <cell r="D892">
            <v>36.200000000000003</v>
          </cell>
          <cell r="E892">
            <v>35.700000000000003</v>
          </cell>
          <cell r="F892">
            <v>35.75</v>
          </cell>
          <cell r="G892">
            <v>35.700000000000003</v>
          </cell>
          <cell r="H892">
            <v>35.700000000000003</v>
          </cell>
          <cell r="I892">
            <v>5953</v>
          </cell>
          <cell r="J892">
            <v>212771.55</v>
          </cell>
          <cell r="K892">
            <v>44243</v>
          </cell>
          <cell r="L892">
            <v>50</v>
          </cell>
        </row>
        <row r="893">
          <cell r="A893" t="str">
            <v>LOVABLE</v>
          </cell>
          <cell r="B893" t="str">
            <v>EQ</v>
          </cell>
          <cell r="C893">
            <v>103</v>
          </cell>
          <cell r="D893">
            <v>103</v>
          </cell>
          <cell r="E893">
            <v>91.35</v>
          </cell>
          <cell r="F893">
            <v>91.35</v>
          </cell>
          <cell r="G893">
            <v>91.35</v>
          </cell>
          <cell r="H893">
            <v>101.45</v>
          </cell>
          <cell r="I893">
            <v>422553</v>
          </cell>
          <cell r="J893">
            <v>40178345.149999999</v>
          </cell>
          <cell r="K893">
            <v>44243</v>
          </cell>
          <cell r="L893">
            <v>5219</v>
          </cell>
        </row>
        <row r="894">
          <cell r="A894" t="str">
            <v>LPDC</v>
          </cell>
          <cell r="B894" t="str">
            <v>BE</v>
          </cell>
          <cell r="C894">
            <v>2.1</v>
          </cell>
          <cell r="D894">
            <v>2.1</v>
          </cell>
          <cell r="E894">
            <v>1.9</v>
          </cell>
          <cell r="F894">
            <v>1.9</v>
          </cell>
          <cell r="G894">
            <v>1.9</v>
          </cell>
          <cell r="H894">
            <v>2</v>
          </cell>
          <cell r="I894">
            <v>18319</v>
          </cell>
          <cell r="J894">
            <v>37242.300000000003</v>
          </cell>
          <cell r="K894">
            <v>44243</v>
          </cell>
          <cell r="L894">
            <v>38</v>
          </cell>
        </row>
        <row r="895">
          <cell r="A895" t="str">
            <v>LSIL</v>
          </cell>
          <cell r="B895" t="str">
            <v>EQ</v>
          </cell>
          <cell r="C895">
            <v>0.95</v>
          </cell>
          <cell r="D895">
            <v>1</v>
          </cell>
          <cell r="E895">
            <v>0.9</v>
          </cell>
          <cell r="F895">
            <v>0.95</v>
          </cell>
          <cell r="G895">
            <v>0.95</v>
          </cell>
          <cell r="H895">
            <v>0.95</v>
          </cell>
          <cell r="I895">
            <v>1828826</v>
          </cell>
          <cell r="J895">
            <v>1753430.7</v>
          </cell>
          <cell r="K895">
            <v>44243</v>
          </cell>
          <cell r="L895">
            <v>683</v>
          </cell>
        </row>
        <row r="896">
          <cell r="A896" t="str">
            <v>LT</v>
          </cell>
          <cell r="B896" t="str">
            <v>EQ</v>
          </cell>
          <cell r="C896">
            <v>1540</v>
          </cell>
          <cell r="D896">
            <v>1574</v>
          </cell>
          <cell r="E896">
            <v>1539</v>
          </cell>
          <cell r="F896">
            <v>1549.45</v>
          </cell>
          <cell r="G896">
            <v>1550</v>
          </cell>
          <cell r="H896">
            <v>1537.65</v>
          </cell>
          <cell r="I896">
            <v>3838556</v>
          </cell>
          <cell r="J896">
            <v>5978068347.8000002</v>
          </cell>
          <cell r="K896">
            <v>44243</v>
          </cell>
          <cell r="L896">
            <v>169357</v>
          </cell>
        </row>
        <row r="897">
          <cell r="A897" t="str">
            <v>LTI</v>
          </cell>
          <cell r="B897" t="str">
            <v>EQ</v>
          </cell>
          <cell r="C897">
            <v>4033.95</v>
          </cell>
          <cell r="D897">
            <v>4058</v>
          </cell>
          <cell r="E897">
            <v>3920</v>
          </cell>
          <cell r="F897">
            <v>3944.95</v>
          </cell>
          <cell r="G897">
            <v>3956</v>
          </cell>
          <cell r="H897">
            <v>4032.2</v>
          </cell>
          <cell r="I897">
            <v>92060</v>
          </cell>
          <cell r="J897">
            <v>366678183.39999998</v>
          </cell>
          <cell r="K897">
            <v>44243</v>
          </cell>
          <cell r="L897">
            <v>22590</v>
          </cell>
        </row>
        <row r="898">
          <cell r="A898" t="str">
            <v>LTTS</v>
          </cell>
          <cell r="B898" t="str">
            <v>EQ</v>
          </cell>
          <cell r="C898">
            <v>2595</v>
          </cell>
          <cell r="D898">
            <v>2679</v>
          </cell>
          <cell r="E898">
            <v>2586.1</v>
          </cell>
          <cell r="F898">
            <v>2660.3</v>
          </cell>
          <cell r="G898">
            <v>2667</v>
          </cell>
          <cell r="H898">
            <v>2586.5</v>
          </cell>
          <cell r="I898">
            <v>225924</v>
          </cell>
          <cell r="J898">
            <v>597785853.29999995</v>
          </cell>
          <cell r="K898">
            <v>44243</v>
          </cell>
          <cell r="L898">
            <v>14006</v>
          </cell>
        </row>
        <row r="899">
          <cell r="A899" t="str">
            <v>LUMAXIND</v>
          </cell>
          <cell r="B899" t="str">
            <v>EQ</v>
          </cell>
          <cell r="C899">
            <v>1429.9</v>
          </cell>
          <cell r="D899">
            <v>1528</v>
          </cell>
          <cell r="E899">
            <v>1422.05</v>
          </cell>
          <cell r="F899">
            <v>1501.05</v>
          </cell>
          <cell r="G899">
            <v>1519</v>
          </cell>
          <cell r="H899">
            <v>1408</v>
          </cell>
          <cell r="I899">
            <v>42835</v>
          </cell>
          <cell r="J899">
            <v>64091459.149999999</v>
          </cell>
          <cell r="K899">
            <v>44243</v>
          </cell>
          <cell r="L899">
            <v>5099</v>
          </cell>
        </row>
        <row r="900">
          <cell r="A900" t="str">
            <v>LUMAXTECH</v>
          </cell>
          <cell r="B900" t="str">
            <v>EQ</v>
          </cell>
          <cell r="C900">
            <v>130.44999999999999</v>
          </cell>
          <cell r="D900">
            <v>134.4</v>
          </cell>
          <cell r="E900">
            <v>130.44999999999999</v>
          </cell>
          <cell r="F900">
            <v>131.19999999999999</v>
          </cell>
          <cell r="G900">
            <v>132</v>
          </cell>
          <cell r="H900">
            <v>129.05000000000001</v>
          </cell>
          <cell r="I900">
            <v>74887</v>
          </cell>
          <cell r="J900">
            <v>9908078.3499999996</v>
          </cell>
          <cell r="K900">
            <v>44243</v>
          </cell>
          <cell r="L900">
            <v>1343</v>
          </cell>
        </row>
        <row r="901">
          <cell r="A901" t="str">
            <v>LUPIN</v>
          </cell>
          <cell r="B901" t="str">
            <v>EQ</v>
          </cell>
          <cell r="C901">
            <v>1064.95</v>
          </cell>
          <cell r="D901">
            <v>1101.45</v>
          </cell>
          <cell r="E901">
            <v>1050</v>
          </cell>
          <cell r="F901">
            <v>1096.8</v>
          </cell>
          <cell r="G901">
            <v>1099.9000000000001</v>
          </cell>
          <cell r="H901">
            <v>1058.55</v>
          </cell>
          <cell r="I901">
            <v>3822108</v>
          </cell>
          <cell r="J901">
            <v>4121743510.25</v>
          </cell>
          <cell r="K901">
            <v>44243</v>
          </cell>
          <cell r="L901">
            <v>62267</v>
          </cell>
        </row>
        <row r="902">
          <cell r="A902" t="str">
            <v>LUXIND</v>
          </cell>
          <cell r="B902" t="str">
            <v>EQ</v>
          </cell>
          <cell r="C902">
            <v>1837.95</v>
          </cell>
          <cell r="D902">
            <v>1873</v>
          </cell>
          <cell r="E902">
            <v>1829</v>
          </cell>
          <cell r="F902">
            <v>1838.3</v>
          </cell>
          <cell r="G902">
            <v>1839</v>
          </cell>
          <cell r="H902">
            <v>1836</v>
          </cell>
          <cell r="I902">
            <v>30295</v>
          </cell>
          <cell r="J902">
            <v>56208155.850000001</v>
          </cell>
          <cell r="K902">
            <v>44243</v>
          </cell>
          <cell r="L902">
            <v>2798</v>
          </cell>
        </row>
        <row r="903">
          <cell r="A903" t="str">
            <v>LYKALABS</v>
          </cell>
          <cell r="B903" t="str">
            <v>BE</v>
          </cell>
          <cell r="C903">
            <v>29.65</v>
          </cell>
          <cell r="D903">
            <v>30.45</v>
          </cell>
          <cell r="E903">
            <v>29.5</v>
          </cell>
          <cell r="F903">
            <v>29.85</v>
          </cell>
          <cell r="G903">
            <v>29.6</v>
          </cell>
          <cell r="H903">
            <v>30.55</v>
          </cell>
          <cell r="I903">
            <v>29567</v>
          </cell>
          <cell r="J903">
            <v>884120.95</v>
          </cell>
          <cell r="K903">
            <v>44243</v>
          </cell>
          <cell r="L903">
            <v>160</v>
          </cell>
        </row>
        <row r="904">
          <cell r="A904" t="str">
            <v>LYPSAGEMS</v>
          </cell>
          <cell r="B904" t="str">
            <v>EQ</v>
          </cell>
          <cell r="C904">
            <v>4.0999999999999996</v>
          </cell>
          <cell r="D904">
            <v>4.5999999999999996</v>
          </cell>
          <cell r="E904">
            <v>4.0999999999999996</v>
          </cell>
          <cell r="F904">
            <v>4.5999999999999996</v>
          </cell>
          <cell r="G904">
            <v>4.5999999999999996</v>
          </cell>
          <cell r="H904">
            <v>4.2</v>
          </cell>
          <cell r="I904">
            <v>42921</v>
          </cell>
          <cell r="J904">
            <v>191165.8</v>
          </cell>
          <cell r="K904">
            <v>44243</v>
          </cell>
          <cell r="L904">
            <v>90</v>
          </cell>
        </row>
        <row r="905">
          <cell r="A905" t="str">
            <v>M&amp;M</v>
          </cell>
          <cell r="B905" t="str">
            <v>EQ</v>
          </cell>
          <cell r="C905">
            <v>915</v>
          </cell>
          <cell r="D905">
            <v>921.75</v>
          </cell>
          <cell r="E905">
            <v>902.1</v>
          </cell>
          <cell r="F905">
            <v>912.2</v>
          </cell>
          <cell r="G905">
            <v>912.3</v>
          </cell>
          <cell r="H905">
            <v>911.85</v>
          </cell>
          <cell r="I905">
            <v>4223635</v>
          </cell>
          <cell r="J905">
            <v>3857838713</v>
          </cell>
          <cell r="K905">
            <v>44243</v>
          </cell>
          <cell r="L905">
            <v>89139</v>
          </cell>
        </row>
        <row r="906">
          <cell r="A906" t="str">
            <v>M&amp;MFIN</v>
          </cell>
          <cell r="B906" t="str">
            <v>EQ</v>
          </cell>
          <cell r="C906">
            <v>219.75</v>
          </cell>
          <cell r="D906">
            <v>222.55</v>
          </cell>
          <cell r="E906">
            <v>210.8</v>
          </cell>
          <cell r="F906">
            <v>220.75</v>
          </cell>
          <cell r="G906">
            <v>219.8</v>
          </cell>
          <cell r="H906">
            <v>218.2</v>
          </cell>
          <cell r="I906">
            <v>16912835</v>
          </cell>
          <cell r="J906">
            <v>3657628750.4499998</v>
          </cell>
          <cell r="K906">
            <v>44243</v>
          </cell>
          <cell r="L906">
            <v>103543</v>
          </cell>
        </row>
        <row r="907">
          <cell r="A907" t="str">
            <v>M100</v>
          </cell>
          <cell r="B907" t="str">
            <v>EQ</v>
          </cell>
          <cell r="C907">
            <v>24.25</v>
          </cell>
          <cell r="D907">
            <v>24.49</v>
          </cell>
          <cell r="E907">
            <v>24</v>
          </cell>
          <cell r="F907">
            <v>24.39</v>
          </cell>
          <cell r="G907">
            <v>24.46</v>
          </cell>
          <cell r="H907">
            <v>24.07</v>
          </cell>
          <cell r="I907">
            <v>215705</v>
          </cell>
          <cell r="J907">
            <v>5213493.07</v>
          </cell>
          <cell r="K907">
            <v>44243</v>
          </cell>
          <cell r="L907">
            <v>634</v>
          </cell>
        </row>
        <row r="908">
          <cell r="A908" t="str">
            <v>M50</v>
          </cell>
          <cell r="B908" t="str">
            <v>EQ</v>
          </cell>
          <cell r="C908">
            <v>149.94999999999999</v>
          </cell>
          <cell r="D908">
            <v>150</v>
          </cell>
          <cell r="E908">
            <v>148.51</v>
          </cell>
          <cell r="F908">
            <v>149.22</v>
          </cell>
          <cell r="G908">
            <v>149</v>
          </cell>
          <cell r="H908">
            <v>149.02000000000001</v>
          </cell>
          <cell r="I908">
            <v>3688</v>
          </cell>
          <cell r="J908">
            <v>552577.23</v>
          </cell>
          <cell r="K908">
            <v>44243</v>
          </cell>
          <cell r="L908">
            <v>58</v>
          </cell>
        </row>
        <row r="909">
          <cell r="A909" t="str">
            <v>MAANALU</v>
          </cell>
          <cell r="B909" t="str">
            <v>EQ</v>
          </cell>
          <cell r="C909">
            <v>123.5</v>
          </cell>
          <cell r="D909">
            <v>127</v>
          </cell>
          <cell r="E909">
            <v>117.55</v>
          </cell>
          <cell r="F909">
            <v>118.5</v>
          </cell>
          <cell r="G909">
            <v>119.2</v>
          </cell>
          <cell r="H909">
            <v>119.8</v>
          </cell>
          <cell r="I909">
            <v>121597</v>
          </cell>
          <cell r="J909">
            <v>14882727.699999999</v>
          </cell>
          <cell r="K909">
            <v>44243</v>
          </cell>
          <cell r="L909">
            <v>3586</v>
          </cell>
        </row>
        <row r="910">
          <cell r="A910" t="str">
            <v>MACPOWER</v>
          </cell>
          <cell r="B910" t="str">
            <v>BE</v>
          </cell>
          <cell r="C910">
            <v>104.85</v>
          </cell>
          <cell r="D910">
            <v>104.85</v>
          </cell>
          <cell r="E910">
            <v>95.75</v>
          </cell>
          <cell r="F910">
            <v>101.4</v>
          </cell>
          <cell r="G910">
            <v>101.75</v>
          </cell>
          <cell r="H910">
            <v>100</v>
          </cell>
          <cell r="I910">
            <v>381</v>
          </cell>
          <cell r="J910">
            <v>38443.65</v>
          </cell>
          <cell r="K910">
            <v>44243</v>
          </cell>
          <cell r="L910">
            <v>13</v>
          </cell>
        </row>
        <row r="911">
          <cell r="A911" t="str">
            <v>MADHAV</v>
          </cell>
          <cell r="B911" t="str">
            <v>EQ</v>
          </cell>
          <cell r="C911">
            <v>52.6</v>
          </cell>
          <cell r="D911">
            <v>52.8</v>
          </cell>
          <cell r="E911">
            <v>51.5</v>
          </cell>
          <cell r="F911">
            <v>52</v>
          </cell>
          <cell r="G911">
            <v>51.8</v>
          </cell>
          <cell r="H911">
            <v>52.6</v>
          </cell>
          <cell r="I911">
            <v>18258</v>
          </cell>
          <cell r="J911">
            <v>950791.3</v>
          </cell>
          <cell r="K911">
            <v>44243</v>
          </cell>
          <cell r="L911">
            <v>155</v>
          </cell>
        </row>
        <row r="912">
          <cell r="A912" t="str">
            <v>MADHUCON</v>
          </cell>
          <cell r="B912" t="str">
            <v>EQ</v>
          </cell>
          <cell r="C912">
            <v>5.5</v>
          </cell>
          <cell r="D912">
            <v>5.6</v>
          </cell>
          <cell r="E912">
            <v>5.15</v>
          </cell>
          <cell r="F912">
            <v>5.25</v>
          </cell>
          <cell r="G912">
            <v>5.3</v>
          </cell>
          <cell r="H912">
            <v>5.5</v>
          </cell>
          <cell r="I912">
            <v>37202</v>
          </cell>
          <cell r="J912">
            <v>199769.95</v>
          </cell>
          <cell r="K912">
            <v>44243</v>
          </cell>
          <cell r="L912">
            <v>141</v>
          </cell>
        </row>
        <row r="913">
          <cell r="A913" t="str">
            <v>MADRASFERT</v>
          </cell>
          <cell r="B913" t="str">
            <v>BE</v>
          </cell>
          <cell r="C913">
            <v>24.55</v>
          </cell>
          <cell r="D913">
            <v>24.6</v>
          </cell>
          <cell r="E913">
            <v>23.5</v>
          </cell>
          <cell r="F913">
            <v>23.95</v>
          </cell>
          <cell r="G913">
            <v>24.15</v>
          </cell>
          <cell r="H913">
            <v>24.55</v>
          </cell>
          <cell r="I913">
            <v>116294</v>
          </cell>
          <cell r="J913">
            <v>2774067.6</v>
          </cell>
          <cell r="K913">
            <v>44243</v>
          </cell>
          <cell r="L913">
            <v>574</v>
          </cell>
        </row>
        <row r="914">
          <cell r="A914" t="str">
            <v>MAESGETF</v>
          </cell>
          <cell r="B914" t="str">
            <v>EQ</v>
          </cell>
          <cell r="C914">
            <v>25.68</v>
          </cell>
          <cell r="D914">
            <v>26</v>
          </cell>
          <cell r="E914">
            <v>25.68</v>
          </cell>
          <cell r="F914">
            <v>25.86</v>
          </cell>
          <cell r="G914">
            <v>25.89</v>
          </cell>
          <cell r="H914">
            <v>25.78</v>
          </cell>
          <cell r="I914">
            <v>7376</v>
          </cell>
          <cell r="J914">
            <v>190957.89</v>
          </cell>
          <cell r="K914">
            <v>44243</v>
          </cell>
          <cell r="L914">
            <v>72</v>
          </cell>
        </row>
        <row r="915">
          <cell r="A915" t="str">
            <v>MAGADSUGAR</v>
          </cell>
          <cell r="B915" t="str">
            <v>EQ</v>
          </cell>
          <cell r="C915">
            <v>106.2</v>
          </cell>
          <cell r="D915">
            <v>107.55</v>
          </cell>
          <cell r="E915">
            <v>102.55</v>
          </cell>
          <cell r="F915">
            <v>103.85</v>
          </cell>
          <cell r="G915">
            <v>103</v>
          </cell>
          <cell r="H915">
            <v>105.05</v>
          </cell>
          <cell r="I915">
            <v>11508</v>
          </cell>
          <cell r="J915">
            <v>1203205.5</v>
          </cell>
          <cell r="K915">
            <v>44243</v>
          </cell>
          <cell r="L915">
            <v>275</v>
          </cell>
        </row>
        <row r="916">
          <cell r="A916" t="str">
            <v>MAGMA</v>
          </cell>
          <cell r="B916" t="str">
            <v>EQ</v>
          </cell>
          <cell r="C916">
            <v>108.25</v>
          </cell>
          <cell r="D916">
            <v>108.25</v>
          </cell>
          <cell r="E916">
            <v>108.25</v>
          </cell>
          <cell r="F916">
            <v>108.25</v>
          </cell>
          <cell r="G916">
            <v>108.25</v>
          </cell>
          <cell r="H916">
            <v>103.1</v>
          </cell>
          <cell r="I916">
            <v>426918</v>
          </cell>
          <cell r="J916">
            <v>46213873.5</v>
          </cell>
          <cell r="K916">
            <v>44243</v>
          </cell>
          <cell r="L916">
            <v>535</v>
          </cell>
        </row>
        <row r="917">
          <cell r="A917" t="str">
            <v>MAGNUM</v>
          </cell>
          <cell r="B917" t="str">
            <v>EQ</v>
          </cell>
          <cell r="C917">
            <v>4.2</v>
          </cell>
          <cell r="D917">
            <v>4.4000000000000004</v>
          </cell>
          <cell r="E917">
            <v>4.2</v>
          </cell>
          <cell r="F917">
            <v>4.25</v>
          </cell>
          <cell r="G917">
            <v>4.3</v>
          </cell>
          <cell r="H917">
            <v>4.4000000000000004</v>
          </cell>
          <cell r="I917">
            <v>5390</v>
          </cell>
          <cell r="J917">
            <v>22902.799999999999</v>
          </cell>
          <cell r="K917">
            <v>44243</v>
          </cell>
          <cell r="L917">
            <v>40</v>
          </cell>
        </row>
        <row r="918">
          <cell r="A918" t="str">
            <v>MAHABANK</v>
          </cell>
          <cell r="B918" t="str">
            <v>EQ</v>
          </cell>
          <cell r="C918">
            <v>18.3</v>
          </cell>
          <cell r="D918">
            <v>19.05</v>
          </cell>
          <cell r="E918">
            <v>17.649999999999999</v>
          </cell>
          <cell r="F918">
            <v>19.05</v>
          </cell>
          <cell r="G918">
            <v>19.05</v>
          </cell>
          <cell r="H918">
            <v>15.9</v>
          </cell>
          <cell r="I918">
            <v>20416812</v>
          </cell>
          <cell r="J918">
            <v>377727466.25</v>
          </cell>
          <cell r="K918">
            <v>44243</v>
          </cell>
          <cell r="L918">
            <v>19788</v>
          </cell>
        </row>
        <row r="919">
          <cell r="A919" t="str">
            <v>MAHAPEXLTD</v>
          </cell>
          <cell r="B919" t="str">
            <v>BE</v>
          </cell>
          <cell r="C919">
            <v>79.7</v>
          </cell>
          <cell r="D919">
            <v>81</v>
          </cell>
          <cell r="E919">
            <v>76</v>
          </cell>
          <cell r="F919">
            <v>78.55</v>
          </cell>
          <cell r="G919">
            <v>78.75</v>
          </cell>
          <cell r="H919">
            <v>78.400000000000006</v>
          </cell>
          <cell r="I919">
            <v>5895</v>
          </cell>
          <cell r="J919">
            <v>465118.95</v>
          </cell>
          <cell r="K919">
            <v>44243</v>
          </cell>
          <cell r="L919">
            <v>33</v>
          </cell>
        </row>
        <row r="920">
          <cell r="A920" t="str">
            <v>MAHASTEEL</v>
          </cell>
          <cell r="B920" t="str">
            <v>EQ</v>
          </cell>
          <cell r="C920">
            <v>104.65</v>
          </cell>
          <cell r="D920">
            <v>105</v>
          </cell>
          <cell r="E920">
            <v>100.5</v>
          </cell>
          <cell r="F920">
            <v>101.95</v>
          </cell>
          <cell r="G920">
            <v>102</v>
          </cell>
          <cell r="H920">
            <v>102.2</v>
          </cell>
          <cell r="I920">
            <v>15182</v>
          </cell>
          <cell r="J920">
            <v>1550532.1</v>
          </cell>
          <cell r="K920">
            <v>44243</v>
          </cell>
          <cell r="L920">
            <v>233</v>
          </cell>
        </row>
        <row r="921">
          <cell r="A921" t="str">
            <v>MAHEPC</v>
          </cell>
          <cell r="B921" t="str">
            <v>EQ</v>
          </cell>
          <cell r="C921">
            <v>153.69999999999999</v>
          </cell>
          <cell r="D921">
            <v>154.69999999999999</v>
          </cell>
          <cell r="E921">
            <v>151.6</v>
          </cell>
          <cell r="F921">
            <v>152.25</v>
          </cell>
          <cell r="G921">
            <v>152.69999999999999</v>
          </cell>
          <cell r="H921">
            <v>153.69999999999999</v>
          </cell>
          <cell r="I921">
            <v>88475</v>
          </cell>
          <cell r="J921">
            <v>13538381.300000001</v>
          </cell>
          <cell r="K921">
            <v>44243</v>
          </cell>
          <cell r="L921">
            <v>1303</v>
          </cell>
        </row>
        <row r="922">
          <cell r="A922" t="str">
            <v>MAHESHWARI</v>
          </cell>
          <cell r="B922" t="str">
            <v>EQ</v>
          </cell>
          <cell r="C922">
            <v>91.9</v>
          </cell>
          <cell r="D922">
            <v>93.35</v>
          </cell>
          <cell r="E922">
            <v>89</v>
          </cell>
          <cell r="F922">
            <v>89.4</v>
          </cell>
          <cell r="G922">
            <v>89.75</v>
          </cell>
          <cell r="H922">
            <v>91.9</v>
          </cell>
          <cell r="I922">
            <v>39605</v>
          </cell>
          <cell r="J922">
            <v>3612343.15</v>
          </cell>
          <cell r="K922">
            <v>44243</v>
          </cell>
          <cell r="L922">
            <v>713</v>
          </cell>
        </row>
        <row r="923">
          <cell r="A923" t="str">
            <v>MAHINDCIE</v>
          </cell>
          <cell r="B923" t="str">
            <v>EQ</v>
          </cell>
          <cell r="C923">
            <v>207.4</v>
          </cell>
          <cell r="D923">
            <v>234.9</v>
          </cell>
          <cell r="E923">
            <v>193.6</v>
          </cell>
          <cell r="F923">
            <v>200.55</v>
          </cell>
          <cell r="G923">
            <v>198.75</v>
          </cell>
          <cell r="H923">
            <v>201.65</v>
          </cell>
          <cell r="I923">
            <v>9069325</v>
          </cell>
          <cell r="J923">
            <v>1956000605.5</v>
          </cell>
          <cell r="K923">
            <v>44243</v>
          </cell>
          <cell r="L923">
            <v>101537</v>
          </cell>
        </row>
        <row r="924">
          <cell r="A924" t="str">
            <v>MAHLIFE</v>
          </cell>
          <cell r="B924" t="str">
            <v>EQ</v>
          </cell>
          <cell r="C924">
            <v>496.1</v>
          </cell>
          <cell r="D924">
            <v>502</v>
          </cell>
          <cell r="E924">
            <v>473.65</v>
          </cell>
          <cell r="F924">
            <v>488.05</v>
          </cell>
          <cell r="G924">
            <v>495</v>
          </cell>
          <cell r="H924">
            <v>493.6</v>
          </cell>
          <cell r="I924">
            <v>116585</v>
          </cell>
          <cell r="J924">
            <v>57410751.649999999</v>
          </cell>
          <cell r="K924">
            <v>44243</v>
          </cell>
          <cell r="L924">
            <v>3977</v>
          </cell>
        </row>
        <row r="925">
          <cell r="A925" t="str">
            <v>MAHLOG</v>
          </cell>
          <cell r="B925" t="str">
            <v>EQ</v>
          </cell>
          <cell r="C925">
            <v>498</v>
          </cell>
          <cell r="D925">
            <v>510</v>
          </cell>
          <cell r="E925">
            <v>492.3</v>
          </cell>
          <cell r="F925">
            <v>500.85</v>
          </cell>
          <cell r="G925">
            <v>500</v>
          </cell>
          <cell r="H925">
            <v>496.85</v>
          </cell>
          <cell r="I925">
            <v>102030</v>
          </cell>
          <cell r="J925">
            <v>51249989</v>
          </cell>
          <cell r="K925">
            <v>44243</v>
          </cell>
          <cell r="L925">
            <v>3906</v>
          </cell>
        </row>
        <row r="926">
          <cell r="A926" t="str">
            <v>MAHSCOOTER</v>
          </cell>
          <cell r="B926" t="str">
            <v>EQ</v>
          </cell>
          <cell r="C926">
            <v>3885</v>
          </cell>
          <cell r="D926">
            <v>3938.25</v>
          </cell>
          <cell r="E926">
            <v>3874.95</v>
          </cell>
          <cell r="F926">
            <v>3917.4</v>
          </cell>
          <cell r="G926">
            <v>3919</v>
          </cell>
          <cell r="H926">
            <v>3906.4</v>
          </cell>
          <cell r="I926">
            <v>6269</v>
          </cell>
          <cell r="J926">
            <v>24469208.25</v>
          </cell>
          <cell r="K926">
            <v>44243</v>
          </cell>
          <cell r="L926">
            <v>1009</v>
          </cell>
        </row>
        <row r="927">
          <cell r="A927" t="str">
            <v>MAHSEAMLES</v>
          </cell>
          <cell r="B927" t="str">
            <v>EQ</v>
          </cell>
          <cell r="C927">
            <v>282.05</v>
          </cell>
          <cell r="D927">
            <v>289.14999999999998</v>
          </cell>
          <cell r="E927">
            <v>279.10000000000002</v>
          </cell>
          <cell r="F927">
            <v>284.39999999999998</v>
          </cell>
          <cell r="G927">
            <v>283.45</v>
          </cell>
          <cell r="H927">
            <v>282.64999999999998</v>
          </cell>
          <cell r="I927">
            <v>31947</v>
          </cell>
          <cell r="J927">
            <v>9112328</v>
          </cell>
          <cell r="K927">
            <v>44243</v>
          </cell>
          <cell r="L927">
            <v>1112</v>
          </cell>
        </row>
        <row r="928">
          <cell r="A928" t="str">
            <v>MAITHANALL</v>
          </cell>
          <cell r="B928" t="str">
            <v>EQ</v>
          </cell>
          <cell r="C928">
            <v>608.6</v>
          </cell>
          <cell r="D928">
            <v>627.4</v>
          </cell>
          <cell r="E928">
            <v>608.6</v>
          </cell>
          <cell r="F928">
            <v>621.75</v>
          </cell>
          <cell r="G928">
            <v>621</v>
          </cell>
          <cell r="H928">
            <v>607.6</v>
          </cell>
          <cell r="I928">
            <v>44600</v>
          </cell>
          <cell r="J928">
            <v>27659201.449999999</v>
          </cell>
          <cell r="K928">
            <v>44243</v>
          </cell>
          <cell r="L928">
            <v>1815</v>
          </cell>
        </row>
        <row r="929">
          <cell r="A929" t="str">
            <v>MAJESCO</v>
          </cell>
          <cell r="B929" t="str">
            <v>BE</v>
          </cell>
          <cell r="C929">
            <v>71.900000000000006</v>
          </cell>
          <cell r="D929">
            <v>71.900000000000006</v>
          </cell>
          <cell r="E929">
            <v>71.900000000000006</v>
          </cell>
          <cell r="F929">
            <v>71.900000000000006</v>
          </cell>
          <cell r="G929">
            <v>71.900000000000006</v>
          </cell>
          <cell r="H929">
            <v>68.5</v>
          </cell>
          <cell r="I929">
            <v>195059</v>
          </cell>
          <cell r="J929">
            <v>14024742.1</v>
          </cell>
          <cell r="K929">
            <v>44243</v>
          </cell>
          <cell r="L929">
            <v>602</v>
          </cell>
        </row>
        <row r="930">
          <cell r="A930" t="str">
            <v>MALUPAPER</v>
          </cell>
          <cell r="B930" t="str">
            <v>EQ</v>
          </cell>
          <cell r="C930">
            <v>27</v>
          </cell>
          <cell r="D930">
            <v>27.15</v>
          </cell>
          <cell r="E930">
            <v>26.4</v>
          </cell>
          <cell r="F930">
            <v>26.9</v>
          </cell>
          <cell r="G930">
            <v>27</v>
          </cell>
          <cell r="H930">
            <v>26.75</v>
          </cell>
          <cell r="I930">
            <v>7571</v>
          </cell>
          <cell r="J930">
            <v>202821.2</v>
          </cell>
          <cell r="K930">
            <v>44243</v>
          </cell>
          <cell r="L930">
            <v>93</v>
          </cell>
        </row>
        <row r="931">
          <cell r="A931" t="str">
            <v>MAN50ETF</v>
          </cell>
          <cell r="B931" t="str">
            <v>EQ</v>
          </cell>
          <cell r="C931">
            <v>151.41999999999999</v>
          </cell>
          <cell r="D931">
            <v>158</v>
          </cell>
          <cell r="E931">
            <v>151.13</v>
          </cell>
          <cell r="F931">
            <v>156.11000000000001</v>
          </cell>
          <cell r="G931">
            <v>156.12</v>
          </cell>
          <cell r="H931">
            <v>156.1</v>
          </cell>
          <cell r="I931">
            <v>27366</v>
          </cell>
          <cell r="J931">
            <v>4281357.4000000004</v>
          </cell>
          <cell r="K931">
            <v>44243</v>
          </cell>
          <cell r="L931">
            <v>70</v>
          </cell>
        </row>
        <row r="932">
          <cell r="A932" t="str">
            <v>MANAKALUCO</v>
          </cell>
          <cell r="B932" t="str">
            <v>EQ</v>
          </cell>
          <cell r="C932">
            <v>9.6</v>
          </cell>
          <cell r="D932">
            <v>9.6</v>
          </cell>
          <cell r="E932">
            <v>8.9</v>
          </cell>
          <cell r="F932">
            <v>9.5500000000000007</v>
          </cell>
          <cell r="G932">
            <v>9.5500000000000007</v>
          </cell>
          <cell r="H932">
            <v>9.1999999999999993</v>
          </cell>
          <cell r="I932">
            <v>39635</v>
          </cell>
          <cell r="J932">
            <v>372001.8</v>
          </cell>
          <cell r="K932">
            <v>44243</v>
          </cell>
          <cell r="L932">
            <v>115</v>
          </cell>
        </row>
        <row r="933">
          <cell r="A933" t="str">
            <v>MANAKCOAT</v>
          </cell>
          <cell r="B933" t="str">
            <v>EQ</v>
          </cell>
          <cell r="C933">
            <v>12.7</v>
          </cell>
          <cell r="D933">
            <v>12.7</v>
          </cell>
          <cell r="E933">
            <v>11.55</v>
          </cell>
          <cell r="F933">
            <v>12.05</v>
          </cell>
          <cell r="G933">
            <v>12</v>
          </cell>
          <cell r="H933">
            <v>12</v>
          </cell>
          <cell r="I933">
            <v>63614</v>
          </cell>
          <cell r="J933">
            <v>755113.45</v>
          </cell>
          <cell r="K933">
            <v>44243</v>
          </cell>
          <cell r="L933">
            <v>149</v>
          </cell>
        </row>
        <row r="934">
          <cell r="A934" t="str">
            <v>MANAKSIA</v>
          </cell>
          <cell r="B934" t="str">
            <v>EQ</v>
          </cell>
          <cell r="C934">
            <v>54</v>
          </cell>
          <cell r="D934">
            <v>54.95</v>
          </cell>
          <cell r="E934">
            <v>53.3</v>
          </cell>
          <cell r="F934">
            <v>53.6</v>
          </cell>
          <cell r="G934">
            <v>53.3</v>
          </cell>
          <cell r="H934">
            <v>54.25</v>
          </cell>
          <cell r="I934">
            <v>35993</v>
          </cell>
          <cell r="J934">
            <v>1940624.6</v>
          </cell>
          <cell r="K934">
            <v>44243</v>
          </cell>
          <cell r="L934">
            <v>520</v>
          </cell>
        </row>
        <row r="935">
          <cell r="A935" t="str">
            <v>MANAKSTEEL</v>
          </cell>
          <cell r="B935" t="str">
            <v>EQ</v>
          </cell>
          <cell r="C935">
            <v>20.3</v>
          </cell>
          <cell r="D935">
            <v>20.3</v>
          </cell>
          <cell r="E935">
            <v>19.55</v>
          </cell>
          <cell r="F935">
            <v>19.55</v>
          </cell>
          <cell r="G935">
            <v>19.55</v>
          </cell>
          <cell r="H935">
            <v>20.55</v>
          </cell>
          <cell r="I935">
            <v>65023</v>
          </cell>
          <cell r="J935">
            <v>1276642.7</v>
          </cell>
          <cell r="K935">
            <v>44243</v>
          </cell>
          <cell r="L935">
            <v>316</v>
          </cell>
        </row>
        <row r="936">
          <cell r="A936" t="str">
            <v>MANALIPETC</v>
          </cell>
          <cell r="B936" t="str">
            <v>EQ</v>
          </cell>
          <cell r="C936">
            <v>49.4</v>
          </cell>
          <cell r="D936">
            <v>49.4</v>
          </cell>
          <cell r="E936">
            <v>46.5</v>
          </cell>
          <cell r="F936">
            <v>47.35</v>
          </cell>
          <cell r="G936">
            <v>47.65</v>
          </cell>
          <cell r="H936">
            <v>49.05</v>
          </cell>
          <cell r="I936">
            <v>1661675</v>
          </cell>
          <cell r="J936">
            <v>78854291.049999997</v>
          </cell>
          <cell r="K936">
            <v>44243</v>
          </cell>
          <cell r="L936">
            <v>7219</v>
          </cell>
        </row>
        <row r="937">
          <cell r="A937" t="str">
            <v>MANAPPURAM</v>
          </cell>
          <cell r="B937" t="str">
            <v>EQ</v>
          </cell>
          <cell r="C937">
            <v>178.5</v>
          </cell>
          <cell r="D937">
            <v>179.45</v>
          </cell>
          <cell r="E937">
            <v>173.95</v>
          </cell>
          <cell r="F937">
            <v>175.75</v>
          </cell>
          <cell r="G937">
            <v>175.4</v>
          </cell>
          <cell r="H937">
            <v>177.95</v>
          </cell>
          <cell r="I937">
            <v>2947464</v>
          </cell>
          <cell r="J937">
            <v>519580748.64999998</v>
          </cell>
          <cell r="K937">
            <v>44243</v>
          </cell>
          <cell r="L937">
            <v>20720</v>
          </cell>
        </row>
        <row r="938">
          <cell r="A938" t="str">
            <v>MANGALAM</v>
          </cell>
          <cell r="B938" t="str">
            <v>EQ</v>
          </cell>
          <cell r="C938">
            <v>127.9</v>
          </cell>
          <cell r="D938">
            <v>127.9</v>
          </cell>
          <cell r="E938">
            <v>118.75</v>
          </cell>
          <cell r="F938">
            <v>119.2</v>
          </cell>
          <cell r="G938">
            <v>119.35</v>
          </cell>
          <cell r="H938">
            <v>123.35</v>
          </cell>
          <cell r="I938">
            <v>83557</v>
          </cell>
          <cell r="J938">
            <v>10112107.85</v>
          </cell>
          <cell r="K938">
            <v>44243</v>
          </cell>
          <cell r="L938">
            <v>2334</v>
          </cell>
        </row>
        <row r="939">
          <cell r="A939" t="str">
            <v>MANGCHEFER</v>
          </cell>
          <cell r="B939" t="str">
            <v>EQ</v>
          </cell>
          <cell r="C939">
            <v>74</v>
          </cell>
          <cell r="D939">
            <v>81</v>
          </cell>
          <cell r="E939">
            <v>73.599999999999994</v>
          </cell>
          <cell r="F939">
            <v>78.900000000000006</v>
          </cell>
          <cell r="G939">
            <v>78.75</v>
          </cell>
          <cell r="H939">
            <v>74.05</v>
          </cell>
          <cell r="I939">
            <v>2443325</v>
          </cell>
          <cell r="J939">
            <v>188916505.05000001</v>
          </cell>
          <cell r="K939">
            <v>44243</v>
          </cell>
          <cell r="L939">
            <v>18383</v>
          </cell>
        </row>
        <row r="940">
          <cell r="A940" t="str">
            <v>MANGLMCEM</v>
          </cell>
          <cell r="B940" t="str">
            <v>EQ</v>
          </cell>
          <cell r="C940">
            <v>270</v>
          </cell>
          <cell r="D940">
            <v>274</v>
          </cell>
          <cell r="E940">
            <v>266.2</v>
          </cell>
          <cell r="F940">
            <v>267.95</v>
          </cell>
          <cell r="G940">
            <v>267.8</v>
          </cell>
          <cell r="H940">
            <v>267.2</v>
          </cell>
          <cell r="I940">
            <v>51820</v>
          </cell>
          <cell r="J940">
            <v>13998502.050000001</v>
          </cell>
          <cell r="K940">
            <v>44243</v>
          </cell>
          <cell r="L940">
            <v>1283</v>
          </cell>
        </row>
        <row r="941">
          <cell r="A941" t="str">
            <v>MANGTIMBER</v>
          </cell>
          <cell r="B941" t="str">
            <v>EQ</v>
          </cell>
          <cell r="C941">
            <v>10.95</v>
          </cell>
          <cell r="D941">
            <v>11</v>
          </cell>
          <cell r="E941">
            <v>10.25</v>
          </cell>
          <cell r="F941">
            <v>10.75</v>
          </cell>
          <cell r="G941">
            <v>10.85</v>
          </cell>
          <cell r="H941">
            <v>10.75</v>
          </cell>
          <cell r="I941">
            <v>2811</v>
          </cell>
          <cell r="J941">
            <v>29786.25</v>
          </cell>
          <cell r="K941">
            <v>44243</v>
          </cell>
          <cell r="L941">
            <v>45</v>
          </cell>
        </row>
        <row r="942">
          <cell r="A942" t="str">
            <v>MANINDS</v>
          </cell>
          <cell r="B942" t="str">
            <v>EQ</v>
          </cell>
          <cell r="C942">
            <v>74.05</v>
          </cell>
          <cell r="D942">
            <v>77.5</v>
          </cell>
          <cell r="E942">
            <v>74.05</v>
          </cell>
          <cell r="F942">
            <v>75.849999999999994</v>
          </cell>
          <cell r="G942">
            <v>75.95</v>
          </cell>
          <cell r="H942">
            <v>73.650000000000006</v>
          </cell>
          <cell r="I942">
            <v>262355</v>
          </cell>
          <cell r="J942">
            <v>19921159.149999999</v>
          </cell>
          <cell r="K942">
            <v>44243</v>
          </cell>
          <cell r="L942">
            <v>2064</v>
          </cell>
        </row>
        <row r="943">
          <cell r="A943" t="str">
            <v>MANINFRA</v>
          </cell>
          <cell r="B943" t="str">
            <v>EQ</v>
          </cell>
          <cell r="C943">
            <v>37.450000000000003</v>
          </cell>
          <cell r="D943">
            <v>38.35</v>
          </cell>
          <cell r="E943">
            <v>36.75</v>
          </cell>
          <cell r="F943">
            <v>37.549999999999997</v>
          </cell>
          <cell r="G943">
            <v>37.450000000000003</v>
          </cell>
          <cell r="H943">
            <v>36.799999999999997</v>
          </cell>
          <cell r="I943">
            <v>2116526</v>
          </cell>
          <cell r="J943">
            <v>79253438.099999994</v>
          </cell>
          <cell r="K943">
            <v>44243</v>
          </cell>
          <cell r="L943">
            <v>2738</v>
          </cell>
        </row>
        <row r="944">
          <cell r="A944" t="str">
            <v>MANUGRAPH</v>
          </cell>
          <cell r="B944" t="str">
            <v>EQ</v>
          </cell>
          <cell r="C944">
            <v>11.85</v>
          </cell>
          <cell r="D944">
            <v>12.15</v>
          </cell>
          <cell r="E944">
            <v>11.2</v>
          </cell>
          <cell r="F944">
            <v>11.25</v>
          </cell>
          <cell r="G944">
            <v>11.25</v>
          </cell>
          <cell r="H944">
            <v>11.6</v>
          </cell>
          <cell r="I944">
            <v>4447</v>
          </cell>
          <cell r="J944">
            <v>51861.45</v>
          </cell>
          <cell r="K944">
            <v>44243</v>
          </cell>
          <cell r="L944">
            <v>23</v>
          </cell>
        </row>
        <row r="945">
          <cell r="A945" t="str">
            <v>MANXT50</v>
          </cell>
          <cell r="B945" t="str">
            <v>EQ</v>
          </cell>
          <cell r="C945">
            <v>358.77</v>
          </cell>
          <cell r="D945">
            <v>358.77</v>
          </cell>
          <cell r="E945">
            <v>347.82</v>
          </cell>
          <cell r="F945">
            <v>348.62</v>
          </cell>
          <cell r="G945">
            <v>348.57</v>
          </cell>
          <cell r="H945">
            <v>348.33</v>
          </cell>
          <cell r="I945">
            <v>2581</v>
          </cell>
          <cell r="J945">
            <v>900623.05</v>
          </cell>
          <cell r="K945">
            <v>44243</v>
          </cell>
          <cell r="L945">
            <v>102</v>
          </cell>
        </row>
        <row r="946">
          <cell r="A946" t="str">
            <v>MARALOVER</v>
          </cell>
          <cell r="B946" t="str">
            <v>BE</v>
          </cell>
          <cell r="C946">
            <v>26.65</v>
          </cell>
          <cell r="D946">
            <v>26.9</v>
          </cell>
          <cell r="E946">
            <v>25.9</v>
          </cell>
          <cell r="F946">
            <v>26.5</v>
          </cell>
          <cell r="G946">
            <v>26.5</v>
          </cell>
          <cell r="H946">
            <v>26.65</v>
          </cell>
          <cell r="I946">
            <v>9192</v>
          </cell>
          <cell r="J946">
            <v>241600.8</v>
          </cell>
          <cell r="K946">
            <v>44243</v>
          </cell>
          <cell r="L946">
            <v>68</v>
          </cell>
        </row>
        <row r="947">
          <cell r="A947" t="str">
            <v>MARATHON</v>
          </cell>
          <cell r="B947" t="str">
            <v>EQ</v>
          </cell>
          <cell r="C947">
            <v>76</v>
          </cell>
          <cell r="D947">
            <v>76.75</v>
          </cell>
          <cell r="E947">
            <v>72.849999999999994</v>
          </cell>
          <cell r="F947">
            <v>72.849999999999994</v>
          </cell>
          <cell r="G947">
            <v>72.849999999999994</v>
          </cell>
          <cell r="H947">
            <v>76.650000000000006</v>
          </cell>
          <cell r="I947">
            <v>26545</v>
          </cell>
          <cell r="J947">
            <v>1964118.55</v>
          </cell>
          <cell r="K947">
            <v>44243</v>
          </cell>
          <cell r="L947">
            <v>284</v>
          </cell>
        </row>
        <row r="948">
          <cell r="A948" t="str">
            <v>MARICO</v>
          </cell>
          <cell r="B948" t="str">
            <v>EQ</v>
          </cell>
          <cell r="C948">
            <v>412.75</v>
          </cell>
          <cell r="D948">
            <v>413.25</v>
          </cell>
          <cell r="E948">
            <v>405.7</v>
          </cell>
          <cell r="F948">
            <v>409.25</v>
          </cell>
          <cell r="G948">
            <v>411</v>
          </cell>
          <cell r="H948">
            <v>410.5</v>
          </cell>
          <cell r="I948">
            <v>1358750</v>
          </cell>
          <cell r="J948">
            <v>556597051.70000005</v>
          </cell>
          <cell r="K948">
            <v>44243</v>
          </cell>
          <cell r="L948">
            <v>16814</v>
          </cell>
        </row>
        <row r="949">
          <cell r="A949" t="str">
            <v>MARINE</v>
          </cell>
          <cell r="B949" t="str">
            <v>EQ</v>
          </cell>
          <cell r="C949">
            <v>259.89999999999998</v>
          </cell>
          <cell r="D949">
            <v>264.14999999999998</v>
          </cell>
          <cell r="E949">
            <v>251.25</v>
          </cell>
          <cell r="F949">
            <v>254.75</v>
          </cell>
          <cell r="G949">
            <v>253.8</v>
          </cell>
          <cell r="H949">
            <v>256.45</v>
          </cell>
          <cell r="I949">
            <v>61197</v>
          </cell>
          <cell r="J949">
            <v>15736412.75</v>
          </cell>
          <cell r="K949">
            <v>44243</v>
          </cell>
          <cell r="L949">
            <v>764</v>
          </cell>
        </row>
        <row r="950">
          <cell r="A950" t="str">
            <v>MARKSANS</v>
          </cell>
          <cell r="B950" t="str">
            <v>EQ</v>
          </cell>
          <cell r="C950">
            <v>56</v>
          </cell>
          <cell r="D950">
            <v>56.95</v>
          </cell>
          <cell r="E950">
            <v>55.2</v>
          </cell>
          <cell r="F950">
            <v>55.7</v>
          </cell>
          <cell r="G950">
            <v>55.7</v>
          </cell>
          <cell r="H950">
            <v>56.05</v>
          </cell>
          <cell r="I950">
            <v>827734</v>
          </cell>
          <cell r="J950">
            <v>46237049.25</v>
          </cell>
          <cell r="K950">
            <v>44243</v>
          </cell>
          <cell r="L950">
            <v>4263</v>
          </cell>
        </row>
        <row r="951">
          <cell r="A951" t="str">
            <v>MARUTI</v>
          </cell>
          <cell r="B951" t="str">
            <v>EQ</v>
          </cell>
          <cell r="C951">
            <v>7639</v>
          </cell>
          <cell r="D951">
            <v>7799</v>
          </cell>
          <cell r="E951">
            <v>7625.25</v>
          </cell>
          <cell r="F951">
            <v>7697.05</v>
          </cell>
          <cell r="G951">
            <v>7690</v>
          </cell>
          <cell r="H951">
            <v>7596.65</v>
          </cell>
          <cell r="I951">
            <v>1321126</v>
          </cell>
          <cell r="J951">
            <v>10196138362.049999</v>
          </cell>
          <cell r="K951">
            <v>44243</v>
          </cell>
          <cell r="L951">
            <v>110476</v>
          </cell>
        </row>
        <row r="952">
          <cell r="A952" t="str">
            <v>MASFIN</v>
          </cell>
          <cell r="B952" t="str">
            <v>EQ</v>
          </cell>
          <cell r="C952">
            <v>847.9</v>
          </cell>
          <cell r="D952">
            <v>853.95</v>
          </cell>
          <cell r="E952">
            <v>817.95</v>
          </cell>
          <cell r="F952">
            <v>837.1</v>
          </cell>
          <cell r="G952">
            <v>838</v>
          </cell>
          <cell r="H952">
            <v>843.45</v>
          </cell>
          <cell r="I952">
            <v>82217</v>
          </cell>
          <cell r="J952">
            <v>68710787.75</v>
          </cell>
          <cell r="K952">
            <v>44243</v>
          </cell>
          <cell r="L952">
            <v>5292</v>
          </cell>
        </row>
        <row r="953">
          <cell r="A953" t="str">
            <v>MASTEK</v>
          </cell>
          <cell r="B953" t="str">
            <v>EQ</v>
          </cell>
          <cell r="C953">
            <v>1226.05</v>
          </cell>
          <cell r="D953">
            <v>1250</v>
          </cell>
          <cell r="E953">
            <v>1207.45</v>
          </cell>
          <cell r="F953">
            <v>1239.9000000000001</v>
          </cell>
          <cell r="G953">
            <v>1237.0999999999999</v>
          </cell>
          <cell r="H953">
            <v>1222.5</v>
          </cell>
          <cell r="I953">
            <v>228274</v>
          </cell>
          <cell r="J953">
            <v>281590810.5</v>
          </cell>
          <cell r="K953">
            <v>44243</v>
          </cell>
          <cell r="L953">
            <v>14483</v>
          </cell>
        </row>
        <row r="954">
          <cell r="A954" t="str">
            <v>MATRIMONY</v>
          </cell>
          <cell r="B954" t="str">
            <v>EQ</v>
          </cell>
          <cell r="C954">
            <v>925</v>
          </cell>
          <cell r="D954">
            <v>930.95</v>
          </cell>
          <cell r="E954">
            <v>900</v>
          </cell>
          <cell r="F954">
            <v>905.35</v>
          </cell>
          <cell r="G954">
            <v>910</v>
          </cell>
          <cell r="H954">
            <v>918.7</v>
          </cell>
          <cell r="I954">
            <v>9384</v>
          </cell>
          <cell r="J954">
            <v>8602806.1999999993</v>
          </cell>
          <cell r="K954">
            <v>44243</v>
          </cell>
          <cell r="L954">
            <v>1010</v>
          </cell>
        </row>
        <row r="955">
          <cell r="A955" t="str">
            <v>MAWANASUG</v>
          </cell>
          <cell r="B955" t="str">
            <v>EQ</v>
          </cell>
          <cell r="C955">
            <v>33.9</v>
          </cell>
          <cell r="D955">
            <v>34.9</v>
          </cell>
          <cell r="E955">
            <v>33</v>
          </cell>
          <cell r="F955">
            <v>33.9</v>
          </cell>
          <cell r="G955">
            <v>34</v>
          </cell>
          <cell r="H955">
            <v>33.700000000000003</v>
          </cell>
          <cell r="I955">
            <v>63775</v>
          </cell>
          <cell r="J955">
            <v>2146780.25</v>
          </cell>
          <cell r="K955">
            <v>44243</v>
          </cell>
          <cell r="L955">
            <v>405</v>
          </cell>
        </row>
        <row r="956">
          <cell r="A956" t="str">
            <v>MAXHEALTH</v>
          </cell>
          <cell r="B956" t="str">
            <v>EQ</v>
          </cell>
          <cell r="C956">
            <v>195.95</v>
          </cell>
          <cell r="D956">
            <v>197.6</v>
          </cell>
          <cell r="E956">
            <v>190.45</v>
          </cell>
          <cell r="F956">
            <v>191.5</v>
          </cell>
          <cell r="G956">
            <v>191.55</v>
          </cell>
          <cell r="H956">
            <v>195.2</v>
          </cell>
          <cell r="I956">
            <v>343425</v>
          </cell>
          <cell r="J956">
            <v>66394094.25</v>
          </cell>
          <cell r="K956">
            <v>44243</v>
          </cell>
          <cell r="L956">
            <v>9918</v>
          </cell>
        </row>
        <row r="957">
          <cell r="A957" t="str">
            <v>MAXIND</v>
          </cell>
          <cell r="B957" t="str">
            <v>EQ</v>
          </cell>
          <cell r="C957">
            <v>62.3</v>
          </cell>
          <cell r="D957">
            <v>62.7</v>
          </cell>
          <cell r="E957">
            <v>61.15</v>
          </cell>
          <cell r="F957">
            <v>61.4</v>
          </cell>
          <cell r="G957">
            <v>61.2</v>
          </cell>
          <cell r="H957">
            <v>62.45</v>
          </cell>
          <cell r="I957">
            <v>268991</v>
          </cell>
          <cell r="J957">
            <v>16641998.25</v>
          </cell>
          <cell r="K957">
            <v>44243</v>
          </cell>
          <cell r="L957">
            <v>992</v>
          </cell>
        </row>
        <row r="958">
          <cell r="A958" t="str">
            <v>MAXVIL</v>
          </cell>
          <cell r="B958" t="str">
            <v>EQ</v>
          </cell>
          <cell r="C958">
            <v>53.5</v>
          </cell>
          <cell r="D958">
            <v>53.5</v>
          </cell>
          <cell r="E958">
            <v>51.3</v>
          </cell>
          <cell r="F958">
            <v>51.95</v>
          </cell>
          <cell r="G958">
            <v>51.3</v>
          </cell>
          <cell r="H958">
            <v>52.85</v>
          </cell>
          <cell r="I958">
            <v>163776</v>
          </cell>
          <cell r="J958">
            <v>8601770.9000000004</v>
          </cell>
          <cell r="K958">
            <v>44243</v>
          </cell>
          <cell r="L958">
            <v>933</v>
          </cell>
        </row>
        <row r="959">
          <cell r="A959" t="str">
            <v>MAYURUNIQ</v>
          </cell>
          <cell r="B959" t="str">
            <v>EQ</v>
          </cell>
          <cell r="C959">
            <v>408.15</v>
          </cell>
          <cell r="D959">
            <v>438.7</v>
          </cell>
          <cell r="E959">
            <v>407.05</v>
          </cell>
          <cell r="F959">
            <v>425</v>
          </cell>
          <cell r="G959">
            <v>424.9</v>
          </cell>
          <cell r="H959">
            <v>403.6</v>
          </cell>
          <cell r="I959">
            <v>1663143</v>
          </cell>
          <cell r="J959">
            <v>705392731.25</v>
          </cell>
          <cell r="K959">
            <v>44243</v>
          </cell>
          <cell r="L959">
            <v>18400</v>
          </cell>
        </row>
        <row r="960">
          <cell r="A960" t="str">
            <v>MAZDA</v>
          </cell>
          <cell r="B960" t="str">
            <v>EQ</v>
          </cell>
          <cell r="C960">
            <v>567.9</v>
          </cell>
          <cell r="D960">
            <v>567.9</v>
          </cell>
          <cell r="E960">
            <v>541.1</v>
          </cell>
          <cell r="F960">
            <v>546.54999999999995</v>
          </cell>
          <cell r="G960">
            <v>541.1</v>
          </cell>
          <cell r="H960">
            <v>562.85</v>
          </cell>
          <cell r="I960">
            <v>6746</v>
          </cell>
          <cell r="J960">
            <v>3748726.55</v>
          </cell>
          <cell r="K960">
            <v>44243</v>
          </cell>
          <cell r="L960">
            <v>463</v>
          </cell>
        </row>
        <row r="961">
          <cell r="A961" t="str">
            <v>MAZDOCK</v>
          </cell>
          <cell r="B961" t="str">
            <v>EQ</v>
          </cell>
          <cell r="C961">
            <v>221</v>
          </cell>
          <cell r="D961">
            <v>223.5</v>
          </cell>
          <cell r="E961">
            <v>217.6</v>
          </cell>
          <cell r="F961">
            <v>219.9</v>
          </cell>
          <cell r="G961">
            <v>220.75</v>
          </cell>
          <cell r="H961">
            <v>216.85</v>
          </cell>
          <cell r="I961">
            <v>957030</v>
          </cell>
          <cell r="J961">
            <v>211231402.59999999</v>
          </cell>
          <cell r="K961">
            <v>44243</v>
          </cell>
          <cell r="L961">
            <v>13801</v>
          </cell>
        </row>
        <row r="962">
          <cell r="A962" t="str">
            <v>MBAPL</v>
          </cell>
          <cell r="B962" t="str">
            <v>BE</v>
          </cell>
          <cell r="C962">
            <v>70.05</v>
          </cell>
          <cell r="D962">
            <v>70.05</v>
          </cell>
          <cell r="E962">
            <v>70.05</v>
          </cell>
          <cell r="F962">
            <v>70.05</v>
          </cell>
          <cell r="G962">
            <v>70.05</v>
          </cell>
          <cell r="H962">
            <v>70.05</v>
          </cell>
          <cell r="I962">
            <v>1</v>
          </cell>
          <cell r="J962">
            <v>70.05</v>
          </cell>
          <cell r="K962">
            <v>44243</v>
          </cell>
          <cell r="L962">
            <v>1</v>
          </cell>
        </row>
        <row r="963">
          <cell r="A963" t="str">
            <v>MBECL</v>
          </cell>
          <cell r="B963" t="str">
            <v>BE</v>
          </cell>
          <cell r="C963">
            <v>10.199999999999999</v>
          </cell>
          <cell r="D963">
            <v>11.15</v>
          </cell>
          <cell r="E963">
            <v>10.199999999999999</v>
          </cell>
          <cell r="F963">
            <v>10.199999999999999</v>
          </cell>
          <cell r="G963">
            <v>10.199999999999999</v>
          </cell>
          <cell r="H963">
            <v>10.7</v>
          </cell>
          <cell r="I963">
            <v>300142</v>
          </cell>
          <cell r="J963">
            <v>3070951.45</v>
          </cell>
          <cell r="K963">
            <v>44243</v>
          </cell>
          <cell r="L963">
            <v>248</v>
          </cell>
        </row>
        <row r="964">
          <cell r="A964" t="str">
            <v>MBLINFRA</v>
          </cell>
          <cell r="B964" t="str">
            <v>EQ</v>
          </cell>
          <cell r="C964">
            <v>20.7</v>
          </cell>
          <cell r="D964">
            <v>20.7</v>
          </cell>
          <cell r="E964">
            <v>20.65</v>
          </cell>
          <cell r="F964">
            <v>20.7</v>
          </cell>
          <cell r="G964">
            <v>20.7</v>
          </cell>
          <cell r="H964">
            <v>19.75</v>
          </cell>
          <cell r="I964">
            <v>89756</v>
          </cell>
          <cell r="J964">
            <v>1857812.35</v>
          </cell>
          <cell r="K964">
            <v>44243</v>
          </cell>
          <cell r="L964">
            <v>134</v>
          </cell>
        </row>
        <row r="965">
          <cell r="A965" t="str">
            <v>MCDHOLDING</v>
          </cell>
          <cell r="B965" t="str">
            <v>EQ</v>
          </cell>
          <cell r="C965">
            <v>38.75</v>
          </cell>
          <cell r="D965">
            <v>38.85</v>
          </cell>
          <cell r="E965">
            <v>36.950000000000003</v>
          </cell>
          <cell r="F965">
            <v>37.1</v>
          </cell>
          <cell r="G965">
            <v>37.049999999999997</v>
          </cell>
          <cell r="H965">
            <v>38.15</v>
          </cell>
          <cell r="I965">
            <v>42928</v>
          </cell>
          <cell r="J965">
            <v>1609723.8</v>
          </cell>
          <cell r="K965">
            <v>44243</v>
          </cell>
          <cell r="L965">
            <v>394</v>
          </cell>
        </row>
        <row r="966">
          <cell r="A966" t="str">
            <v>MCDOWELL-N</v>
          </cell>
          <cell r="B966" t="str">
            <v>EQ</v>
          </cell>
          <cell r="C966">
            <v>572</v>
          </cell>
          <cell r="D966">
            <v>574.4</v>
          </cell>
          <cell r="E966">
            <v>566.70000000000005</v>
          </cell>
          <cell r="F966">
            <v>568.45000000000005</v>
          </cell>
          <cell r="G966">
            <v>568.25</v>
          </cell>
          <cell r="H966">
            <v>569.54999999999995</v>
          </cell>
          <cell r="I966">
            <v>1777197</v>
          </cell>
          <cell r="J966">
            <v>1014042456.05</v>
          </cell>
          <cell r="K966">
            <v>44243</v>
          </cell>
          <cell r="L966">
            <v>36329</v>
          </cell>
        </row>
        <row r="967">
          <cell r="A967" t="str">
            <v>MCL</v>
          </cell>
          <cell r="B967" t="str">
            <v>EQ</v>
          </cell>
          <cell r="C967">
            <v>95.85</v>
          </cell>
          <cell r="D967">
            <v>97.15</v>
          </cell>
          <cell r="E967">
            <v>93.05</v>
          </cell>
          <cell r="F967">
            <v>94.85</v>
          </cell>
          <cell r="G967">
            <v>94</v>
          </cell>
          <cell r="H967">
            <v>94.55</v>
          </cell>
          <cell r="I967">
            <v>11006</v>
          </cell>
          <cell r="J967">
            <v>1046173.85</v>
          </cell>
          <cell r="K967">
            <v>44243</v>
          </cell>
          <cell r="L967">
            <v>106</v>
          </cell>
        </row>
        <row r="968">
          <cell r="A968" t="str">
            <v>MCLEODRUSS</v>
          </cell>
          <cell r="B968" t="str">
            <v>EQ</v>
          </cell>
          <cell r="C968">
            <v>22.15</v>
          </cell>
          <cell r="D968">
            <v>22.35</v>
          </cell>
          <cell r="E968">
            <v>22</v>
          </cell>
          <cell r="F968">
            <v>22.35</v>
          </cell>
          <cell r="G968">
            <v>22.35</v>
          </cell>
          <cell r="H968">
            <v>21.3</v>
          </cell>
          <cell r="I968">
            <v>203633</v>
          </cell>
          <cell r="J968">
            <v>4535538.75</v>
          </cell>
          <cell r="K968">
            <v>44243</v>
          </cell>
          <cell r="L968">
            <v>472</v>
          </cell>
        </row>
        <row r="969">
          <cell r="A969" t="str">
            <v>MCX</v>
          </cell>
          <cell r="B969" t="str">
            <v>EQ</v>
          </cell>
          <cell r="C969">
            <v>1549.95</v>
          </cell>
          <cell r="D969">
            <v>1588</v>
          </cell>
          <cell r="E969">
            <v>1511.9</v>
          </cell>
          <cell r="F969">
            <v>1535.45</v>
          </cell>
          <cell r="G969">
            <v>1537.8</v>
          </cell>
          <cell r="H969">
            <v>1535.9</v>
          </cell>
          <cell r="I969">
            <v>456825</v>
          </cell>
          <cell r="J969">
            <v>702504251.39999998</v>
          </cell>
          <cell r="K969">
            <v>44243</v>
          </cell>
          <cell r="L969">
            <v>47734</v>
          </cell>
        </row>
        <row r="970">
          <cell r="A970" t="str">
            <v>MEGASOFT</v>
          </cell>
          <cell r="B970" t="str">
            <v>EQ</v>
          </cell>
          <cell r="C970">
            <v>10.25</v>
          </cell>
          <cell r="D970">
            <v>10.25</v>
          </cell>
          <cell r="E970">
            <v>9.5</v>
          </cell>
          <cell r="F970">
            <v>9.85</v>
          </cell>
          <cell r="G970">
            <v>9.9499999999999993</v>
          </cell>
          <cell r="H970">
            <v>9.9</v>
          </cell>
          <cell r="I970">
            <v>97024</v>
          </cell>
          <cell r="J970">
            <v>950890.3</v>
          </cell>
          <cell r="K970">
            <v>44243</v>
          </cell>
          <cell r="L970">
            <v>436</v>
          </cell>
        </row>
        <row r="971">
          <cell r="A971" t="str">
            <v>MEGH</v>
          </cell>
          <cell r="B971" t="str">
            <v>EQ</v>
          </cell>
          <cell r="C971">
            <v>79</v>
          </cell>
          <cell r="D971">
            <v>80.75</v>
          </cell>
          <cell r="E971">
            <v>78.2</v>
          </cell>
          <cell r="F971">
            <v>78.45</v>
          </cell>
          <cell r="G971">
            <v>78.400000000000006</v>
          </cell>
          <cell r="H971">
            <v>78.8</v>
          </cell>
          <cell r="I971">
            <v>829621</v>
          </cell>
          <cell r="J971">
            <v>65632616.149999999</v>
          </cell>
          <cell r="K971">
            <v>44243</v>
          </cell>
          <cell r="L971">
            <v>5360</v>
          </cell>
        </row>
        <row r="972">
          <cell r="A972" t="str">
            <v>MENONBE</v>
          </cell>
          <cell r="B972" t="str">
            <v>EQ</v>
          </cell>
          <cell r="C972">
            <v>59</v>
          </cell>
          <cell r="D972">
            <v>59.25</v>
          </cell>
          <cell r="E972">
            <v>55.5</v>
          </cell>
          <cell r="F972">
            <v>55.8</v>
          </cell>
          <cell r="G972">
            <v>55.95</v>
          </cell>
          <cell r="H972">
            <v>58.5</v>
          </cell>
          <cell r="I972">
            <v>66320</v>
          </cell>
          <cell r="J972">
            <v>3734440.8</v>
          </cell>
          <cell r="K972">
            <v>44243</v>
          </cell>
          <cell r="L972">
            <v>660</v>
          </cell>
        </row>
        <row r="973">
          <cell r="A973" t="str">
            <v>MEP</v>
          </cell>
          <cell r="B973" t="str">
            <v>EQ</v>
          </cell>
          <cell r="C973">
            <v>17.600000000000001</v>
          </cell>
          <cell r="D973">
            <v>17.75</v>
          </cell>
          <cell r="E973">
            <v>16.399999999999999</v>
          </cell>
          <cell r="F973">
            <v>16.5</v>
          </cell>
          <cell r="G973">
            <v>16.5</v>
          </cell>
          <cell r="H973">
            <v>17.5</v>
          </cell>
          <cell r="I973">
            <v>1262155</v>
          </cell>
          <cell r="J973">
            <v>21318352.800000001</v>
          </cell>
          <cell r="K973">
            <v>44243</v>
          </cell>
          <cell r="L973">
            <v>2402</v>
          </cell>
        </row>
        <row r="974">
          <cell r="A974" t="str">
            <v>MERCATOR</v>
          </cell>
          <cell r="B974" t="str">
            <v>BE</v>
          </cell>
          <cell r="C974">
            <v>1</v>
          </cell>
          <cell r="D974">
            <v>1.05</v>
          </cell>
          <cell r="E974">
            <v>1</v>
          </cell>
          <cell r="F974">
            <v>1</v>
          </cell>
          <cell r="G974">
            <v>1.05</v>
          </cell>
          <cell r="H974">
            <v>1.05</v>
          </cell>
          <cell r="I974">
            <v>303756</v>
          </cell>
          <cell r="J974">
            <v>305855.09999999998</v>
          </cell>
          <cell r="K974">
            <v>44243</v>
          </cell>
          <cell r="L974">
            <v>121</v>
          </cell>
        </row>
        <row r="975">
          <cell r="A975" t="str">
            <v>METALFORGE</v>
          </cell>
          <cell r="B975" t="str">
            <v>EQ</v>
          </cell>
          <cell r="C975">
            <v>6</v>
          </cell>
          <cell r="D975">
            <v>6</v>
          </cell>
          <cell r="E975">
            <v>6</v>
          </cell>
          <cell r="F975">
            <v>6</v>
          </cell>
          <cell r="G975">
            <v>6</v>
          </cell>
          <cell r="H975">
            <v>5.75</v>
          </cell>
          <cell r="I975">
            <v>23296</v>
          </cell>
          <cell r="J975">
            <v>139776</v>
          </cell>
          <cell r="K975">
            <v>44243</v>
          </cell>
          <cell r="L975">
            <v>37</v>
          </cell>
        </row>
        <row r="976">
          <cell r="A976" t="str">
            <v>METROPOLIS</v>
          </cell>
          <cell r="B976" t="str">
            <v>EQ</v>
          </cell>
          <cell r="C976">
            <v>2000</v>
          </cell>
          <cell r="D976">
            <v>2000</v>
          </cell>
          <cell r="E976">
            <v>1915</v>
          </cell>
          <cell r="F976">
            <v>1936.05</v>
          </cell>
          <cell r="G976">
            <v>1935.45</v>
          </cell>
          <cell r="H976">
            <v>2012.95</v>
          </cell>
          <cell r="I976">
            <v>343901</v>
          </cell>
          <cell r="J976">
            <v>665813958.14999998</v>
          </cell>
          <cell r="K976">
            <v>44243</v>
          </cell>
          <cell r="L976">
            <v>26633</v>
          </cell>
        </row>
        <row r="977">
          <cell r="A977" t="str">
            <v>MFSL</v>
          </cell>
          <cell r="B977" t="str">
            <v>EQ</v>
          </cell>
          <cell r="C977">
            <v>822.3</v>
          </cell>
          <cell r="D977">
            <v>859.85</v>
          </cell>
          <cell r="E977">
            <v>821.75</v>
          </cell>
          <cell r="F977">
            <v>852.75</v>
          </cell>
          <cell r="G977">
            <v>859</v>
          </cell>
          <cell r="H977">
            <v>818.8</v>
          </cell>
          <cell r="I977">
            <v>3555872</v>
          </cell>
          <cell r="J977">
            <v>3013279794.9499998</v>
          </cell>
          <cell r="K977">
            <v>44243</v>
          </cell>
          <cell r="L977">
            <v>84499</v>
          </cell>
        </row>
        <row r="978">
          <cell r="A978" t="str">
            <v>MGEL</v>
          </cell>
          <cell r="B978" t="str">
            <v>EQ</v>
          </cell>
          <cell r="C978">
            <v>46.95</v>
          </cell>
          <cell r="D978">
            <v>47</v>
          </cell>
          <cell r="E978">
            <v>45.65</v>
          </cell>
          <cell r="F978">
            <v>46.1</v>
          </cell>
          <cell r="G978">
            <v>46.1</v>
          </cell>
          <cell r="H978">
            <v>46.3</v>
          </cell>
          <cell r="I978">
            <v>1579</v>
          </cell>
          <cell r="J978">
            <v>72776.149999999994</v>
          </cell>
          <cell r="K978">
            <v>44243</v>
          </cell>
          <cell r="L978">
            <v>25</v>
          </cell>
        </row>
        <row r="979">
          <cell r="A979" t="str">
            <v>MGL</v>
          </cell>
          <cell r="B979" t="str">
            <v>EQ</v>
          </cell>
          <cell r="C979">
            <v>1129</v>
          </cell>
          <cell r="D979">
            <v>1149.95</v>
          </cell>
          <cell r="E979">
            <v>1127</v>
          </cell>
          <cell r="F979">
            <v>1145.25</v>
          </cell>
          <cell r="G979">
            <v>1148</v>
          </cell>
          <cell r="H979">
            <v>1128.8499999999999</v>
          </cell>
          <cell r="I979">
            <v>561526</v>
          </cell>
          <cell r="J979">
            <v>638774141.54999995</v>
          </cell>
          <cell r="K979">
            <v>44243</v>
          </cell>
          <cell r="L979">
            <v>18946</v>
          </cell>
        </row>
        <row r="980">
          <cell r="A980" t="str">
            <v>MHRIL</v>
          </cell>
          <cell r="B980" t="str">
            <v>EQ</v>
          </cell>
          <cell r="C980">
            <v>234.2</v>
          </cell>
          <cell r="D980">
            <v>235.75</v>
          </cell>
          <cell r="E980">
            <v>230.05</v>
          </cell>
          <cell r="F980">
            <v>231.5</v>
          </cell>
          <cell r="G980">
            <v>231.7</v>
          </cell>
          <cell r="H980">
            <v>233.7</v>
          </cell>
          <cell r="I980">
            <v>46765</v>
          </cell>
          <cell r="J980">
            <v>10886423.050000001</v>
          </cell>
          <cell r="K980">
            <v>44243</v>
          </cell>
          <cell r="L980">
            <v>1329</v>
          </cell>
        </row>
        <row r="981">
          <cell r="A981" t="str">
            <v>MIC</v>
          </cell>
          <cell r="B981" t="str">
            <v>BE</v>
          </cell>
          <cell r="C981">
            <v>0.75</v>
          </cell>
          <cell r="D981">
            <v>0.75</v>
          </cell>
          <cell r="E981">
            <v>0.75</v>
          </cell>
          <cell r="F981">
            <v>0.75</v>
          </cell>
          <cell r="G981">
            <v>0.75</v>
          </cell>
          <cell r="H981">
            <v>0.8</v>
          </cell>
          <cell r="I981">
            <v>18704</v>
          </cell>
          <cell r="J981">
            <v>14028</v>
          </cell>
          <cell r="K981">
            <v>44243</v>
          </cell>
          <cell r="L981">
            <v>49</v>
          </cell>
        </row>
        <row r="982">
          <cell r="A982" t="str">
            <v>MIDHANI</v>
          </cell>
          <cell r="B982" t="str">
            <v>EQ</v>
          </cell>
          <cell r="C982">
            <v>185.7</v>
          </cell>
          <cell r="D982">
            <v>187.2</v>
          </cell>
          <cell r="E982">
            <v>183</v>
          </cell>
          <cell r="F982">
            <v>184.4</v>
          </cell>
          <cell r="G982">
            <v>184.9</v>
          </cell>
          <cell r="H982">
            <v>184.5</v>
          </cell>
          <cell r="I982">
            <v>389389</v>
          </cell>
          <cell r="J982">
            <v>72062905.75</v>
          </cell>
          <cell r="K982">
            <v>44243</v>
          </cell>
          <cell r="L982">
            <v>5079</v>
          </cell>
        </row>
        <row r="983">
          <cell r="A983" t="str">
            <v>MINDACORP</v>
          </cell>
          <cell r="B983" t="str">
            <v>EQ</v>
          </cell>
          <cell r="C983">
            <v>95.25</v>
          </cell>
          <cell r="D983">
            <v>96.95</v>
          </cell>
          <cell r="E983">
            <v>94</v>
          </cell>
          <cell r="F983">
            <v>95.7</v>
          </cell>
          <cell r="G983">
            <v>95.3</v>
          </cell>
          <cell r="H983">
            <v>95.1</v>
          </cell>
          <cell r="I983">
            <v>323575</v>
          </cell>
          <cell r="J983">
            <v>30838598.449999999</v>
          </cell>
          <cell r="K983">
            <v>44243</v>
          </cell>
          <cell r="L983">
            <v>2269</v>
          </cell>
        </row>
        <row r="984">
          <cell r="A984" t="str">
            <v>MINDAIND</v>
          </cell>
          <cell r="B984" t="str">
            <v>EQ</v>
          </cell>
          <cell r="C984">
            <v>587.29999999999995</v>
          </cell>
          <cell r="D984">
            <v>589.45000000000005</v>
          </cell>
          <cell r="E984">
            <v>565.5</v>
          </cell>
          <cell r="F984">
            <v>570.25</v>
          </cell>
          <cell r="G984">
            <v>569</v>
          </cell>
          <cell r="H984">
            <v>582.9</v>
          </cell>
          <cell r="I984">
            <v>101235</v>
          </cell>
          <cell r="J984">
            <v>58269832.350000001</v>
          </cell>
          <cell r="K984">
            <v>44243</v>
          </cell>
          <cell r="L984">
            <v>8661</v>
          </cell>
        </row>
        <row r="985">
          <cell r="A985" t="str">
            <v>MINDTECK</v>
          </cell>
          <cell r="B985" t="str">
            <v>EQ</v>
          </cell>
          <cell r="C985">
            <v>44.95</v>
          </cell>
          <cell r="D985">
            <v>44.95</v>
          </cell>
          <cell r="E985">
            <v>41.9</v>
          </cell>
          <cell r="F985">
            <v>42.85</v>
          </cell>
          <cell r="G985">
            <v>42.7</v>
          </cell>
          <cell r="H985">
            <v>43.05</v>
          </cell>
          <cell r="I985">
            <v>12946</v>
          </cell>
          <cell r="J985">
            <v>553853.05000000005</v>
          </cell>
          <cell r="K985">
            <v>44243</v>
          </cell>
          <cell r="L985">
            <v>196</v>
          </cell>
        </row>
        <row r="986">
          <cell r="A986" t="str">
            <v>MINDTREE</v>
          </cell>
          <cell r="B986" t="str">
            <v>EQ</v>
          </cell>
          <cell r="C986">
            <v>1724.65</v>
          </cell>
          <cell r="D986">
            <v>1742.7</v>
          </cell>
          <cell r="E986">
            <v>1672</v>
          </cell>
          <cell r="F986">
            <v>1686.65</v>
          </cell>
          <cell r="G986">
            <v>1688.9</v>
          </cell>
          <cell r="H986">
            <v>1719.75</v>
          </cell>
          <cell r="I986">
            <v>545830</v>
          </cell>
          <cell r="J986">
            <v>927702559.29999995</v>
          </cell>
          <cell r="K986">
            <v>44243</v>
          </cell>
          <cell r="L986">
            <v>22016</v>
          </cell>
        </row>
        <row r="987">
          <cell r="A987" t="str">
            <v>MIRCELECTR</v>
          </cell>
          <cell r="B987" t="str">
            <v>EQ</v>
          </cell>
          <cell r="C987">
            <v>14.25</v>
          </cell>
          <cell r="D987">
            <v>14.25</v>
          </cell>
          <cell r="E987">
            <v>13.45</v>
          </cell>
          <cell r="F987">
            <v>13.5</v>
          </cell>
          <cell r="G987">
            <v>13.5</v>
          </cell>
          <cell r="H987">
            <v>14.15</v>
          </cell>
          <cell r="I987">
            <v>796101</v>
          </cell>
          <cell r="J987">
            <v>10866115.4</v>
          </cell>
          <cell r="K987">
            <v>44243</v>
          </cell>
          <cell r="L987">
            <v>1271</v>
          </cell>
        </row>
        <row r="988">
          <cell r="A988" t="str">
            <v>MIRZAINT</v>
          </cell>
          <cell r="B988" t="str">
            <v>EQ</v>
          </cell>
          <cell r="C988">
            <v>50.9</v>
          </cell>
          <cell r="D988">
            <v>51.7</v>
          </cell>
          <cell r="E988">
            <v>50.65</v>
          </cell>
          <cell r="F988">
            <v>51.05</v>
          </cell>
          <cell r="G988">
            <v>50.95</v>
          </cell>
          <cell r="H988">
            <v>50.2</v>
          </cell>
          <cell r="I988">
            <v>495171</v>
          </cell>
          <cell r="J988">
            <v>25346642.899999999</v>
          </cell>
          <cell r="K988">
            <v>44243</v>
          </cell>
          <cell r="L988">
            <v>3083</v>
          </cell>
        </row>
        <row r="989">
          <cell r="A989" t="str">
            <v>MITTAL</v>
          </cell>
          <cell r="B989" t="str">
            <v>EQ</v>
          </cell>
          <cell r="C989">
            <v>11.95</v>
          </cell>
          <cell r="D989">
            <v>11.95</v>
          </cell>
          <cell r="E989">
            <v>11.6</v>
          </cell>
          <cell r="F989">
            <v>11.75</v>
          </cell>
          <cell r="G989">
            <v>11.75</v>
          </cell>
          <cell r="H989">
            <v>11.6</v>
          </cell>
          <cell r="I989">
            <v>95077</v>
          </cell>
          <cell r="J989">
            <v>1118069.8999999999</v>
          </cell>
          <cell r="K989">
            <v>44243</v>
          </cell>
          <cell r="L989">
            <v>205</v>
          </cell>
        </row>
        <row r="990">
          <cell r="A990" t="str">
            <v>MMFL</v>
          </cell>
          <cell r="B990" t="str">
            <v>EQ</v>
          </cell>
          <cell r="C990">
            <v>475.75</v>
          </cell>
          <cell r="D990">
            <v>508.45</v>
          </cell>
          <cell r="E990">
            <v>475.75</v>
          </cell>
          <cell r="F990">
            <v>503.8</v>
          </cell>
          <cell r="G990">
            <v>503</v>
          </cell>
          <cell r="H990">
            <v>485.45</v>
          </cell>
          <cell r="I990">
            <v>78420</v>
          </cell>
          <cell r="J990">
            <v>39157009.399999999</v>
          </cell>
          <cell r="K990">
            <v>44243</v>
          </cell>
          <cell r="L990">
            <v>687</v>
          </cell>
        </row>
        <row r="991">
          <cell r="A991" t="str">
            <v>MMP</v>
          </cell>
          <cell r="B991" t="str">
            <v>EQ</v>
          </cell>
          <cell r="C991">
            <v>86.25</v>
          </cell>
          <cell r="D991">
            <v>88.9</v>
          </cell>
          <cell r="E991">
            <v>85.1</v>
          </cell>
          <cell r="F991">
            <v>86.05</v>
          </cell>
          <cell r="G991">
            <v>87.85</v>
          </cell>
          <cell r="H991">
            <v>86.25</v>
          </cell>
          <cell r="I991">
            <v>115603</v>
          </cell>
          <cell r="J991">
            <v>10081644.449999999</v>
          </cell>
          <cell r="K991">
            <v>44243</v>
          </cell>
          <cell r="L991">
            <v>192</v>
          </cell>
        </row>
        <row r="992">
          <cell r="A992" t="str">
            <v>MMTC</v>
          </cell>
          <cell r="B992" t="str">
            <v>EQ</v>
          </cell>
          <cell r="C992">
            <v>28.25</v>
          </cell>
          <cell r="D992">
            <v>28.35</v>
          </cell>
          <cell r="E992">
            <v>27.2</v>
          </cell>
          <cell r="F992">
            <v>27.65</v>
          </cell>
          <cell r="G992">
            <v>27.8</v>
          </cell>
          <cell r="H992">
            <v>28.1</v>
          </cell>
          <cell r="I992">
            <v>1479267</v>
          </cell>
          <cell r="J992">
            <v>41141444.350000001</v>
          </cell>
          <cell r="K992">
            <v>44243</v>
          </cell>
          <cell r="L992">
            <v>4386</v>
          </cell>
        </row>
        <row r="993">
          <cell r="A993" t="str">
            <v>MODIRUBBER</v>
          </cell>
          <cell r="B993" t="str">
            <v>BE</v>
          </cell>
          <cell r="C993">
            <v>104.2</v>
          </cell>
          <cell r="D993">
            <v>104.2</v>
          </cell>
          <cell r="E993">
            <v>104.2</v>
          </cell>
          <cell r="F993">
            <v>104.2</v>
          </cell>
          <cell r="G993">
            <v>104.2</v>
          </cell>
          <cell r="H993">
            <v>99.25</v>
          </cell>
          <cell r="I993">
            <v>9050</v>
          </cell>
          <cell r="J993">
            <v>943010</v>
          </cell>
          <cell r="K993">
            <v>44243</v>
          </cell>
          <cell r="L993">
            <v>88</v>
          </cell>
        </row>
        <row r="994">
          <cell r="A994" t="str">
            <v>MOHITIND</v>
          </cell>
          <cell r="B994" t="str">
            <v>EQ</v>
          </cell>
          <cell r="C994">
            <v>7.6</v>
          </cell>
          <cell r="D994">
            <v>7.95</v>
          </cell>
          <cell r="E994">
            <v>7.6</v>
          </cell>
          <cell r="F994">
            <v>7.7</v>
          </cell>
          <cell r="G994">
            <v>7.6</v>
          </cell>
          <cell r="H994">
            <v>7.95</v>
          </cell>
          <cell r="I994">
            <v>14336</v>
          </cell>
          <cell r="J994">
            <v>111265.1</v>
          </cell>
          <cell r="K994">
            <v>44243</v>
          </cell>
          <cell r="L994">
            <v>153</v>
          </cell>
        </row>
        <row r="995">
          <cell r="A995" t="str">
            <v>MOHOTAIND</v>
          </cell>
          <cell r="B995" t="str">
            <v>BE</v>
          </cell>
          <cell r="C995">
            <v>8.85</v>
          </cell>
          <cell r="D995">
            <v>8.85</v>
          </cell>
          <cell r="E995">
            <v>8.4</v>
          </cell>
          <cell r="F995">
            <v>8.5</v>
          </cell>
          <cell r="G995">
            <v>8.5500000000000007</v>
          </cell>
          <cell r="H995">
            <v>8.8000000000000007</v>
          </cell>
          <cell r="I995">
            <v>19129</v>
          </cell>
          <cell r="J995">
            <v>163501</v>
          </cell>
          <cell r="K995">
            <v>44243</v>
          </cell>
          <cell r="L995">
            <v>83</v>
          </cell>
        </row>
        <row r="996">
          <cell r="A996" t="str">
            <v>MOIL</v>
          </cell>
          <cell r="B996" t="str">
            <v>EQ</v>
          </cell>
          <cell r="C996">
            <v>139.69999999999999</v>
          </cell>
          <cell r="D996">
            <v>141.80000000000001</v>
          </cell>
          <cell r="E996">
            <v>139.44999999999999</v>
          </cell>
          <cell r="F996">
            <v>140.19999999999999</v>
          </cell>
          <cell r="G996">
            <v>140.5</v>
          </cell>
          <cell r="H996">
            <v>139.35</v>
          </cell>
          <cell r="I996">
            <v>260720</v>
          </cell>
          <cell r="J996">
            <v>36597595.549999997</v>
          </cell>
          <cell r="K996">
            <v>44243</v>
          </cell>
          <cell r="L996">
            <v>3177</v>
          </cell>
        </row>
        <row r="997">
          <cell r="A997" t="str">
            <v>MOLDTECH</v>
          </cell>
          <cell r="B997" t="str">
            <v>EQ</v>
          </cell>
          <cell r="C997">
            <v>43.75</v>
          </cell>
          <cell r="D997">
            <v>43.75</v>
          </cell>
          <cell r="E997">
            <v>42.35</v>
          </cell>
          <cell r="F997">
            <v>43.15</v>
          </cell>
          <cell r="G997">
            <v>43.45</v>
          </cell>
          <cell r="H997">
            <v>42.35</v>
          </cell>
          <cell r="I997">
            <v>10165</v>
          </cell>
          <cell r="J997">
            <v>436324.8</v>
          </cell>
          <cell r="K997">
            <v>44243</v>
          </cell>
          <cell r="L997">
            <v>232</v>
          </cell>
        </row>
        <row r="998">
          <cell r="A998" t="str">
            <v>MOLDTKPAC</v>
          </cell>
          <cell r="B998" t="str">
            <v>EQ</v>
          </cell>
          <cell r="C998">
            <v>387.75</v>
          </cell>
          <cell r="D998">
            <v>397.75</v>
          </cell>
          <cell r="E998">
            <v>374.95</v>
          </cell>
          <cell r="F998">
            <v>381.6</v>
          </cell>
          <cell r="G998">
            <v>382.95</v>
          </cell>
          <cell r="H998">
            <v>387.75</v>
          </cell>
          <cell r="I998">
            <v>45250</v>
          </cell>
          <cell r="J998">
            <v>17494528.850000001</v>
          </cell>
          <cell r="K998">
            <v>44243</v>
          </cell>
          <cell r="L998">
            <v>2082</v>
          </cell>
        </row>
        <row r="999">
          <cell r="A999" t="str">
            <v>MONTECARLO</v>
          </cell>
          <cell r="B999" t="str">
            <v>EQ</v>
          </cell>
          <cell r="C999">
            <v>227.05</v>
          </cell>
          <cell r="D999">
            <v>227.05</v>
          </cell>
          <cell r="E999">
            <v>220.05</v>
          </cell>
          <cell r="F999">
            <v>221.2</v>
          </cell>
          <cell r="G999">
            <v>221.75</v>
          </cell>
          <cell r="H999">
            <v>224.45</v>
          </cell>
          <cell r="I999">
            <v>27296</v>
          </cell>
          <cell r="J999">
            <v>6063523.5</v>
          </cell>
          <cell r="K999">
            <v>44243</v>
          </cell>
          <cell r="L999">
            <v>1082</v>
          </cell>
        </row>
        <row r="1000">
          <cell r="A1000" t="str">
            <v>MORARJEE</v>
          </cell>
          <cell r="B1000" t="str">
            <v>EQ</v>
          </cell>
          <cell r="C1000">
            <v>13.95</v>
          </cell>
          <cell r="D1000">
            <v>14.1</v>
          </cell>
          <cell r="E1000">
            <v>12.65</v>
          </cell>
          <cell r="F1000">
            <v>13.85</v>
          </cell>
          <cell r="G1000">
            <v>14</v>
          </cell>
          <cell r="H1000">
            <v>13.65</v>
          </cell>
          <cell r="I1000">
            <v>20643</v>
          </cell>
          <cell r="J1000">
            <v>277235.34999999998</v>
          </cell>
          <cell r="K1000">
            <v>44243</v>
          </cell>
          <cell r="L1000">
            <v>153</v>
          </cell>
        </row>
        <row r="1001">
          <cell r="A1001" t="str">
            <v>MOREPENLAB</v>
          </cell>
          <cell r="B1001" t="str">
            <v>EQ</v>
          </cell>
          <cell r="C1001">
            <v>29.85</v>
          </cell>
          <cell r="D1001">
            <v>29.85</v>
          </cell>
          <cell r="E1001">
            <v>28.8</v>
          </cell>
          <cell r="F1001">
            <v>28.95</v>
          </cell>
          <cell r="G1001">
            <v>28.95</v>
          </cell>
          <cell r="H1001">
            <v>29.75</v>
          </cell>
          <cell r="I1001">
            <v>1466804</v>
          </cell>
          <cell r="J1001">
            <v>42821651.700000003</v>
          </cell>
          <cell r="K1001">
            <v>44243</v>
          </cell>
          <cell r="L1001">
            <v>4344</v>
          </cell>
        </row>
        <row r="1002">
          <cell r="A1002" t="str">
            <v>MOTHERSUMI</v>
          </cell>
          <cell r="B1002" t="str">
            <v>EQ</v>
          </cell>
          <cell r="C1002">
            <v>214.4</v>
          </cell>
          <cell r="D1002">
            <v>216.75</v>
          </cell>
          <cell r="E1002">
            <v>210.65</v>
          </cell>
          <cell r="F1002">
            <v>213.45</v>
          </cell>
          <cell r="G1002">
            <v>213.3</v>
          </cell>
          <cell r="H1002">
            <v>210.7</v>
          </cell>
          <cell r="I1002">
            <v>35609075</v>
          </cell>
          <cell r="J1002">
            <v>7594020052.4499998</v>
          </cell>
          <cell r="K1002">
            <v>44243</v>
          </cell>
          <cell r="L1002">
            <v>200151</v>
          </cell>
        </row>
        <row r="1003">
          <cell r="A1003" t="str">
            <v>MOTILALOFS</v>
          </cell>
          <cell r="B1003" t="str">
            <v>EQ</v>
          </cell>
          <cell r="C1003">
            <v>604.79999999999995</v>
          </cell>
          <cell r="D1003">
            <v>616.5</v>
          </cell>
          <cell r="E1003">
            <v>602.54999999999995</v>
          </cell>
          <cell r="F1003">
            <v>606.25</v>
          </cell>
          <cell r="G1003">
            <v>607</v>
          </cell>
          <cell r="H1003">
            <v>601.20000000000005</v>
          </cell>
          <cell r="I1003">
            <v>114547</v>
          </cell>
          <cell r="J1003">
            <v>69547263</v>
          </cell>
          <cell r="K1003">
            <v>44243</v>
          </cell>
          <cell r="L1003">
            <v>2974</v>
          </cell>
        </row>
        <row r="1004">
          <cell r="A1004" t="str">
            <v>MOTOGENFIN</v>
          </cell>
          <cell r="B1004" t="str">
            <v>EQ</v>
          </cell>
          <cell r="C1004">
            <v>20</v>
          </cell>
          <cell r="D1004">
            <v>20</v>
          </cell>
          <cell r="E1004">
            <v>19</v>
          </cell>
          <cell r="F1004">
            <v>19.149999999999999</v>
          </cell>
          <cell r="G1004">
            <v>19.5</v>
          </cell>
          <cell r="H1004">
            <v>19.649999999999999</v>
          </cell>
          <cell r="I1004">
            <v>6272</v>
          </cell>
          <cell r="J1004">
            <v>122954.3</v>
          </cell>
          <cell r="K1004">
            <v>44243</v>
          </cell>
          <cell r="L1004">
            <v>90</v>
          </cell>
        </row>
        <row r="1005">
          <cell r="A1005" t="str">
            <v>MPHASIS</v>
          </cell>
          <cell r="B1005" t="str">
            <v>EQ</v>
          </cell>
          <cell r="C1005">
            <v>1684.75</v>
          </cell>
          <cell r="D1005">
            <v>1695</v>
          </cell>
          <cell r="E1005">
            <v>1670.25</v>
          </cell>
          <cell r="F1005">
            <v>1683.6</v>
          </cell>
          <cell r="G1005">
            <v>1676.6</v>
          </cell>
          <cell r="H1005">
            <v>1670.8</v>
          </cell>
          <cell r="I1005">
            <v>230890</v>
          </cell>
          <cell r="J1005">
            <v>388736742.14999998</v>
          </cell>
          <cell r="K1005">
            <v>44243</v>
          </cell>
          <cell r="L1005">
            <v>17875</v>
          </cell>
        </row>
        <row r="1006">
          <cell r="A1006" t="str">
            <v>MPSLTD</v>
          </cell>
          <cell r="B1006" t="str">
            <v>EQ</v>
          </cell>
          <cell r="C1006">
            <v>493</v>
          </cell>
          <cell r="D1006">
            <v>498</v>
          </cell>
          <cell r="E1006">
            <v>470</v>
          </cell>
          <cell r="F1006">
            <v>479.7</v>
          </cell>
          <cell r="G1006">
            <v>473</v>
          </cell>
          <cell r="H1006">
            <v>493.55</v>
          </cell>
          <cell r="I1006">
            <v>18973</v>
          </cell>
          <cell r="J1006">
            <v>9075599.5500000007</v>
          </cell>
          <cell r="K1006">
            <v>44243</v>
          </cell>
          <cell r="L1006">
            <v>1617</v>
          </cell>
        </row>
        <row r="1007">
          <cell r="A1007" t="str">
            <v>MRF</v>
          </cell>
          <cell r="B1007" t="str">
            <v>EQ</v>
          </cell>
          <cell r="C1007">
            <v>91499</v>
          </cell>
          <cell r="D1007">
            <v>91550</v>
          </cell>
          <cell r="E1007">
            <v>89003.8</v>
          </cell>
          <cell r="F1007">
            <v>89575.35</v>
          </cell>
          <cell r="G1007">
            <v>89700</v>
          </cell>
          <cell r="H1007">
            <v>90643.9</v>
          </cell>
          <cell r="I1007">
            <v>58998</v>
          </cell>
          <cell r="J1007">
            <v>5309438541.8999996</v>
          </cell>
          <cell r="K1007">
            <v>44243</v>
          </cell>
          <cell r="L1007">
            <v>30640</v>
          </cell>
        </row>
        <row r="1008">
          <cell r="A1008" t="str">
            <v>MRO-TEK</v>
          </cell>
          <cell r="B1008" t="str">
            <v>EQ</v>
          </cell>
          <cell r="C1008">
            <v>30.25</v>
          </cell>
          <cell r="D1008">
            <v>30.7</v>
          </cell>
          <cell r="E1008">
            <v>30.05</v>
          </cell>
          <cell r="F1008">
            <v>30.3</v>
          </cell>
          <cell r="G1008">
            <v>30.3</v>
          </cell>
          <cell r="H1008">
            <v>31.5</v>
          </cell>
          <cell r="I1008">
            <v>2395</v>
          </cell>
          <cell r="J1008">
            <v>72902.149999999994</v>
          </cell>
          <cell r="K1008">
            <v>44243</v>
          </cell>
          <cell r="L1008">
            <v>25</v>
          </cell>
        </row>
        <row r="1009">
          <cell r="A1009" t="str">
            <v>MRPL</v>
          </cell>
          <cell r="B1009" t="str">
            <v>EQ</v>
          </cell>
          <cell r="C1009">
            <v>34.700000000000003</v>
          </cell>
          <cell r="D1009">
            <v>35</v>
          </cell>
          <cell r="E1009">
            <v>34.35</v>
          </cell>
          <cell r="F1009">
            <v>34.5</v>
          </cell>
          <cell r="G1009">
            <v>34.450000000000003</v>
          </cell>
          <cell r="H1009">
            <v>34.4</v>
          </cell>
          <cell r="I1009">
            <v>693104</v>
          </cell>
          <cell r="J1009">
            <v>23983692</v>
          </cell>
          <cell r="K1009">
            <v>44243</v>
          </cell>
          <cell r="L1009">
            <v>2524</v>
          </cell>
        </row>
        <row r="1010">
          <cell r="A1010" t="str">
            <v>MSPL</v>
          </cell>
          <cell r="B1010" t="str">
            <v>EQ</v>
          </cell>
          <cell r="C1010">
            <v>8.1999999999999993</v>
          </cell>
          <cell r="D1010">
            <v>8.1999999999999993</v>
          </cell>
          <cell r="E1010">
            <v>7.7</v>
          </cell>
          <cell r="F1010">
            <v>7.9</v>
          </cell>
          <cell r="G1010">
            <v>7.85</v>
          </cell>
          <cell r="H1010">
            <v>7.95</v>
          </cell>
          <cell r="I1010">
            <v>44906</v>
          </cell>
          <cell r="J1010">
            <v>357092.4</v>
          </cell>
          <cell r="K1010">
            <v>44243</v>
          </cell>
          <cell r="L1010">
            <v>148</v>
          </cell>
        </row>
        <row r="1011">
          <cell r="A1011" t="str">
            <v>MSTCLTD</v>
          </cell>
          <cell r="B1011" t="str">
            <v>EQ</v>
          </cell>
          <cell r="C1011">
            <v>282</v>
          </cell>
          <cell r="D1011">
            <v>299.89999999999998</v>
          </cell>
          <cell r="E1011">
            <v>272.55</v>
          </cell>
          <cell r="F1011">
            <v>278.3</v>
          </cell>
          <cell r="G1011">
            <v>278.14999999999998</v>
          </cell>
          <cell r="H1011">
            <v>277.7</v>
          </cell>
          <cell r="I1011">
            <v>2034746</v>
          </cell>
          <cell r="J1011">
            <v>581755890.14999998</v>
          </cell>
          <cell r="K1011">
            <v>44243</v>
          </cell>
          <cell r="L1011">
            <v>49977</v>
          </cell>
        </row>
        <row r="1012">
          <cell r="A1012" t="str">
            <v>MTEDUCARE</v>
          </cell>
          <cell r="B1012" t="str">
            <v>EQ</v>
          </cell>
          <cell r="C1012">
            <v>8.5500000000000007</v>
          </cell>
          <cell r="D1012">
            <v>8.5500000000000007</v>
          </cell>
          <cell r="E1012">
            <v>8.3000000000000007</v>
          </cell>
          <cell r="F1012">
            <v>8.3000000000000007</v>
          </cell>
          <cell r="G1012">
            <v>8.4</v>
          </cell>
          <cell r="H1012">
            <v>8.5</v>
          </cell>
          <cell r="I1012">
            <v>79749</v>
          </cell>
          <cell r="J1012">
            <v>669992.4</v>
          </cell>
          <cell r="K1012">
            <v>44243</v>
          </cell>
          <cell r="L1012">
            <v>241</v>
          </cell>
        </row>
        <row r="1013">
          <cell r="A1013" t="str">
            <v>MTNL</v>
          </cell>
          <cell r="B1013" t="str">
            <v>EQ</v>
          </cell>
          <cell r="C1013">
            <v>12.6</v>
          </cell>
          <cell r="D1013">
            <v>12.6</v>
          </cell>
          <cell r="E1013">
            <v>11.85</v>
          </cell>
          <cell r="F1013">
            <v>12</v>
          </cell>
          <cell r="G1013">
            <v>12</v>
          </cell>
          <cell r="H1013">
            <v>12.55</v>
          </cell>
          <cell r="I1013">
            <v>2135151</v>
          </cell>
          <cell r="J1013">
            <v>25862867.850000001</v>
          </cell>
          <cell r="K1013">
            <v>44243</v>
          </cell>
          <cell r="L1013">
            <v>6269</v>
          </cell>
        </row>
        <row r="1014">
          <cell r="A1014" t="str">
            <v>MUKANDENGG</v>
          </cell>
          <cell r="B1014" t="str">
            <v>EQ</v>
          </cell>
          <cell r="C1014">
            <v>11.7</v>
          </cell>
          <cell r="D1014">
            <v>12.25</v>
          </cell>
          <cell r="E1014">
            <v>11.7</v>
          </cell>
          <cell r="F1014">
            <v>11.95</v>
          </cell>
          <cell r="G1014">
            <v>11.95</v>
          </cell>
          <cell r="H1014">
            <v>11.9</v>
          </cell>
          <cell r="I1014">
            <v>5952</v>
          </cell>
          <cell r="J1014">
            <v>70550.2</v>
          </cell>
          <cell r="K1014">
            <v>44243</v>
          </cell>
          <cell r="L1014">
            <v>55</v>
          </cell>
        </row>
        <row r="1015">
          <cell r="A1015" t="str">
            <v>MUKANDLTD</v>
          </cell>
          <cell r="B1015" t="str">
            <v>EQ</v>
          </cell>
          <cell r="C1015">
            <v>64.900000000000006</v>
          </cell>
          <cell r="D1015">
            <v>64.900000000000006</v>
          </cell>
          <cell r="E1015">
            <v>62.45</v>
          </cell>
          <cell r="F1015">
            <v>62.65</v>
          </cell>
          <cell r="G1015">
            <v>62.5</v>
          </cell>
          <cell r="H1015">
            <v>63.95</v>
          </cell>
          <cell r="I1015">
            <v>48845</v>
          </cell>
          <cell r="J1015">
            <v>3087877.9</v>
          </cell>
          <cell r="K1015">
            <v>44243</v>
          </cell>
          <cell r="L1015">
            <v>506</v>
          </cell>
        </row>
        <row r="1016">
          <cell r="A1016" t="str">
            <v>MUKTAARTS</v>
          </cell>
          <cell r="B1016" t="str">
            <v>EQ</v>
          </cell>
          <cell r="C1016">
            <v>30.25</v>
          </cell>
          <cell r="D1016">
            <v>31.5</v>
          </cell>
          <cell r="E1016">
            <v>30.05</v>
          </cell>
          <cell r="F1016">
            <v>30.2</v>
          </cell>
          <cell r="G1016">
            <v>30.15</v>
          </cell>
          <cell r="H1016">
            <v>30.8</v>
          </cell>
          <cell r="I1016">
            <v>6901</v>
          </cell>
          <cell r="J1016">
            <v>210173.1</v>
          </cell>
          <cell r="K1016">
            <v>44243</v>
          </cell>
          <cell r="L1016">
            <v>132</v>
          </cell>
        </row>
        <row r="1017">
          <cell r="A1017" t="str">
            <v>MUNJALAU</v>
          </cell>
          <cell r="B1017" t="str">
            <v>EQ</v>
          </cell>
          <cell r="C1017">
            <v>63.8</v>
          </cell>
          <cell r="D1017">
            <v>64.25</v>
          </cell>
          <cell r="E1017">
            <v>61.75</v>
          </cell>
          <cell r="F1017">
            <v>62.2</v>
          </cell>
          <cell r="G1017">
            <v>62.3</v>
          </cell>
          <cell r="H1017">
            <v>63.15</v>
          </cell>
          <cell r="I1017">
            <v>378079</v>
          </cell>
          <cell r="J1017">
            <v>23793603.550000001</v>
          </cell>
          <cell r="K1017">
            <v>44243</v>
          </cell>
          <cell r="L1017">
            <v>3308</v>
          </cell>
        </row>
        <row r="1018">
          <cell r="A1018" t="str">
            <v>MUNJALSHOW</v>
          </cell>
          <cell r="B1018" t="str">
            <v>EQ</v>
          </cell>
          <cell r="C1018">
            <v>167.85</v>
          </cell>
          <cell r="D1018">
            <v>167.85</v>
          </cell>
          <cell r="E1018">
            <v>162.65</v>
          </cell>
          <cell r="F1018">
            <v>163.4</v>
          </cell>
          <cell r="G1018">
            <v>164</v>
          </cell>
          <cell r="H1018">
            <v>166.85</v>
          </cell>
          <cell r="I1018">
            <v>130872</v>
          </cell>
          <cell r="J1018">
            <v>21561203.5</v>
          </cell>
          <cell r="K1018">
            <v>44243</v>
          </cell>
          <cell r="L1018">
            <v>2886</v>
          </cell>
        </row>
        <row r="1019">
          <cell r="A1019" t="str">
            <v>MURUDCERA</v>
          </cell>
          <cell r="B1019" t="str">
            <v>EQ</v>
          </cell>
          <cell r="C1019">
            <v>21.95</v>
          </cell>
          <cell r="D1019">
            <v>23.8</v>
          </cell>
          <cell r="E1019">
            <v>21.6</v>
          </cell>
          <cell r="F1019">
            <v>22.85</v>
          </cell>
          <cell r="G1019">
            <v>22.9</v>
          </cell>
          <cell r="H1019">
            <v>21.7</v>
          </cell>
          <cell r="I1019">
            <v>595723</v>
          </cell>
          <cell r="J1019">
            <v>13716013.25</v>
          </cell>
          <cell r="K1019">
            <v>44243</v>
          </cell>
          <cell r="L1019">
            <v>2202</v>
          </cell>
        </row>
        <row r="1020">
          <cell r="A1020" t="str">
            <v>MUTHOOTCAP</v>
          </cell>
          <cell r="B1020" t="str">
            <v>EQ</v>
          </cell>
          <cell r="C1020">
            <v>423.1</v>
          </cell>
          <cell r="D1020">
            <v>427.4</v>
          </cell>
          <cell r="E1020">
            <v>403.45</v>
          </cell>
          <cell r="F1020">
            <v>406.55</v>
          </cell>
          <cell r="G1020">
            <v>407</v>
          </cell>
          <cell r="H1020">
            <v>421.85</v>
          </cell>
          <cell r="I1020">
            <v>48967</v>
          </cell>
          <cell r="J1020">
            <v>20213345.75</v>
          </cell>
          <cell r="K1020">
            <v>44243</v>
          </cell>
          <cell r="L1020">
            <v>2769</v>
          </cell>
        </row>
        <row r="1021">
          <cell r="A1021" t="str">
            <v>MUTHOOTFIN</v>
          </cell>
          <cell r="B1021" t="str">
            <v>EQ</v>
          </cell>
          <cell r="C1021">
            <v>1332</v>
          </cell>
          <cell r="D1021">
            <v>1343.85</v>
          </cell>
          <cell r="E1021">
            <v>1309</v>
          </cell>
          <cell r="F1021">
            <v>1315.3</v>
          </cell>
          <cell r="G1021">
            <v>1318</v>
          </cell>
          <cell r="H1021">
            <v>1321.2</v>
          </cell>
          <cell r="I1021">
            <v>1721816</v>
          </cell>
          <cell r="J1021">
            <v>2285954093.1500001</v>
          </cell>
          <cell r="K1021">
            <v>44243</v>
          </cell>
          <cell r="L1021">
            <v>56684</v>
          </cell>
        </row>
        <row r="1022">
          <cell r="A1022" t="str">
            <v>N100</v>
          </cell>
          <cell r="B1022" t="str">
            <v>EQ</v>
          </cell>
          <cell r="C1022">
            <v>1000</v>
          </cell>
          <cell r="D1022">
            <v>1000</v>
          </cell>
          <cell r="E1022">
            <v>990</v>
          </cell>
          <cell r="F1022">
            <v>994.74</v>
          </cell>
          <cell r="G1022">
            <v>994.13</v>
          </cell>
          <cell r="H1022">
            <v>986.81</v>
          </cell>
          <cell r="I1022">
            <v>31708</v>
          </cell>
          <cell r="J1022">
            <v>31493235.899999999</v>
          </cell>
          <cell r="K1022">
            <v>44243</v>
          </cell>
          <cell r="L1022">
            <v>1598</v>
          </cell>
        </row>
        <row r="1023">
          <cell r="A1023" t="str">
            <v>NACLIND</v>
          </cell>
          <cell r="B1023" t="str">
            <v>EQ</v>
          </cell>
          <cell r="C1023">
            <v>39</v>
          </cell>
          <cell r="D1023">
            <v>39</v>
          </cell>
          <cell r="E1023">
            <v>37.1</v>
          </cell>
          <cell r="F1023">
            <v>38</v>
          </cell>
          <cell r="G1023">
            <v>38.049999999999997</v>
          </cell>
          <cell r="H1023">
            <v>39</v>
          </cell>
          <cell r="I1023">
            <v>120720</v>
          </cell>
          <cell r="J1023">
            <v>4559898.9000000004</v>
          </cell>
          <cell r="K1023">
            <v>44243</v>
          </cell>
          <cell r="L1023">
            <v>918</v>
          </cell>
        </row>
        <row r="1024">
          <cell r="A1024" t="str">
            <v>NAGAFERT</v>
          </cell>
          <cell r="B1024" t="str">
            <v>BE</v>
          </cell>
          <cell r="C1024">
            <v>5.0999999999999996</v>
          </cell>
          <cell r="D1024">
            <v>5.2</v>
          </cell>
          <cell r="E1024">
            <v>5</v>
          </cell>
          <cell r="F1024">
            <v>5.05</v>
          </cell>
          <cell r="G1024">
            <v>5.05</v>
          </cell>
          <cell r="H1024">
            <v>5.15</v>
          </cell>
          <cell r="I1024">
            <v>172698</v>
          </cell>
          <cell r="J1024">
            <v>876083.7</v>
          </cell>
          <cell r="K1024">
            <v>44243</v>
          </cell>
          <cell r="L1024">
            <v>280</v>
          </cell>
        </row>
        <row r="1025">
          <cell r="A1025" t="str">
            <v>NAGREEKEXP</v>
          </cell>
          <cell r="B1025" t="str">
            <v>EQ</v>
          </cell>
          <cell r="C1025">
            <v>16.75</v>
          </cell>
          <cell r="D1025">
            <v>17.25</v>
          </cell>
          <cell r="E1025">
            <v>16.399999999999999</v>
          </cell>
          <cell r="F1025">
            <v>16.45</v>
          </cell>
          <cell r="G1025">
            <v>16.5</v>
          </cell>
          <cell r="H1025">
            <v>17.25</v>
          </cell>
          <cell r="I1025">
            <v>9014</v>
          </cell>
          <cell r="J1025">
            <v>150601.65</v>
          </cell>
          <cell r="K1025">
            <v>44243</v>
          </cell>
          <cell r="L1025">
            <v>95</v>
          </cell>
        </row>
        <row r="1026">
          <cell r="A1026" t="str">
            <v>NAHARCAP</v>
          </cell>
          <cell r="B1026" t="str">
            <v>EQ</v>
          </cell>
          <cell r="C1026">
            <v>91.8</v>
          </cell>
          <cell r="D1026">
            <v>94.7</v>
          </cell>
          <cell r="E1026">
            <v>91.4</v>
          </cell>
          <cell r="F1026">
            <v>91.65</v>
          </cell>
          <cell r="G1026">
            <v>91.65</v>
          </cell>
          <cell r="H1026">
            <v>92.6</v>
          </cell>
          <cell r="I1026">
            <v>3418</v>
          </cell>
          <cell r="J1026">
            <v>316997.59999999998</v>
          </cell>
          <cell r="K1026">
            <v>44243</v>
          </cell>
          <cell r="L1026">
            <v>144</v>
          </cell>
        </row>
        <row r="1027">
          <cell r="A1027" t="str">
            <v>NAHARINDUS</v>
          </cell>
          <cell r="B1027" t="str">
            <v>EQ</v>
          </cell>
          <cell r="C1027">
            <v>44.9</v>
          </cell>
          <cell r="D1027">
            <v>47</v>
          </cell>
          <cell r="E1027">
            <v>43.6</v>
          </cell>
          <cell r="F1027">
            <v>46.35</v>
          </cell>
          <cell r="G1027">
            <v>47</v>
          </cell>
          <cell r="H1027">
            <v>45.35</v>
          </cell>
          <cell r="I1027">
            <v>40816</v>
          </cell>
          <cell r="J1027">
            <v>1850593</v>
          </cell>
          <cell r="K1027">
            <v>44243</v>
          </cell>
          <cell r="L1027">
            <v>232</v>
          </cell>
        </row>
        <row r="1028">
          <cell r="A1028" t="str">
            <v>NAHARPOLY</v>
          </cell>
          <cell r="B1028" t="str">
            <v>EQ</v>
          </cell>
          <cell r="C1028">
            <v>94</v>
          </cell>
          <cell r="D1028">
            <v>94</v>
          </cell>
          <cell r="E1028">
            <v>90.2</v>
          </cell>
          <cell r="F1028">
            <v>90.55</v>
          </cell>
          <cell r="G1028">
            <v>90.9</v>
          </cell>
          <cell r="H1028">
            <v>90.5</v>
          </cell>
          <cell r="I1028">
            <v>16587</v>
          </cell>
          <cell r="J1028">
            <v>1508282.65</v>
          </cell>
          <cell r="K1028">
            <v>44243</v>
          </cell>
          <cell r="L1028">
            <v>268</v>
          </cell>
        </row>
        <row r="1029">
          <cell r="A1029" t="str">
            <v>NAHARSPING</v>
          </cell>
          <cell r="B1029" t="str">
            <v>EQ</v>
          </cell>
          <cell r="C1029">
            <v>77.2</v>
          </cell>
          <cell r="D1029">
            <v>80.05</v>
          </cell>
          <cell r="E1029">
            <v>77.150000000000006</v>
          </cell>
          <cell r="F1029">
            <v>78.8</v>
          </cell>
          <cell r="G1029">
            <v>79.25</v>
          </cell>
          <cell r="H1029">
            <v>77.650000000000006</v>
          </cell>
          <cell r="I1029">
            <v>22964</v>
          </cell>
          <cell r="J1029">
            <v>1818158.65</v>
          </cell>
          <cell r="K1029">
            <v>44243</v>
          </cell>
          <cell r="L1029">
            <v>200</v>
          </cell>
        </row>
        <row r="1030">
          <cell r="A1030" t="str">
            <v>NAM-INDIA</v>
          </cell>
          <cell r="B1030" t="str">
            <v>EQ</v>
          </cell>
          <cell r="C1030">
            <v>339.5</v>
          </cell>
          <cell r="D1030">
            <v>348</v>
          </cell>
          <cell r="E1030">
            <v>332.95</v>
          </cell>
          <cell r="F1030">
            <v>345.2</v>
          </cell>
          <cell r="G1030">
            <v>345.9</v>
          </cell>
          <cell r="H1030">
            <v>339.35</v>
          </cell>
          <cell r="I1030">
            <v>738800</v>
          </cell>
          <cell r="J1030">
            <v>252295119.40000001</v>
          </cell>
          <cell r="K1030">
            <v>44243</v>
          </cell>
          <cell r="L1030">
            <v>11892</v>
          </cell>
        </row>
        <row r="1031">
          <cell r="A1031" t="str">
            <v>NATCOPHARM</v>
          </cell>
          <cell r="B1031" t="str">
            <v>EQ</v>
          </cell>
          <cell r="C1031">
            <v>842.25</v>
          </cell>
          <cell r="D1031">
            <v>845.95</v>
          </cell>
          <cell r="E1031">
            <v>812.4</v>
          </cell>
          <cell r="F1031">
            <v>819.35</v>
          </cell>
          <cell r="G1031">
            <v>819.15</v>
          </cell>
          <cell r="H1031">
            <v>842.25</v>
          </cell>
          <cell r="I1031">
            <v>624350</v>
          </cell>
          <cell r="J1031">
            <v>515649075.85000002</v>
          </cell>
          <cell r="K1031">
            <v>44243</v>
          </cell>
          <cell r="L1031">
            <v>17414</v>
          </cell>
        </row>
        <row r="1032">
          <cell r="A1032" t="str">
            <v>NATHBIOGEN</v>
          </cell>
          <cell r="B1032" t="str">
            <v>EQ</v>
          </cell>
          <cell r="C1032">
            <v>265</v>
          </cell>
          <cell r="D1032">
            <v>269.14999999999998</v>
          </cell>
          <cell r="E1032">
            <v>265</v>
          </cell>
          <cell r="F1032">
            <v>267.05</v>
          </cell>
          <cell r="G1032">
            <v>266.39999999999998</v>
          </cell>
          <cell r="H1032">
            <v>268.75</v>
          </cell>
          <cell r="I1032">
            <v>27029</v>
          </cell>
          <cell r="J1032">
            <v>7210441.8499999996</v>
          </cell>
          <cell r="K1032">
            <v>44243</v>
          </cell>
          <cell r="L1032">
            <v>723</v>
          </cell>
        </row>
        <row r="1033">
          <cell r="A1033" t="str">
            <v>NATIONALUM</v>
          </cell>
          <cell r="B1033" t="str">
            <v>EQ</v>
          </cell>
          <cell r="C1033">
            <v>48.4</v>
          </cell>
          <cell r="D1033">
            <v>50.4</v>
          </cell>
          <cell r="E1033">
            <v>48.4</v>
          </cell>
          <cell r="F1033">
            <v>50.15</v>
          </cell>
          <cell r="G1033">
            <v>50.25</v>
          </cell>
          <cell r="H1033">
            <v>48.6</v>
          </cell>
          <cell r="I1033">
            <v>22531335</v>
          </cell>
          <cell r="J1033">
            <v>1124586539.1500001</v>
          </cell>
          <cell r="K1033">
            <v>44243</v>
          </cell>
          <cell r="L1033">
            <v>29994</v>
          </cell>
        </row>
        <row r="1034">
          <cell r="A1034" t="str">
            <v>NATNLSTEEL</v>
          </cell>
          <cell r="B1034" t="str">
            <v>BE</v>
          </cell>
          <cell r="C1034">
            <v>4.5</v>
          </cell>
          <cell r="D1034">
            <v>4.5</v>
          </cell>
          <cell r="E1034">
            <v>4.4000000000000004</v>
          </cell>
          <cell r="F1034">
            <v>4.4000000000000004</v>
          </cell>
          <cell r="G1034">
            <v>4.4000000000000004</v>
          </cell>
          <cell r="H1034">
            <v>4.5999999999999996</v>
          </cell>
          <cell r="I1034">
            <v>682</v>
          </cell>
          <cell r="J1034">
            <v>3002.5</v>
          </cell>
          <cell r="K1034">
            <v>44243</v>
          </cell>
          <cell r="L1034">
            <v>9</v>
          </cell>
        </row>
        <row r="1035">
          <cell r="A1035" t="str">
            <v>NAUKRI</v>
          </cell>
          <cell r="B1035" t="str">
            <v>EQ</v>
          </cell>
          <cell r="C1035">
            <v>5537.4</v>
          </cell>
          <cell r="D1035">
            <v>5551.1</v>
          </cell>
          <cell r="E1035">
            <v>5002.2</v>
          </cell>
          <cell r="F1035">
            <v>5095.2</v>
          </cell>
          <cell r="G1035">
            <v>5100</v>
          </cell>
          <cell r="H1035">
            <v>5520.85</v>
          </cell>
          <cell r="I1035">
            <v>1802188</v>
          </cell>
          <cell r="J1035">
            <v>9372438790</v>
          </cell>
          <cell r="K1035">
            <v>44243</v>
          </cell>
          <cell r="L1035">
            <v>159513</v>
          </cell>
        </row>
        <row r="1036">
          <cell r="A1036" t="str">
            <v>NAVINFLUOR</v>
          </cell>
          <cell r="B1036" t="str">
            <v>EQ</v>
          </cell>
          <cell r="C1036">
            <v>2564.6999999999998</v>
          </cell>
          <cell r="D1036">
            <v>2577.6999999999998</v>
          </cell>
          <cell r="E1036">
            <v>2495.15</v>
          </cell>
          <cell r="F1036">
            <v>2509.1</v>
          </cell>
          <cell r="G1036">
            <v>2514</v>
          </cell>
          <cell r="H1036">
            <v>2561.4499999999998</v>
          </cell>
          <cell r="I1036">
            <v>132248</v>
          </cell>
          <cell r="J1036">
            <v>331934524.30000001</v>
          </cell>
          <cell r="K1036">
            <v>44243</v>
          </cell>
          <cell r="L1036">
            <v>12046</v>
          </cell>
        </row>
        <row r="1037">
          <cell r="A1037" t="str">
            <v>NAVKARCORP</v>
          </cell>
          <cell r="B1037" t="str">
            <v>EQ</v>
          </cell>
          <cell r="C1037">
            <v>38.85</v>
          </cell>
          <cell r="D1037">
            <v>39.299999999999997</v>
          </cell>
          <cell r="E1037">
            <v>38.15</v>
          </cell>
          <cell r="F1037">
            <v>38.65</v>
          </cell>
          <cell r="G1037">
            <v>38.75</v>
          </cell>
          <cell r="H1037">
            <v>38.65</v>
          </cell>
          <cell r="I1037">
            <v>904144</v>
          </cell>
          <cell r="J1037">
            <v>35062456.700000003</v>
          </cell>
          <cell r="K1037">
            <v>44243</v>
          </cell>
          <cell r="L1037">
            <v>4259</v>
          </cell>
        </row>
        <row r="1038">
          <cell r="A1038" t="str">
            <v>NAVNETEDUL</v>
          </cell>
          <cell r="B1038" t="str">
            <v>EQ</v>
          </cell>
          <cell r="C1038">
            <v>84.1</v>
          </cell>
          <cell r="D1038">
            <v>85</v>
          </cell>
          <cell r="E1038">
            <v>83.5</v>
          </cell>
          <cell r="F1038">
            <v>84.25</v>
          </cell>
          <cell r="G1038">
            <v>84.25</v>
          </cell>
          <cell r="H1038">
            <v>83.7</v>
          </cell>
          <cell r="I1038">
            <v>118614</v>
          </cell>
          <cell r="J1038">
            <v>10010225.4</v>
          </cell>
          <cell r="K1038">
            <v>44243</v>
          </cell>
          <cell r="L1038">
            <v>1642</v>
          </cell>
        </row>
        <row r="1039">
          <cell r="A1039" t="str">
            <v>NBCC</v>
          </cell>
          <cell r="B1039" t="str">
            <v>EQ</v>
          </cell>
          <cell r="C1039">
            <v>32.299999999999997</v>
          </cell>
          <cell r="D1039">
            <v>32.700000000000003</v>
          </cell>
          <cell r="E1039">
            <v>31.8</v>
          </cell>
          <cell r="F1039">
            <v>32.4</v>
          </cell>
          <cell r="G1039">
            <v>32.299999999999997</v>
          </cell>
          <cell r="H1039">
            <v>32.200000000000003</v>
          </cell>
          <cell r="I1039">
            <v>6738976</v>
          </cell>
          <cell r="J1039">
            <v>217383232.5</v>
          </cell>
          <cell r="K1039">
            <v>44243</v>
          </cell>
          <cell r="L1039">
            <v>15978</v>
          </cell>
        </row>
        <row r="1040">
          <cell r="A1040" t="str">
            <v>NBIFIN</v>
          </cell>
          <cell r="B1040" t="str">
            <v>EQ</v>
          </cell>
          <cell r="C1040">
            <v>1819.9</v>
          </cell>
          <cell r="D1040">
            <v>1819.9</v>
          </cell>
          <cell r="E1040">
            <v>1711</v>
          </cell>
          <cell r="F1040">
            <v>1761.75</v>
          </cell>
          <cell r="G1040">
            <v>1763.5</v>
          </cell>
          <cell r="H1040">
            <v>1749.9</v>
          </cell>
          <cell r="I1040">
            <v>281</v>
          </cell>
          <cell r="J1040">
            <v>498411.25</v>
          </cell>
          <cell r="K1040">
            <v>44243</v>
          </cell>
          <cell r="L1040">
            <v>65</v>
          </cell>
        </row>
        <row r="1041">
          <cell r="A1041" t="str">
            <v>NBVENTURES</v>
          </cell>
          <cell r="B1041" t="str">
            <v>EQ</v>
          </cell>
          <cell r="C1041">
            <v>59.2</v>
          </cell>
          <cell r="D1041">
            <v>59.9</v>
          </cell>
          <cell r="E1041">
            <v>58.05</v>
          </cell>
          <cell r="F1041">
            <v>58.4</v>
          </cell>
          <cell r="G1041">
            <v>58.35</v>
          </cell>
          <cell r="H1041">
            <v>59.1</v>
          </cell>
          <cell r="I1041">
            <v>507206</v>
          </cell>
          <cell r="J1041">
            <v>29854230.5</v>
          </cell>
          <cell r="K1041">
            <v>44243</v>
          </cell>
          <cell r="L1041">
            <v>2787</v>
          </cell>
        </row>
        <row r="1042">
          <cell r="A1042" t="str">
            <v>NCC</v>
          </cell>
          <cell r="B1042" t="str">
            <v>EQ</v>
          </cell>
          <cell r="C1042">
            <v>86.45</v>
          </cell>
          <cell r="D1042">
            <v>86.7</v>
          </cell>
          <cell r="E1042">
            <v>82</v>
          </cell>
          <cell r="F1042">
            <v>82.9</v>
          </cell>
          <cell r="G1042">
            <v>83.1</v>
          </cell>
          <cell r="H1042">
            <v>85.05</v>
          </cell>
          <cell r="I1042">
            <v>6224116</v>
          </cell>
          <cell r="J1042">
            <v>520918062.64999998</v>
          </cell>
          <cell r="K1042">
            <v>44243</v>
          </cell>
          <cell r="L1042">
            <v>36692</v>
          </cell>
        </row>
        <row r="1043">
          <cell r="A1043" t="str">
            <v>NCLIND</v>
          </cell>
          <cell r="B1043" t="str">
            <v>EQ</v>
          </cell>
          <cell r="C1043">
            <v>162.4</v>
          </cell>
          <cell r="D1043">
            <v>165.95</v>
          </cell>
          <cell r="E1043">
            <v>162.4</v>
          </cell>
          <cell r="F1043">
            <v>164.5</v>
          </cell>
          <cell r="G1043">
            <v>164.35</v>
          </cell>
          <cell r="H1043">
            <v>162.65</v>
          </cell>
          <cell r="I1043">
            <v>244287</v>
          </cell>
          <cell r="J1043">
            <v>40201505.25</v>
          </cell>
          <cell r="K1043">
            <v>44243</v>
          </cell>
          <cell r="L1043">
            <v>3568</v>
          </cell>
        </row>
        <row r="1044">
          <cell r="A1044" t="str">
            <v>NCPSESDL24</v>
          </cell>
          <cell r="B1044" t="str">
            <v>EQ</v>
          </cell>
          <cell r="C1044">
            <v>102.25</v>
          </cell>
          <cell r="D1044">
            <v>102.25</v>
          </cell>
          <cell r="E1044">
            <v>101.8</v>
          </cell>
          <cell r="F1044">
            <v>101.9</v>
          </cell>
          <cell r="G1044">
            <v>101.9</v>
          </cell>
          <cell r="H1044">
            <v>101.95</v>
          </cell>
          <cell r="I1044">
            <v>122854</v>
          </cell>
          <cell r="J1044">
            <v>12520243.779999999</v>
          </cell>
          <cell r="K1044">
            <v>44243</v>
          </cell>
          <cell r="L1044">
            <v>25</v>
          </cell>
        </row>
        <row r="1045">
          <cell r="A1045" t="str">
            <v>NDGL</v>
          </cell>
          <cell r="B1045" t="str">
            <v>EQ</v>
          </cell>
          <cell r="C1045">
            <v>777.35</v>
          </cell>
          <cell r="D1045">
            <v>809.95</v>
          </cell>
          <cell r="E1045">
            <v>777.35</v>
          </cell>
          <cell r="F1045">
            <v>782.4</v>
          </cell>
          <cell r="G1045">
            <v>780</v>
          </cell>
          <cell r="H1045">
            <v>811.7</v>
          </cell>
          <cell r="I1045">
            <v>289</v>
          </cell>
          <cell r="J1045">
            <v>227260.7</v>
          </cell>
          <cell r="K1045">
            <v>44243</v>
          </cell>
          <cell r="L1045">
            <v>47</v>
          </cell>
        </row>
        <row r="1046">
          <cell r="A1046" t="str">
            <v>NDL</v>
          </cell>
          <cell r="B1046" t="str">
            <v>EQ</v>
          </cell>
          <cell r="C1046">
            <v>29.45</v>
          </cell>
          <cell r="D1046">
            <v>30.75</v>
          </cell>
          <cell r="E1046">
            <v>28.4</v>
          </cell>
          <cell r="F1046">
            <v>29.8</v>
          </cell>
          <cell r="G1046">
            <v>29.3</v>
          </cell>
          <cell r="H1046">
            <v>29</v>
          </cell>
          <cell r="I1046">
            <v>50839</v>
          </cell>
          <cell r="J1046">
            <v>1518587.2</v>
          </cell>
          <cell r="K1046">
            <v>44243</v>
          </cell>
          <cell r="L1046">
            <v>248</v>
          </cell>
        </row>
        <row r="1047">
          <cell r="A1047" t="str">
            <v>NDRAUTO</v>
          </cell>
          <cell r="B1047" t="str">
            <v>EQ</v>
          </cell>
          <cell r="C1047">
            <v>254.9</v>
          </cell>
          <cell r="D1047">
            <v>263.25</v>
          </cell>
          <cell r="E1047">
            <v>250</v>
          </cell>
          <cell r="F1047">
            <v>254.7</v>
          </cell>
          <cell r="G1047">
            <v>254</v>
          </cell>
          <cell r="H1047">
            <v>250.75</v>
          </cell>
          <cell r="I1047">
            <v>11164</v>
          </cell>
          <cell r="J1047">
            <v>2876786.8</v>
          </cell>
          <cell r="K1047">
            <v>44243</v>
          </cell>
          <cell r="L1047">
            <v>599</v>
          </cell>
        </row>
        <row r="1048">
          <cell r="A1048" t="str">
            <v>NDTV</v>
          </cell>
          <cell r="B1048" t="str">
            <v>EQ</v>
          </cell>
          <cell r="C1048">
            <v>56.85</v>
          </cell>
          <cell r="D1048">
            <v>57.9</v>
          </cell>
          <cell r="E1048">
            <v>53.15</v>
          </cell>
          <cell r="F1048">
            <v>53.55</v>
          </cell>
          <cell r="G1048">
            <v>53.25</v>
          </cell>
          <cell r="H1048">
            <v>55.7</v>
          </cell>
          <cell r="I1048">
            <v>355926</v>
          </cell>
          <cell r="J1048">
            <v>19841566.899999999</v>
          </cell>
          <cell r="K1048">
            <v>44243</v>
          </cell>
          <cell r="L1048">
            <v>5890</v>
          </cell>
        </row>
        <row r="1049">
          <cell r="A1049" t="str">
            <v>NECCLTD</v>
          </cell>
          <cell r="B1049" t="str">
            <v>EQ</v>
          </cell>
          <cell r="C1049">
            <v>9.9</v>
          </cell>
          <cell r="D1049">
            <v>10.050000000000001</v>
          </cell>
          <cell r="E1049">
            <v>9.6</v>
          </cell>
          <cell r="F1049">
            <v>9.8000000000000007</v>
          </cell>
          <cell r="G1049">
            <v>9.65</v>
          </cell>
          <cell r="H1049">
            <v>10</v>
          </cell>
          <cell r="I1049">
            <v>14221</v>
          </cell>
          <cell r="J1049">
            <v>139047.1</v>
          </cell>
          <cell r="K1049">
            <v>44243</v>
          </cell>
          <cell r="L1049">
            <v>104</v>
          </cell>
        </row>
        <row r="1050">
          <cell r="A1050" t="str">
            <v>NECLIFE</v>
          </cell>
          <cell r="B1050" t="str">
            <v>EQ</v>
          </cell>
          <cell r="C1050">
            <v>19.5</v>
          </cell>
          <cell r="D1050">
            <v>19.600000000000001</v>
          </cell>
          <cell r="E1050">
            <v>18.95</v>
          </cell>
          <cell r="F1050">
            <v>19.149999999999999</v>
          </cell>
          <cell r="G1050">
            <v>19.05</v>
          </cell>
          <cell r="H1050">
            <v>19.399999999999999</v>
          </cell>
          <cell r="I1050">
            <v>429482</v>
          </cell>
          <cell r="J1050">
            <v>8245844.5499999998</v>
          </cell>
          <cell r="K1050">
            <v>44243</v>
          </cell>
          <cell r="L1050">
            <v>1141</v>
          </cell>
        </row>
        <row r="1051">
          <cell r="A1051" t="str">
            <v>NELCAST</v>
          </cell>
          <cell r="B1051" t="str">
            <v>EQ</v>
          </cell>
          <cell r="C1051">
            <v>69.599999999999994</v>
          </cell>
          <cell r="D1051">
            <v>70.3</v>
          </cell>
          <cell r="E1051">
            <v>67.5</v>
          </cell>
          <cell r="F1051">
            <v>67.95</v>
          </cell>
          <cell r="G1051">
            <v>68.3</v>
          </cell>
          <cell r="H1051">
            <v>69.5</v>
          </cell>
          <cell r="I1051">
            <v>132906</v>
          </cell>
          <cell r="J1051">
            <v>9110383</v>
          </cell>
          <cell r="K1051">
            <v>44243</v>
          </cell>
          <cell r="L1051">
            <v>2298</v>
          </cell>
        </row>
        <row r="1052">
          <cell r="A1052" t="str">
            <v>NELCO</v>
          </cell>
          <cell r="B1052" t="str">
            <v>EQ</v>
          </cell>
          <cell r="C1052">
            <v>225</v>
          </cell>
          <cell r="D1052">
            <v>226.7</v>
          </cell>
          <cell r="E1052">
            <v>217.65</v>
          </cell>
          <cell r="F1052">
            <v>219.5</v>
          </cell>
          <cell r="G1052">
            <v>220</v>
          </cell>
          <cell r="H1052">
            <v>224.65</v>
          </cell>
          <cell r="I1052">
            <v>82700</v>
          </cell>
          <cell r="J1052">
            <v>18265462.149999999</v>
          </cell>
          <cell r="K1052">
            <v>44243</v>
          </cell>
          <cell r="L1052">
            <v>1853</v>
          </cell>
        </row>
        <row r="1053">
          <cell r="A1053" t="str">
            <v>NEOGEN</v>
          </cell>
          <cell r="B1053" t="str">
            <v>EQ</v>
          </cell>
          <cell r="C1053">
            <v>775</v>
          </cell>
          <cell r="D1053">
            <v>834.9</v>
          </cell>
          <cell r="E1053">
            <v>740</v>
          </cell>
          <cell r="F1053">
            <v>775.4</v>
          </cell>
          <cell r="G1053">
            <v>776.1</v>
          </cell>
          <cell r="H1053">
            <v>733.6</v>
          </cell>
          <cell r="I1053">
            <v>620814</v>
          </cell>
          <cell r="J1053">
            <v>497646185.55000001</v>
          </cell>
          <cell r="K1053">
            <v>44243</v>
          </cell>
          <cell r="L1053">
            <v>31105</v>
          </cell>
        </row>
        <row r="1054">
          <cell r="A1054" t="str">
            <v>NESCO</v>
          </cell>
          <cell r="B1054" t="str">
            <v>EQ</v>
          </cell>
          <cell r="C1054">
            <v>621.95000000000005</v>
          </cell>
          <cell r="D1054">
            <v>634.45000000000005</v>
          </cell>
          <cell r="E1054">
            <v>611.1</v>
          </cell>
          <cell r="F1054">
            <v>615.6</v>
          </cell>
          <cell r="G1054">
            <v>614.4</v>
          </cell>
          <cell r="H1054">
            <v>622.25</v>
          </cell>
          <cell r="I1054">
            <v>71988</v>
          </cell>
          <cell r="J1054">
            <v>44833673.350000001</v>
          </cell>
          <cell r="K1054">
            <v>44243</v>
          </cell>
          <cell r="L1054">
            <v>4730</v>
          </cell>
        </row>
        <row r="1055">
          <cell r="A1055" t="str">
            <v>NESTLEIND</v>
          </cell>
          <cell r="B1055" t="str">
            <v>EQ</v>
          </cell>
          <cell r="C1055">
            <v>17555</v>
          </cell>
          <cell r="D1055">
            <v>17646</v>
          </cell>
          <cell r="E1055">
            <v>17139.099999999999</v>
          </cell>
          <cell r="F1055">
            <v>17217.25</v>
          </cell>
          <cell r="G1055">
            <v>17200</v>
          </cell>
          <cell r="H1055">
            <v>17479.849999999999</v>
          </cell>
          <cell r="I1055">
            <v>229774</v>
          </cell>
          <cell r="J1055">
            <v>3976155431.3000002</v>
          </cell>
          <cell r="K1055">
            <v>44243</v>
          </cell>
          <cell r="L1055">
            <v>41851</v>
          </cell>
        </row>
        <row r="1056">
          <cell r="A1056" t="str">
            <v>NETF</v>
          </cell>
          <cell r="B1056" t="str">
            <v>EQ</v>
          </cell>
          <cell r="C1056">
            <v>177.6</v>
          </cell>
          <cell r="D1056">
            <v>177.6</v>
          </cell>
          <cell r="E1056">
            <v>167.5</v>
          </cell>
          <cell r="F1056">
            <v>168.12</v>
          </cell>
          <cell r="G1056">
            <v>167.5</v>
          </cell>
          <cell r="H1056">
            <v>172.46</v>
          </cell>
          <cell r="I1056">
            <v>6056</v>
          </cell>
          <cell r="J1056">
            <v>1031814.73</v>
          </cell>
          <cell r="K1056">
            <v>44243</v>
          </cell>
          <cell r="L1056">
            <v>242</v>
          </cell>
        </row>
        <row r="1057">
          <cell r="A1057" t="str">
            <v>NETFCONSUM</v>
          </cell>
          <cell r="B1057" t="str">
            <v>EQ</v>
          </cell>
          <cell r="C1057">
            <v>66.27</v>
          </cell>
          <cell r="D1057">
            <v>67.8</v>
          </cell>
          <cell r="E1057">
            <v>66.27</v>
          </cell>
          <cell r="F1057">
            <v>67.45</v>
          </cell>
          <cell r="G1057">
            <v>67.459999999999994</v>
          </cell>
          <cell r="H1057">
            <v>66.62</v>
          </cell>
          <cell r="I1057">
            <v>2718</v>
          </cell>
          <cell r="J1057">
            <v>182348.42</v>
          </cell>
          <cell r="K1057">
            <v>44243</v>
          </cell>
          <cell r="L1057">
            <v>123</v>
          </cell>
        </row>
        <row r="1058">
          <cell r="A1058" t="str">
            <v>NETFDIVOPP</v>
          </cell>
          <cell r="B1058" t="str">
            <v>EQ</v>
          </cell>
          <cell r="C1058">
            <v>36.1</v>
          </cell>
          <cell r="D1058">
            <v>37.5</v>
          </cell>
          <cell r="E1058">
            <v>35.75</v>
          </cell>
          <cell r="F1058">
            <v>36.700000000000003</v>
          </cell>
          <cell r="G1058">
            <v>36.99</v>
          </cell>
          <cell r="H1058">
            <v>36.200000000000003</v>
          </cell>
          <cell r="I1058">
            <v>698</v>
          </cell>
          <cell r="J1058">
            <v>25505.13</v>
          </cell>
          <cell r="K1058">
            <v>44243</v>
          </cell>
          <cell r="L1058">
            <v>70</v>
          </cell>
        </row>
        <row r="1059">
          <cell r="A1059" t="str">
            <v>NETFIT</v>
          </cell>
          <cell r="B1059" t="str">
            <v>EQ</v>
          </cell>
          <cell r="C1059">
            <v>26.36</v>
          </cell>
          <cell r="D1059">
            <v>26.37</v>
          </cell>
          <cell r="E1059">
            <v>25.74</v>
          </cell>
          <cell r="F1059">
            <v>25.75</v>
          </cell>
          <cell r="G1059">
            <v>25.86</v>
          </cell>
          <cell r="H1059">
            <v>26.2</v>
          </cell>
          <cell r="I1059">
            <v>6346400</v>
          </cell>
          <cell r="J1059">
            <v>164941646.52000001</v>
          </cell>
          <cell r="K1059">
            <v>44243</v>
          </cell>
          <cell r="L1059">
            <v>4754</v>
          </cell>
        </row>
        <row r="1060">
          <cell r="A1060" t="str">
            <v>NETFLTGILT</v>
          </cell>
          <cell r="B1060" t="str">
            <v>EQ</v>
          </cell>
          <cell r="C1060">
            <v>22.25</v>
          </cell>
          <cell r="D1060">
            <v>22.25</v>
          </cell>
          <cell r="E1060">
            <v>22.19</v>
          </cell>
          <cell r="F1060">
            <v>22.21</v>
          </cell>
          <cell r="G1060">
            <v>22.2</v>
          </cell>
          <cell r="H1060">
            <v>22.2</v>
          </cell>
          <cell r="I1060">
            <v>66289</v>
          </cell>
          <cell r="J1060">
            <v>1471980.27</v>
          </cell>
          <cell r="K1060">
            <v>44243</v>
          </cell>
          <cell r="L1060">
            <v>89</v>
          </cell>
        </row>
        <row r="1061">
          <cell r="A1061" t="str">
            <v>NETFMID150</v>
          </cell>
          <cell r="B1061" t="str">
            <v>EQ</v>
          </cell>
          <cell r="C1061">
            <v>88.69</v>
          </cell>
          <cell r="D1061">
            <v>89.21</v>
          </cell>
          <cell r="E1061">
            <v>88.15</v>
          </cell>
          <cell r="F1061">
            <v>88.91</v>
          </cell>
          <cell r="G1061">
            <v>89</v>
          </cell>
          <cell r="H1061">
            <v>87.93</v>
          </cell>
          <cell r="I1061">
            <v>76601</v>
          </cell>
          <cell r="J1061">
            <v>6807419.1200000001</v>
          </cell>
          <cell r="K1061">
            <v>44243</v>
          </cell>
          <cell r="L1061">
            <v>667</v>
          </cell>
        </row>
        <row r="1062">
          <cell r="A1062" t="str">
            <v>NETFNIF100</v>
          </cell>
          <cell r="B1062" t="str">
            <v>EQ</v>
          </cell>
          <cell r="C1062">
            <v>158.35</v>
          </cell>
          <cell r="D1062">
            <v>159.52000000000001</v>
          </cell>
          <cell r="E1062">
            <v>157.94999999999999</v>
          </cell>
          <cell r="F1062">
            <v>157.97</v>
          </cell>
          <cell r="G1062">
            <v>157.97999999999999</v>
          </cell>
          <cell r="H1062">
            <v>158.41999999999999</v>
          </cell>
          <cell r="I1062">
            <v>3967</v>
          </cell>
          <cell r="J1062">
            <v>628295.19999999995</v>
          </cell>
          <cell r="K1062">
            <v>44243</v>
          </cell>
          <cell r="L1062">
            <v>39</v>
          </cell>
        </row>
        <row r="1063">
          <cell r="A1063" t="str">
            <v>NETFNV20</v>
          </cell>
          <cell r="B1063" t="str">
            <v>EQ</v>
          </cell>
          <cell r="C1063">
            <v>78.8</v>
          </cell>
          <cell r="D1063">
            <v>79.73</v>
          </cell>
          <cell r="E1063">
            <v>78.8</v>
          </cell>
          <cell r="F1063">
            <v>79.19</v>
          </cell>
          <cell r="G1063">
            <v>79.19</v>
          </cell>
          <cell r="H1063">
            <v>79.06</v>
          </cell>
          <cell r="I1063">
            <v>6361</v>
          </cell>
          <cell r="J1063">
            <v>503868.92</v>
          </cell>
          <cell r="K1063">
            <v>44243</v>
          </cell>
          <cell r="L1063">
            <v>52</v>
          </cell>
        </row>
        <row r="1064">
          <cell r="A1064" t="str">
            <v>NETWORK18</v>
          </cell>
          <cell r="B1064" t="str">
            <v>EQ</v>
          </cell>
          <cell r="C1064">
            <v>36.4</v>
          </cell>
          <cell r="D1064">
            <v>37.15</v>
          </cell>
          <cell r="E1064">
            <v>36.35</v>
          </cell>
          <cell r="F1064">
            <v>36.700000000000003</v>
          </cell>
          <cell r="G1064">
            <v>36.9</v>
          </cell>
          <cell r="H1064">
            <v>36.200000000000003</v>
          </cell>
          <cell r="I1064">
            <v>973857</v>
          </cell>
          <cell r="J1064">
            <v>35794321.299999997</v>
          </cell>
          <cell r="K1064">
            <v>44243</v>
          </cell>
          <cell r="L1064">
            <v>1992</v>
          </cell>
        </row>
        <row r="1065">
          <cell r="A1065" t="str">
            <v>NEULANDLAB</v>
          </cell>
          <cell r="B1065" t="str">
            <v>EQ</v>
          </cell>
          <cell r="C1065">
            <v>1950</v>
          </cell>
          <cell r="D1065">
            <v>2212.65</v>
          </cell>
          <cell r="E1065">
            <v>1948</v>
          </cell>
          <cell r="F1065">
            <v>2112.15</v>
          </cell>
          <cell r="G1065">
            <v>2127.1</v>
          </cell>
          <cell r="H1065">
            <v>1949</v>
          </cell>
          <cell r="I1065">
            <v>255130</v>
          </cell>
          <cell r="J1065">
            <v>538014228.70000005</v>
          </cell>
          <cell r="K1065">
            <v>44243</v>
          </cell>
          <cell r="L1065">
            <v>20180</v>
          </cell>
        </row>
        <row r="1066">
          <cell r="A1066" t="str">
            <v>NEWGEN</v>
          </cell>
          <cell r="B1066" t="str">
            <v>EQ</v>
          </cell>
          <cell r="C1066">
            <v>284.85000000000002</v>
          </cell>
          <cell r="D1066">
            <v>284.85000000000002</v>
          </cell>
          <cell r="E1066">
            <v>279.25</v>
          </cell>
          <cell r="F1066">
            <v>280.3</v>
          </cell>
          <cell r="G1066">
            <v>280.3</v>
          </cell>
          <cell r="H1066">
            <v>281.2</v>
          </cell>
          <cell r="I1066">
            <v>32876</v>
          </cell>
          <cell r="J1066">
            <v>9247730.4499999993</v>
          </cell>
          <cell r="K1066">
            <v>44243</v>
          </cell>
          <cell r="L1066">
            <v>1198</v>
          </cell>
        </row>
        <row r="1067">
          <cell r="A1067" t="str">
            <v>NEXTMEDIA</v>
          </cell>
          <cell r="B1067" t="str">
            <v>EQ</v>
          </cell>
          <cell r="C1067">
            <v>4.8</v>
          </cell>
          <cell r="D1067">
            <v>4.9000000000000004</v>
          </cell>
          <cell r="E1067">
            <v>4.5</v>
          </cell>
          <cell r="F1067">
            <v>4.7</v>
          </cell>
          <cell r="G1067">
            <v>4.5</v>
          </cell>
          <cell r="H1067">
            <v>4.7</v>
          </cell>
          <cell r="I1067">
            <v>7749</v>
          </cell>
          <cell r="J1067">
            <v>36935.550000000003</v>
          </cell>
          <cell r="K1067">
            <v>44243</v>
          </cell>
          <cell r="L1067">
            <v>32</v>
          </cell>
        </row>
        <row r="1068">
          <cell r="A1068" t="str">
            <v>NFL</v>
          </cell>
          <cell r="B1068" t="str">
            <v>EQ</v>
          </cell>
          <cell r="C1068">
            <v>39</v>
          </cell>
          <cell r="D1068">
            <v>39.200000000000003</v>
          </cell>
          <cell r="E1068">
            <v>38.75</v>
          </cell>
          <cell r="F1068">
            <v>38.85</v>
          </cell>
          <cell r="G1068">
            <v>38.9</v>
          </cell>
          <cell r="H1068">
            <v>38.9</v>
          </cell>
          <cell r="I1068">
            <v>603024</v>
          </cell>
          <cell r="J1068">
            <v>23486956.949999999</v>
          </cell>
          <cell r="K1068">
            <v>44243</v>
          </cell>
          <cell r="L1068">
            <v>1954</v>
          </cell>
        </row>
        <row r="1069">
          <cell r="A1069" t="str">
            <v>NH</v>
          </cell>
          <cell r="B1069" t="str">
            <v>EQ</v>
          </cell>
          <cell r="C1069">
            <v>469.85</v>
          </cell>
          <cell r="D1069">
            <v>476</v>
          </cell>
          <cell r="E1069">
            <v>461.45</v>
          </cell>
          <cell r="F1069">
            <v>464.9</v>
          </cell>
          <cell r="G1069">
            <v>464.65</v>
          </cell>
          <cell r="H1069">
            <v>465.35</v>
          </cell>
          <cell r="I1069">
            <v>199358</v>
          </cell>
          <cell r="J1069">
            <v>93368713.5</v>
          </cell>
          <cell r="K1069">
            <v>44243</v>
          </cell>
          <cell r="L1069">
            <v>8874</v>
          </cell>
        </row>
        <row r="1070">
          <cell r="A1070" t="str">
            <v>NHPC</v>
          </cell>
          <cell r="B1070" t="str">
            <v>EQ</v>
          </cell>
          <cell r="C1070">
            <v>25.25</v>
          </cell>
          <cell r="D1070">
            <v>25.85</v>
          </cell>
          <cell r="E1070">
            <v>25.1</v>
          </cell>
          <cell r="F1070">
            <v>25.25</v>
          </cell>
          <cell r="G1070">
            <v>25.25</v>
          </cell>
          <cell r="H1070">
            <v>25.25</v>
          </cell>
          <cell r="I1070">
            <v>13491016</v>
          </cell>
          <cell r="J1070">
            <v>343348385.44999999</v>
          </cell>
          <cell r="K1070">
            <v>44243</v>
          </cell>
          <cell r="L1070">
            <v>21629</v>
          </cell>
        </row>
        <row r="1071">
          <cell r="A1071" t="str">
            <v>NIACL</v>
          </cell>
          <cell r="B1071" t="str">
            <v>EQ</v>
          </cell>
          <cell r="C1071">
            <v>137.85</v>
          </cell>
          <cell r="D1071">
            <v>139.19999999999999</v>
          </cell>
          <cell r="E1071">
            <v>133.19999999999999</v>
          </cell>
          <cell r="F1071">
            <v>135.65</v>
          </cell>
          <cell r="G1071">
            <v>135.05000000000001</v>
          </cell>
          <cell r="H1071">
            <v>136.44999999999999</v>
          </cell>
          <cell r="I1071">
            <v>376231</v>
          </cell>
          <cell r="J1071">
            <v>51260391.299999997</v>
          </cell>
          <cell r="K1071">
            <v>44243</v>
          </cell>
          <cell r="L1071">
            <v>6625</v>
          </cell>
        </row>
        <row r="1072">
          <cell r="A1072" t="str">
            <v>NIFTYBEES</v>
          </cell>
          <cell r="B1072" t="str">
            <v>EQ</v>
          </cell>
          <cell r="C1072">
            <v>169.88</v>
          </cell>
          <cell r="D1072">
            <v>169.88</v>
          </cell>
          <cell r="E1072">
            <v>162.71</v>
          </cell>
          <cell r="F1072">
            <v>163.54</v>
          </cell>
          <cell r="G1072">
            <v>163.55000000000001</v>
          </cell>
          <cell r="H1072">
            <v>163.93</v>
          </cell>
          <cell r="I1072">
            <v>2808707</v>
          </cell>
          <cell r="J1072">
            <v>460389154.13</v>
          </cell>
          <cell r="K1072">
            <v>44243</v>
          </cell>
          <cell r="L1072">
            <v>13527</v>
          </cell>
        </row>
        <row r="1073">
          <cell r="A1073" t="str">
            <v>NIFTYEES</v>
          </cell>
          <cell r="B1073" t="str">
            <v>EQ</v>
          </cell>
          <cell r="C1073">
            <v>18600</v>
          </cell>
          <cell r="D1073">
            <v>19740</v>
          </cell>
          <cell r="E1073">
            <v>18600</v>
          </cell>
          <cell r="F1073">
            <v>19730</v>
          </cell>
          <cell r="G1073">
            <v>19730</v>
          </cell>
          <cell r="H1073">
            <v>19385</v>
          </cell>
          <cell r="I1073">
            <v>9</v>
          </cell>
          <cell r="J1073">
            <v>176450</v>
          </cell>
          <cell r="K1073">
            <v>44243</v>
          </cell>
          <cell r="L1073">
            <v>7</v>
          </cell>
        </row>
        <row r="1074">
          <cell r="A1074" t="str">
            <v>NIITLTD</v>
          </cell>
          <cell r="B1074" t="str">
            <v>EQ</v>
          </cell>
          <cell r="C1074">
            <v>201.45</v>
          </cell>
          <cell r="D1074">
            <v>202.15</v>
          </cell>
          <cell r="E1074">
            <v>195.2</v>
          </cell>
          <cell r="F1074">
            <v>196.05</v>
          </cell>
          <cell r="G1074">
            <v>195.9</v>
          </cell>
          <cell r="H1074">
            <v>200.9</v>
          </cell>
          <cell r="I1074">
            <v>388128</v>
          </cell>
          <cell r="J1074">
            <v>76796930.349999994</v>
          </cell>
          <cell r="K1074">
            <v>44243</v>
          </cell>
          <cell r="L1074">
            <v>6466</v>
          </cell>
        </row>
        <row r="1075">
          <cell r="A1075" t="str">
            <v>NILAINFRA</v>
          </cell>
          <cell r="B1075" t="str">
            <v>BE</v>
          </cell>
          <cell r="C1075">
            <v>5.8</v>
          </cell>
          <cell r="D1075">
            <v>5.95</v>
          </cell>
          <cell r="E1075">
            <v>5.45</v>
          </cell>
          <cell r="F1075">
            <v>5.65</v>
          </cell>
          <cell r="G1075">
            <v>5.85</v>
          </cell>
          <cell r="H1075">
            <v>5.7</v>
          </cell>
          <cell r="I1075">
            <v>196055</v>
          </cell>
          <cell r="J1075">
            <v>1109757.6000000001</v>
          </cell>
          <cell r="K1075">
            <v>44243</v>
          </cell>
          <cell r="L1075">
            <v>246</v>
          </cell>
        </row>
        <row r="1076">
          <cell r="A1076" t="str">
            <v>NILASPACES</v>
          </cell>
          <cell r="B1076" t="str">
            <v>BE</v>
          </cell>
          <cell r="C1076">
            <v>1.75</v>
          </cell>
          <cell r="D1076">
            <v>1.75</v>
          </cell>
          <cell r="E1076">
            <v>1.65</v>
          </cell>
          <cell r="F1076">
            <v>1.65</v>
          </cell>
          <cell r="G1076">
            <v>1.65</v>
          </cell>
          <cell r="H1076">
            <v>1.7</v>
          </cell>
          <cell r="I1076">
            <v>208613</v>
          </cell>
          <cell r="J1076">
            <v>347589</v>
          </cell>
          <cell r="K1076">
            <v>44243</v>
          </cell>
          <cell r="L1076">
            <v>184</v>
          </cell>
        </row>
        <row r="1077">
          <cell r="A1077" t="str">
            <v>NILKAMAL</v>
          </cell>
          <cell r="B1077" t="str">
            <v>EQ</v>
          </cell>
          <cell r="C1077">
            <v>1838.35</v>
          </cell>
          <cell r="D1077">
            <v>1852.85</v>
          </cell>
          <cell r="E1077">
            <v>1779.4</v>
          </cell>
          <cell r="F1077">
            <v>1810.3</v>
          </cell>
          <cell r="G1077">
            <v>1818.5</v>
          </cell>
          <cell r="H1077">
            <v>1838.35</v>
          </cell>
          <cell r="I1077">
            <v>23108</v>
          </cell>
          <cell r="J1077">
            <v>42046002.5</v>
          </cell>
          <cell r="K1077">
            <v>44243</v>
          </cell>
          <cell r="L1077">
            <v>2903</v>
          </cell>
        </row>
        <row r="1078">
          <cell r="A1078" t="str">
            <v>NIPPOBATRY</v>
          </cell>
          <cell r="B1078" t="str">
            <v>EQ</v>
          </cell>
          <cell r="C1078">
            <v>699</v>
          </cell>
          <cell r="D1078">
            <v>699</v>
          </cell>
          <cell r="E1078">
            <v>666</v>
          </cell>
          <cell r="F1078">
            <v>673.9</v>
          </cell>
          <cell r="G1078">
            <v>672.05</v>
          </cell>
          <cell r="H1078">
            <v>692.45</v>
          </cell>
          <cell r="I1078">
            <v>4626</v>
          </cell>
          <cell r="J1078">
            <v>3129204.6</v>
          </cell>
          <cell r="K1078">
            <v>44243</v>
          </cell>
          <cell r="L1078">
            <v>507</v>
          </cell>
        </row>
        <row r="1079">
          <cell r="A1079" t="str">
            <v>NIRAJ</v>
          </cell>
          <cell r="B1079" t="str">
            <v>EQ</v>
          </cell>
          <cell r="C1079">
            <v>41.65</v>
          </cell>
          <cell r="D1079">
            <v>43</v>
          </cell>
          <cell r="E1079">
            <v>41</v>
          </cell>
          <cell r="F1079">
            <v>42</v>
          </cell>
          <cell r="G1079">
            <v>42.85</v>
          </cell>
          <cell r="H1079">
            <v>42.45</v>
          </cell>
          <cell r="I1079">
            <v>6287</v>
          </cell>
          <cell r="J1079">
            <v>267414.40000000002</v>
          </cell>
          <cell r="K1079">
            <v>44243</v>
          </cell>
          <cell r="L1079">
            <v>68</v>
          </cell>
        </row>
        <row r="1080">
          <cell r="A1080" t="str">
            <v>NITCO</v>
          </cell>
          <cell r="B1080" t="str">
            <v>EQ</v>
          </cell>
          <cell r="C1080">
            <v>23.6</v>
          </cell>
          <cell r="D1080">
            <v>23.6</v>
          </cell>
          <cell r="E1080">
            <v>22.9</v>
          </cell>
          <cell r="F1080">
            <v>23.1</v>
          </cell>
          <cell r="G1080">
            <v>23.25</v>
          </cell>
          <cell r="H1080">
            <v>23</v>
          </cell>
          <cell r="I1080">
            <v>31913</v>
          </cell>
          <cell r="J1080">
            <v>740512.75</v>
          </cell>
          <cell r="K1080">
            <v>44243</v>
          </cell>
          <cell r="L1080">
            <v>519</v>
          </cell>
        </row>
        <row r="1081">
          <cell r="A1081" t="str">
            <v>NITINSPIN</v>
          </cell>
          <cell r="B1081" t="str">
            <v>EQ</v>
          </cell>
          <cell r="C1081">
            <v>80.400000000000006</v>
          </cell>
          <cell r="D1081">
            <v>82.15</v>
          </cell>
          <cell r="E1081">
            <v>78.05</v>
          </cell>
          <cell r="F1081">
            <v>79.75</v>
          </cell>
          <cell r="G1081">
            <v>79.25</v>
          </cell>
          <cell r="H1081">
            <v>80.95</v>
          </cell>
          <cell r="I1081">
            <v>79943</v>
          </cell>
          <cell r="J1081">
            <v>6352040.2999999998</v>
          </cell>
          <cell r="K1081">
            <v>44243</v>
          </cell>
          <cell r="L1081">
            <v>625</v>
          </cell>
        </row>
        <row r="1082">
          <cell r="A1082" t="str">
            <v>NKIND</v>
          </cell>
          <cell r="B1082" t="str">
            <v>EQ</v>
          </cell>
          <cell r="C1082">
            <v>17.5</v>
          </cell>
          <cell r="D1082">
            <v>18.899999999999999</v>
          </cell>
          <cell r="E1082">
            <v>17.5</v>
          </cell>
          <cell r="F1082">
            <v>17.899999999999999</v>
          </cell>
          <cell r="G1082">
            <v>17.850000000000001</v>
          </cell>
          <cell r="H1082">
            <v>18</v>
          </cell>
          <cell r="I1082">
            <v>945</v>
          </cell>
          <cell r="J1082">
            <v>17359.349999999999</v>
          </cell>
          <cell r="K1082">
            <v>44243</v>
          </cell>
          <cell r="L1082">
            <v>14</v>
          </cell>
        </row>
        <row r="1083">
          <cell r="A1083" t="str">
            <v>NLCINDIA</v>
          </cell>
          <cell r="B1083" t="str">
            <v>EQ</v>
          </cell>
          <cell r="C1083">
            <v>51.6</v>
          </cell>
          <cell r="D1083">
            <v>51.7</v>
          </cell>
          <cell r="E1083">
            <v>51</v>
          </cell>
          <cell r="F1083">
            <v>51.3</v>
          </cell>
          <cell r="G1083">
            <v>51.5</v>
          </cell>
          <cell r="H1083">
            <v>51.25</v>
          </cell>
          <cell r="I1083">
            <v>999983</v>
          </cell>
          <cell r="J1083">
            <v>51457730.649999999</v>
          </cell>
          <cell r="K1083">
            <v>44243</v>
          </cell>
          <cell r="L1083">
            <v>4281</v>
          </cell>
        </row>
        <row r="1084">
          <cell r="A1084" t="str">
            <v>NMDC</v>
          </cell>
          <cell r="B1084" t="str">
            <v>EQ</v>
          </cell>
          <cell r="C1084">
            <v>113.25</v>
          </cell>
          <cell r="D1084">
            <v>117.3</v>
          </cell>
          <cell r="E1084">
            <v>113.2</v>
          </cell>
          <cell r="F1084">
            <v>115.5</v>
          </cell>
          <cell r="G1084">
            <v>115.65</v>
          </cell>
          <cell r="H1084">
            <v>112.1</v>
          </cell>
          <cell r="I1084">
            <v>15826952</v>
          </cell>
          <cell r="J1084">
            <v>1831440022.05</v>
          </cell>
          <cell r="K1084">
            <v>44243</v>
          </cell>
          <cell r="L1084">
            <v>60573</v>
          </cell>
        </row>
        <row r="1085">
          <cell r="A1085" t="str">
            <v>NOCIL</v>
          </cell>
          <cell r="B1085" t="str">
            <v>EQ</v>
          </cell>
          <cell r="C1085">
            <v>166.8</v>
          </cell>
          <cell r="D1085">
            <v>176.85</v>
          </cell>
          <cell r="E1085">
            <v>166</v>
          </cell>
          <cell r="F1085">
            <v>175</v>
          </cell>
          <cell r="G1085">
            <v>176</v>
          </cell>
          <cell r="H1085">
            <v>166.8</v>
          </cell>
          <cell r="I1085">
            <v>4749726</v>
          </cell>
          <cell r="J1085">
            <v>817883676.14999998</v>
          </cell>
          <cell r="K1085">
            <v>44243</v>
          </cell>
          <cell r="L1085">
            <v>47565</v>
          </cell>
        </row>
        <row r="1086">
          <cell r="A1086" t="str">
            <v>NOIDATOLL</v>
          </cell>
          <cell r="B1086" t="str">
            <v>EQ</v>
          </cell>
          <cell r="C1086">
            <v>5.85</v>
          </cell>
          <cell r="D1086">
            <v>5.95</v>
          </cell>
          <cell r="E1086">
            <v>5.75</v>
          </cell>
          <cell r="F1086">
            <v>5.75</v>
          </cell>
          <cell r="G1086">
            <v>5.75</v>
          </cell>
          <cell r="H1086">
            <v>5.85</v>
          </cell>
          <cell r="I1086">
            <v>38943</v>
          </cell>
          <cell r="J1086">
            <v>227195.3</v>
          </cell>
          <cell r="K1086">
            <v>44243</v>
          </cell>
          <cell r="L1086">
            <v>158</v>
          </cell>
        </row>
        <row r="1087">
          <cell r="A1087" t="str">
            <v>NORBTEAEXP</v>
          </cell>
          <cell r="B1087" t="str">
            <v>EQ</v>
          </cell>
          <cell r="C1087">
            <v>6.9</v>
          </cell>
          <cell r="D1087">
            <v>7.2</v>
          </cell>
          <cell r="E1087">
            <v>6.9</v>
          </cell>
          <cell r="F1087">
            <v>7.1</v>
          </cell>
          <cell r="G1087">
            <v>7.1</v>
          </cell>
          <cell r="H1087">
            <v>7.2</v>
          </cell>
          <cell r="I1087">
            <v>2741</v>
          </cell>
          <cell r="J1087">
            <v>19245.900000000001</v>
          </cell>
          <cell r="K1087">
            <v>44243</v>
          </cell>
          <cell r="L1087">
            <v>28</v>
          </cell>
        </row>
        <row r="1088">
          <cell r="A1088" t="str">
            <v>NOVARTIND</v>
          </cell>
          <cell r="B1088" t="str">
            <v>EQ</v>
          </cell>
          <cell r="C1088">
            <v>611</v>
          </cell>
          <cell r="D1088">
            <v>614.79999999999995</v>
          </cell>
          <cell r="E1088">
            <v>605.75</v>
          </cell>
          <cell r="F1088">
            <v>607.9</v>
          </cell>
          <cell r="G1088">
            <v>606</v>
          </cell>
          <cell r="H1088">
            <v>609.5</v>
          </cell>
          <cell r="I1088">
            <v>12892</v>
          </cell>
          <cell r="J1088">
            <v>7847976.5</v>
          </cell>
          <cell r="K1088">
            <v>44243</v>
          </cell>
          <cell r="L1088">
            <v>779</v>
          </cell>
        </row>
        <row r="1089">
          <cell r="A1089" t="str">
            <v>NPBET</v>
          </cell>
          <cell r="B1089" t="str">
            <v>EQ</v>
          </cell>
          <cell r="C1089">
            <v>186.5</v>
          </cell>
          <cell r="D1089">
            <v>187.9</v>
          </cell>
          <cell r="E1089">
            <v>184</v>
          </cell>
          <cell r="F1089">
            <v>186.45</v>
          </cell>
          <cell r="G1089">
            <v>186.45</v>
          </cell>
          <cell r="H1089">
            <v>186.58</v>
          </cell>
          <cell r="I1089">
            <v>911</v>
          </cell>
          <cell r="J1089">
            <v>169768.95999999999</v>
          </cell>
          <cell r="K1089">
            <v>44243</v>
          </cell>
          <cell r="L1089">
            <v>26</v>
          </cell>
        </row>
        <row r="1090">
          <cell r="A1090" t="str">
            <v>NRAIL</v>
          </cell>
          <cell r="B1090" t="str">
            <v>EQ</v>
          </cell>
          <cell r="C1090">
            <v>215.4</v>
          </cell>
          <cell r="D1090">
            <v>217.5</v>
          </cell>
          <cell r="E1090">
            <v>211</v>
          </cell>
          <cell r="F1090">
            <v>211.75</v>
          </cell>
          <cell r="G1090">
            <v>212.5</v>
          </cell>
          <cell r="H1090">
            <v>212.75</v>
          </cell>
          <cell r="I1090">
            <v>38051</v>
          </cell>
          <cell r="J1090">
            <v>8163374.1500000004</v>
          </cell>
          <cell r="K1090">
            <v>44243</v>
          </cell>
          <cell r="L1090">
            <v>642</v>
          </cell>
        </row>
        <row r="1091">
          <cell r="A1091" t="str">
            <v>NRBBEARING</v>
          </cell>
          <cell r="B1091" t="str">
            <v>EQ</v>
          </cell>
          <cell r="C1091">
            <v>115.25</v>
          </cell>
          <cell r="D1091">
            <v>118.5</v>
          </cell>
          <cell r="E1091">
            <v>114.7</v>
          </cell>
          <cell r="F1091">
            <v>117.45</v>
          </cell>
          <cell r="G1091">
            <v>117.65</v>
          </cell>
          <cell r="H1091">
            <v>115.25</v>
          </cell>
          <cell r="I1091">
            <v>403836</v>
          </cell>
          <cell r="J1091">
            <v>47132572.850000001</v>
          </cell>
          <cell r="K1091">
            <v>44243</v>
          </cell>
          <cell r="L1091">
            <v>4430</v>
          </cell>
        </row>
        <row r="1092">
          <cell r="A1092" t="str">
            <v>NSIL</v>
          </cell>
          <cell r="B1092" t="str">
            <v>EQ</v>
          </cell>
          <cell r="C1092">
            <v>1052.0999999999999</v>
          </cell>
          <cell r="D1092">
            <v>1065</v>
          </cell>
          <cell r="E1092">
            <v>1052.0999999999999</v>
          </cell>
          <cell r="F1092">
            <v>1060.95</v>
          </cell>
          <cell r="G1092">
            <v>1065</v>
          </cell>
          <cell r="H1092">
            <v>1046.9000000000001</v>
          </cell>
          <cell r="I1092">
            <v>1773</v>
          </cell>
          <cell r="J1092">
            <v>1876483.1</v>
          </cell>
          <cell r="K1092">
            <v>44243</v>
          </cell>
          <cell r="L1092">
            <v>266</v>
          </cell>
        </row>
        <row r="1093">
          <cell r="A1093" t="str">
            <v>NTL</v>
          </cell>
          <cell r="B1093" t="str">
            <v>EQ</v>
          </cell>
          <cell r="C1093">
            <v>0.7</v>
          </cell>
          <cell r="D1093">
            <v>0.7</v>
          </cell>
          <cell r="E1093">
            <v>0.7</v>
          </cell>
          <cell r="F1093">
            <v>0.7</v>
          </cell>
          <cell r="G1093">
            <v>0.7</v>
          </cell>
          <cell r="H1093">
            <v>0.7</v>
          </cell>
          <cell r="I1093">
            <v>1400</v>
          </cell>
          <cell r="J1093">
            <v>980</v>
          </cell>
          <cell r="K1093">
            <v>44243</v>
          </cell>
          <cell r="L1093">
            <v>8</v>
          </cell>
        </row>
        <row r="1094">
          <cell r="A1094" t="str">
            <v>NTPC</v>
          </cell>
          <cell r="B1094" t="str">
            <v>EQ</v>
          </cell>
          <cell r="C1094">
            <v>95.85</v>
          </cell>
          <cell r="D1094">
            <v>99.15</v>
          </cell>
          <cell r="E1094">
            <v>95.5</v>
          </cell>
          <cell r="F1094">
            <v>98</v>
          </cell>
          <cell r="G1094">
            <v>97.85</v>
          </cell>
          <cell r="H1094">
            <v>95.2</v>
          </cell>
          <cell r="I1094">
            <v>32865663</v>
          </cell>
          <cell r="J1094">
            <v>3210432832.9000001</v>
          </cell>
          <cell r="K1094">
            <v>44243</v>
          </cell>
          <cell r="L1094">
            <v>71733</v>
          </cell>
        </row>
        <row r="1095">
          <cell r="A1095" t="str">
            <v>NUCLEUS</v>
          </cell>
          <cell r="B1095" t="str">
            <v>EQ</v>
          </cell>
          <cell r="C1095">
            <v>570.70000000000005</v>
          </cell>
          <cell r="D1095">
            <v>570.70000000000005</v>
          </cell>
          <cell r="E1095">
            <v>548</v>
          </cell>
          <cell r="F1095">
            <v>549.45000000000005</v>
          </cell>
          <cell r="G1095">
            <v>550</v>
          </cell>
          <cell r="H1095">
            <v>569.79999999999995</v>
          </cell>
          <cell r="I1095">
            <v>50405</v>
          </cell>
          <cell r="J1095">
            <v>28047608.699999999</v>
          </cell>
          <cell r="K1095">
            <v>44243</v>
          </cell>
          <cell r="L1095">
            <v>3433</v>
          </cell>
        </row>
        <row r="1096">
          <cell r="A1096" t="str">
            <v>NXTDIGITAL</v>
          </cell>
          <cell r="B1096" t="str">
            <v>EQ</v>
          </cell>
          <cell r="C1096">
            <v>514.95000000000005</v>
          </cell>
          <cell r="D1096">
            <v>516.65</v>
          </cell>
          <cell r="E1096">
            <v>490</v>
          </cell>
          <cell r="F1096">
            <v>496.7</v>
          </cell>
          <cell r="G1096">
            <v>499.8</v>
          </cell>
          <cell r="H1096">
            <v>509.25</v>
          </cell>
          <cell r="I1096">
            <v>8018</v>
          </cell>
          <cell r="J1096">
            <v>4081002.6</v>
          </cell>
          <cell r="K1096">
            <v>44243</v>
          </cell>
          <cell r="L1096">
            <v>1562</v>
          </cell>
        </row>
        <row r="1097">
          <cell r="A1097" t="str">
            <v>OAL</v>
          </cell>
          <cell r="B1097" t="str">
            <v>EQ</v>
          </cell>
          <cell r="C1097">
            <v>659</v>
          </cell>
          <cell r="D1097">
            <v>673.95</v>
          </cell>
          <cell r="E1097">
            <v>640</v>
          </cell>
          <cell r="F1097">
            <v>651.25</v>
          </cell>
          <cell r="G1097">
            <v>651</v>
          </cell>
          <cell r="H1097">
            <v>648.1</v>
          </cell>
          <cell r="I1097">
            <v>40412</v>
          </cell>
          <cell r="J1097">
            <v>26490780</v>
          </cell>
          <cell r="K1097">
            <v>44243</v>
          </cell>
          <cell r="L1097">
            <v>3612</v>
          </cell>
        </row>
        <row r="1098">
          <cell r="A1098" t="str">
            <v>OBEROIRLTY</v>
          </cell>
          <cell r="B1098" t="str">
            <v>EQ</v>
          </cell>
          <cell r="C1098">
            <v>595</v>
          </cell>
          <cell r="D1098">
            <v>595</v>
          </cell>
          <cell r="E1098">
            <v>571.54999999999995</v>
          </cell>
          <cell r="F1098">
            <v>577.6</v>
          </cell>
          <cell r="G1098">
            <v>574</v>
          </cell>
          <cell r="H1098">
            <v>589.54999999999995</v>
          </cell>
          <cell r="I1098">
            <v>144772</v>
          </cell>
          <cell r="J1098">
            <v>84109791.700000003</v>
          </cell>
          <cell r="K1098">
            <v>44243</v>
          </cell>
          <cell r="L1098">
            <v>4648</v>
          </cell>
        </row>
        <row r="1099">
          <cell r="A1099" t="str">
            <v>OCCL</v>
          </cell>
          <cell r="B1099" t="str">
            <v>EQ</v>
          </cell>
          <cell r="C1099">
            <v>948</v>
          </cell>
          <cell r="D1099">
            <v>948</v>
          </cell>
          <cell r="E1099">
            <v>925.55</v>
          </cell>
          <cell r="F1099">
            <v>931.45</v>
          </cell>
          <cell r="G1099">
            <v>930.1</v>
          </cell>
          <cell r="H1099">
            <v>937.5</v>
          </cell>
          <cell r="I1099">
            <v>7114</v>
          </cell>
          <cell r="J1099">
            <v>6653085.4000000004</v>
          </cell>
          <cell r="K1099">
            <v>44243</v>
          </cell>
          <cell r="L1099">
            <v>744</v>
          </cell>
        </row>
        <row r="1100">
          <cell r="A1100" t="str">
            <v>OFSS</v>
          </cell>
          <cell r="B1100" t="str">
            <v>EQ</v>
          </cell>
          <cell r="C1100">
            <v>3170</v>
          </cell>
          <cell r="D1100">
            <v>3190.15</v>
          </cell>
          <cell r="E1100">
            <v>3121</v>
          </cell>
          <cell r="F1100">
            <v>3134.7</v>
          </cell>
          <cell r="G1100">
            <v>3137</v>
          </cell>
          <cell r="H1100">
            <v>3168.5</v>
          </cell>
          <cell r="I1100">
            <v>53701</v>
          </cell>
          <cell r="J1100">
            <v>169065209.15000001</v>
          </cell>
          <cell r="K1100">
            <v>44243</v>
          </cell>
          <cell r="L1100">
            <v>6151</v>
          </cell>
        </row>
        <row r="1101">
          <cell r="A1101" t="str">
            <v>OIL</v>
          </cell>
          <cell r="B1101" t="str">
            <v>EQ</v>
          </cell>
          <cell r="C1101">
            <v>117.65</v>
          </cell>
          <cell r="D1101">
            <v>118.9</v>
          </cell>
          <cell r="E1101">
            <v>116.7</v>
          </cell>
          <cell r="F1101">
            <v>118.25</v>
          </cell>
          <cell r="G1101">
            <v>118.25</v>
          </cell>
          <cell r="H1101">
            <v>116.05</v>
          </cell>
          <cell r="I1101">
            <v>1489380</v>
          </cell>
          <cell r="J1101">
            <v>175990323.09999999</v>
          </cell>
          <cell r="K1101">
            <v>44243</v>
          </cell>
          <cell r="L1101">
            <v>14992</v>
          </cell>
        </row>
        <row r="1102">
          <cell r="A1102" t="str">
            <v>OILCOUNTUB</v>
          </cell>
          <cell r="B1102" t="str">
            <v>BE</v>
          </cell>
          <cell r="C1102">
            <v>4.25</v>
          </cell>
          <cell r="D1102">
            <v>4.6500000000000004</v>
          </cell>
          <cell r="E1102">
            <v>4.25</v>
          </cell>
          <cell r="F1102">
            <v>4.25</v>
          </cell>
          <cell r="G1102">
            <v>4.25</v>
          </cell>
          <cell r="H1102">
            <v>4.45</v>
          </cell>
          <cell r="I1102">
            <v>20924</v>
          </cell>
          <cell r="J1102">
            <v>89603.05</v>
          </cell>
          <cell r="K1102">
            <v>44243</v>
          </cell>
          <cell r="L1102">
            <v>39</v>
          </cell>
        </row>
        <row r="1103">
          <cell r="A1103" t="str">
            <v>OLECTRA</v>
          </cell>
          <cell r="B1103" t="str">
            <v>EQ</v>
          </cell>
          <cell r="C1103">
            <v>181</v>
          </cell>
          <cell r="D1103">
            <v>187.9</v>
          </cell>
          <cell r="E1103">
            <v>174.1</v>
          </cell>
          <cell r="F1103">
            <v>175.95</v>
          </cell>
          <cell r="G1103">
            <v>175.5</v>
          </cell>
          <cell r="H1103">
            <v>180.8</v>
          </cell>
          <cell r="I1103">
            <v>4123088</v>
          </cell>
          <cell r="J1103">
            <v>759254815.5</v>
          </cell>
          <cell r="K1103">
            <v>44243</v>
          </cell>
          <cell r="L1103">
            <v>12252</v>
          </cell>
        </row>
        <row r="1104">
          <cell r="A1104" t="str">
            <v>OMAXAUTO</v>
          </cell>
          <cell r="B1104" t="str">
            <v>EQ</v>
          </cell>
          <cell r="C1104">
            <v>45.7</v>
          </cell>
          <cell r="D1104">
            <v>45.85</v>
          </cell>
          <cell r="E1104">
            <v>44.5</v>
          </cell>
          <cell r="F1104">
            <v>44.75</v>
          </cell>
          <cell r="G1104">
            <v>45.3</v>
          </cell>
          <cell r="H1104">
            <v>45.45</v>
          </cell>
          <cell r="I1104">
            <v>17873</v>
          </cell>
          <cell r="J1104">
            <v>805672.55</v>
          </cell>
          <cell r="K1104">
            <v>44243</v>
          </cell>
          <cell r="L1104">
            <v>325</v>
          </cell>
        </row>
        <row r="1105">
          <cell r="A1105" t="str">
            <v>OMAXE</v>
          </cell>
          <cell r="B1105" t="str">
            <v>EQ</v>
          </cell>
          <cell r="C1105">
            <v>72.5</v>
          </cell>
          <cell r="D1105">
            <v>74.8</v>
          </cell>
          <cell r="E1105">
            <v>71.5</v>
          </cell>
          <cell r="F1105">
            <v>71.95</v>
          </cell>
          <cell r="G1105">
            <v>71.5</v>
          </cell>
          <cell r="H1105">
            <v>72.5</v>
          </cell>
          <cell r="I1105">
            <v>26323</v>
          </cell>
          <cell r="J1105">
            <v>1908195.45</v>
          </cell>
          <cell r="K1105">
            <v>44243</v>
          </cell>
          <cell r="L1105">
            <v>436</v>
          </cell>
        </row>
        <row r="1106">
          <cell r="A1106" t="str">
            <v>OMINFRAL</v>
          </cell>
          <cell r="B1106" t="str">
            <v>EQ</v>
          </cell>
          <cell r="C1106">
            <v>25.05</v>
          </cell>
          <cell r="D1106">
            <v>26.05</v>
          </cell>
          <cell r="E1106">
            <v>24.7</v>
          </cell>
          <cell r="F1106">
            <v>25.95</v>
          </cell>
          <cell r="G1106">
            <v>25.75</v>
          </cell>
          <cell r="H1106">
            <v>25.85</v>
          </cell>
          <cell r="I1106">
            <v>134756</v>
          </cell>
          <cell r="J1106">
            <v>3431512.55</v>
          </cell>
          <cell r="K1106">
            <v>44243</v>
          </cell>
          <cell r="L1106">
            <v>376</v>
          </cell>
        </row>
        <row r="1107">
          <cell r="A1107" t="str">
            <v>OMKARCHEM</v>
          </cell>
          <cell r="B1107" t="str">
            <v>BE</v>
          </cell>
          <cell r="C1107">
            <v>6.15</v>
          </cell>
          <cell r="D1107">
            <v>6.15</v>
          </cell>
          <cell r="E1107">
            <v>6.15</v>
          </cell>
          <cell r="F1107">
            <v>6.15</v>
          </cell>
          <cell r="G1107">
            <v>6.15</v>
          </cell>
          <cell r="H1107">
            <v>6.45</v>
          </cell>
          <cell r="I1107">
            <v>8421</v>
          </cell>
          <cell r="J1107">
            <v>51789.15</v>
          </cell>
          <cell r="K1107">
            <v>44243</v>
          </cell>
          <cell r="L1107">
            <v>21</v>
          </cell>
        </row>
        <row r="1108">
          <cell r="A1108" t="str">
            <v>ONELIFECAP</v>
          </cell>
          <cell r="B1108" t="str">
            <v>BE</v>
          </cell>
          <cell r="C1108">
            <v>7.85</v>
          </cell>
          <cell r="D1108">
            <v>7.95</v>
          </cell>
          <cell r="E1108">
            <v>7.35</v>
          </cell>
          <cell r="F1108">
            <v>7.35</v>
          </cell>
          <cell r="G1108">
            <v>7.35</v>
          </cell>
          <cell r="H1108">
            <v>7.7</v>
          </cell>
          <cell r="I1108">
            <v>4923</v>
          </cell>
          <cell r="J1108">
            <v>36501.599999999999</v>
          </cell>
          <cell r="K1108">
            <v>44243</v>
          </cell>
          <cell r="L1108">
            <v>22</v>
          </cell>
        </row>
        <row r="1109">
          <cell r="A1109" t="str">
            <v>ONEPOINT</v>
          </cell>
          <cell r="B1109" t="str">
            <v>EQ</v>
          </cell>
          <cell r="C1109">
            <v>15.65</v>
          </cell>
          <cell r="D1109">
            <v>16.649999999999999</v>
          </cell>
          <cell r="E1109">
            <v>15.35</v>
          </cell>
          <cell r="F1109">
            <v>15.55</v>
          </cell>
          <cell r="G1109">
            <v>15.4</v>
          </cell>
          <cell r="H1109">
            <v>16.25</v>
          </cell>
          <cell r="I1109">
            <v>142803</v>
          </cell>
          <cell r="J1109">
            <v>2237656.25</v>
          </cell>
          <cell r="K1109">
            <v>44243</v>
          </cell>
          <cell r="L1109">
            <v>146</v>
          </cell>
        </row>
        <row r="1110">
          <cell r="A1110" t="str">
            <v>ONGC</v>
          </cell>
          <cell r="B1110" t="str">
            <v>EQ</v>
          </cell>
          <cell r="C1110">
            <v>99.25</v>
          </cell>
          <cell r="D1110">
            <v>104.85</v>
          </cell>
          <cell r="E1110">
            <v>99.25</v>
          </cell>
          <cell r="F1110">
            <v>103.75</v>
          </cell>
          <cell r="G1110">
            <v>103.35</v>
          </cell>
          <cell r="H1110">
            <v>98.45</v>
          </cell>
          <cell r="I1110">
            <v>76236798</v>
          </cell>
          <cell r="J1110">
            <v>7868996147.1000004</v>
          </cell>
          <cell r="K1110">
            <v>44243</v>
          </cell>
          <cell r="L1110">
            <v>280197</v>
          </cell>
        </row>
        <row r="1111">
          <cell r="A1111" t="str">
            <v>ONMOBILE</v>
          </cell>
          <cell r="B1111" t="str">
            <v>EQ</v>
          </cell>
          <cell r="C1111">
            <v>79.900000000000006</v>
          </cell>
          <cell r="D1111">
            <v>94.8</v>
          </cell>
          <cell r="E1111">
            <v>79.900000000000006</v>
          </cell>
          <cell r="F1111">
            <v>94.8</v>
          </cell>
          <cell r="G1111">
            <v>94.8</v>
          </cell>
          <cell r="H1111">
            <v>79</v>
          </cell>
          <cell r="I1111">
            <v>7166531</v>
          </cell>
          <cell r="J1111">
            <v>636299072.10000002</v>
          </cell>
          <cell r="K1111">
            <v>44243</v>
          </cell>
          <cell r="L1111">
            <v>43722</v>
          </cell>
        </row>
        <row r="1112">
          <cell r="A1112" t="str">
            <v>ONWARDTEC</v>
          </cell>
          <cell r="B1112" t="str">
            <v>EQ</v>
          </cell>
          <cell r="C1112">
            <v>97.2</v>
          </cell>
          <cell r="D1112">
            <v>100.65</v>
          </cell>
          <cell r="E1112">
            <v>96.35</v>
          </cell>
          <cell r="F1112">
            <v>98.2</v>
          </cell>
          <cell r="G1112">
            <v>97.6</v>
          </cell>
          <cell r="H1112">
            <v>97.2</v>
          </cell>
          <cell r="I1112">
            <v>93896</v>
          </cell>
          <cell r="J1112">
            <v>9254607.1999999993</v>
          </cell>
          <cell r="K1112">
            <v>44243</v>
          </cell>
          <cell r="L1112">
            <v>2199</v>
          </cell>
        </row>
        <row r="1113">
          <cell r="A1113" t="str">
            <v>OPTIEMUS</v>
          </cell>
          <cell r="B1113" t="str">
            <v>EQ</v>
          </cell>
          <cell r="C1113">
            <v>113</v>
          </cell>
          <cell r="D1113">
            <v>116.3</v>
          </cell>
          <cell r="E1113">
            <v>109.2</v>
          </cell>
          <cell r="F1113">
            <v>116.3</v>
          </cell>
          <cell r="G1113">
            <v>116.3</v>
          </cell>
          <cell r="H1113">
            <v>105.75</v>
          </cell>
          <cell r="I1113">
            <v>97401</v>
          </cell>
          <cell r="J1113">
            <v>11180137.15</v>
          </cell>
          <cell r="K1113">
            <v>44243</v>
          </cell>
          <cell r="L1113">
            <v>794</v>
          </cell>
        </row>
        <row r="1114">
          <cell r="A1114" t="str">
            <v>OPTOCIRCUI</v>
          </cell>
          <cell r="B1114" t="str">
            <v>EQ</v>
          </cell>
          <cell r="C1114">
            <v>4.4000000000000004</v>
          </cell>
          <cell r="D1114">
            <v>4.5999999999999996</v>
          </cell>
          <cell r="E1114">
            <v>4.2</v>
          </cell>
          <cell r="F1114">
            <v>4.3499999999999996</v>
          </cell>
          <cell r="G1114">
            <v>4.4000000000000004</v>
          </cell>
          <cell r="H1114">
            <v>4.4000000000000004</v>
          </cell>
          <cell r="I1114">
            <v>701770</v>
          </cell>
          <cell r="J1114">
            <v>3108906.25</v>
          </cell>
          <cell r="K1114">
            <v>44243</v>
          </cell>
          <cell r="L1114">
            <v>804</v>
          </cell>
        </row>
        <row r="1115">
          <cell r="A1115" t="str">
            <v>ORBTEXP</v>
          </cell>
          <cell r="B1115" t="str">
            <v>EQ</v>
          </cell>
          <cell r="C1115">
            <v>63.95</v>
          </cell>
          <cell r="D1115">
            <v>64.349999999999994</v>
          </cell>
          <cell r="E1115">
            <v>63.3</v>
          </cell>
          <cell r="F1115">
            <v>63.85</v>
          </cell>
          <cell r="G1115">
            <v>64</v>
          </cell>
          <cell r="H1115">
            <v>64.099999999999994</v>
          </cell>
          <cell r="I1115">
            <v>6301</v>
          </cell>
          <cell r="J1115">
            <v>402277.25</v>
          </cell>
          <cell r="K1115">
            <v>44243</v>
          </cell>
          <cell r="L1115">
            <v>146</v>
          </cell>
        </row>
        <row r="1116">
          <cell r="A1116" t="str">
            <v>ORCHPHARMA</v>
          </cell>
          <cell r="B1116" t="str">
            <v>BE</v>
          </cell>
          <cell r="C1116">
            <v>585.25</v>
          </cell>
          <cell r="D1116">
            <v>585.25</v>
          </cell>
          <cell r="E1116">
            <v>585.25</v>
          </cell>
          <cell r="F1116">
            <v>585.25</v>
          </cell>
          <cell r="G1116">
            <v>585.25</v>
          </cell>
          <cell r="H1116">
            <v>557.4</v>
          </cell>
          <cell r="I1116">
            <v>2087</v>
          </cell>
          <cell r="J1116">
            <v>1221416.75</v>
          </cell>
          <cell r="K1116">
            <v>44243</v>
          </cell>
          <cell r="L1116">
            <v>19</v>
          </cell>
        </row>
        <row r="1117">
          <cell r="A1117" t="str">
            <v>ORICONENT</v>
          </cell>
          <cell r="B1117" t="str">
            <v>BE</v>
          </cell>
          <cell r="C1117">
            <v>22.6</v>
          </cell>
          <cell r="D1117">
            <v>22.9</v>
          </cell>
          <cell r="E1117">
            <v>22.3</v>
          </cell>
          <cell r="F1117">
            <v>22.35</v>
          </cell>
          <cell r="G1117">
            <v>22.35</v>
          </cell>
          <cell r="H1117">
            <v>23</v>
          </cell>
          <cell r="I1117">
            <v>44292</v>
          </cell>
          <cell r="J1117">
            <v>997580.15</v>
          </cell>
          <cell r="K1117">
            <v>44243</v>
          </cell>
          <cell r="L1117">
            <v>177</v>
          </cell>
        </row>
        <row r="1118">
          <cell r="A1118" t="str">
            <v>ORIENTABRA</v>
          </cell>
          <cell r="B1118" t="str">
            <v>EQ</v>
          </cell>
          <cell r="C1118">
            <v>23.4</v>
          </cell>
          <cell r="D1118">
            <v>23.4</v>
          </cell>
          <cell r="E1118">
            <v>22.75</v>
          </cell>
          <cell r="F1118">
            <v>22.85</v>
          </cell>
          <cell r="G1118">
            <v>22.8</v>
          </cell>
          <cell r="H1118">
            <v>23.2</v>
          </cell>
          <cell r="I1118">
            <v>23258</v>
          </cell>
          <cell r="J1118">
            <v>534611.19999999995</v>
          </cell>
          <cell r="K1118">
            <v>44243</v>
          </cell>
          <cell r="L1118">
            <v>229</v>
          </cell>
        </row>
        <row r="1119">
          <cell r="A1119" t="str">
            <v>ORIENTALTL</v>
          </cell>
          <cell r="B1119" t="str">
            <v>EQ</v>
          </cell>
          <cell r="C1119">
            <v>7.65</v>
          </cell>
          <cell r="D1119">
            <v>8.15</v>
          </cell>
          <cell r="E1119">
            <v>7.65</v>
          </cell>
          <cell r="F1119">
            <v>7.75</v>
          </cell>
          <cell r="G1119">
            <v>7.75</v>
          </cell>
          <cell r="H1119">
            <v>8.0500000000000007</v>
          </cell>
          <cell r="I1119">
            <v>97920</v>
          </cell>
          <cell r="J1119">
            <v>771864.65</v>
          </cell>
          <cell r="K1119">
            <v>44243</v>
          </cell>
          <cell r="L1119">
            <v>213</v>
          </cell>
        </row>
        <row r="1120">
          <cell r="A1120" t="str">
            <v>ORIENTBELL</v>
          </cell>
          <cell r="B1120" t="str">
            <v>EQ</v>
          </cell>
          <cell r="C1120">
            <v>231.95</v>
          </cell>
          <cell r="D1120">
            <v>233.5</v>
          </cell>
          <cell r="E1120">
            <v>221.55</v>
          </cell>
          <cell r="F1120">
            <v>223.65</v>
          </cell>
          <cell r="G1120">
            <v>225</v>
          </cell>
          <cell r="H1120">
            <v>231.6</v>
          </cell>
          <cell r="I1120">
            <v>20403</v>
          </cell>
          <cell r="J1120">
            <v>4615201.55</v>
          </cell>
          <cell r="K1120">
            <v>44243</v>
          </cell>
          <cell r="L1120">
            <v>699</v>
          </cell>
        </row>
        <row r="1121">
          <cell r="A1121" t="str">
            <v>ORIENTCEM</v>
          </cell>
          <cell r="B1121" t="str">
            <v>EQ</v>
          </cell>
          <cell r="C1121">
            <v>95.5</v>
          </cell>
          <cell r="D1121">
            <v>99.5</v>
          </cell>
          <cell r="E1121">
            <v>95.45</v>
          </cell>
          <cell r="F1121">
            <v>96</v>
          </cell>
          <cell r="G1121">
            <v>96.35</v>
          </cell>
          <cell r="H1121">
            <v>94.85</v>
          </cell>
          <cell r="I1121">
            <v>1672356</v>
          </cell>
          <cell r="J1121">
            <v>162925646.30000001</v>
          </cell>
          <cell r="K1121">
            <v>44243</v>
          </cell>
          <cell r="L1121">
            <v>11001</v>
          </cell>
        </row>
        <row r="1122">
          <cell r="A1122" t="str">
            <v>ORIENTELEC</v>
          </cell>
          <cell r="B1122" t="str">
            <v>EQ</v>
          </cell>
          <cell r="C1122">
            <v>285.75</v>
          </cell>
          <cell r="D1122">
            <v>293.60000000000002</v>
          </cell>
          <cell r="E1122">
            <v>274.05</v>
          </cell>
          <cell r="F1122">
            <v>281.85000000000002</v>
          </cell>
          <cell r="G1122">
            <v>282.25</v>
          </cell>
          <cell r="H1122">
            <v>283.60000000000002</v>
          </cell>
          <cell r="I1122">
            <v>396751</v>
          </cell>
          <cell r="J1122">
            <v>112701096.55</v>
          </cell>
          <cell r="K1122">
            <v>44243</v>
          </cell>
          <cell r="L1122">
            <v>9950</v>
          </cell>
        </row>
        <row r="1123">
          <cell r="A1123" t="str">
            <v>ORIENTHOT</v>
          </cell>
          <cell r="B1123" t="str">
            <v>EQ</v>
          </cell>
          <cell r="C1123">
            <v>24.1</v>
          </cell>
          <cell r="D1123">
            <v>24.1</v>
          </cell>
          <cell r="E1123">
            <v>23.5</v>
          </cell>
          <cell r="F1123">
            <v>23.55</v>
          </cell>
          <cell r="G1123">
            <v>23.55</v>
          </cell>
          <cell r="H1123">
            <v>23.7</v>
          </cell>
          <cell r="I1123">
            <v>19369</v>
          </cell>
          <cell r="J1123">
            <v>460013.85</v>
          </cell>
          <cell r="K1123">
            <v>44243</v>
          </cell>
          <cell r="L1123">
            <v>206</v>
          </cell>
        </row>
        <row r="1124">
          <cell r="A1124" t="str">
            <v>ORIENTLTD</v>
          </cell>
          <cell r="B1124" t="str">
            <v>EQ</v>
          </cell>
          <cell r="C1124">
            <v>90.9</v>
          </cell>
          <cell r="D1124">
            <v>94</v>
          </cell>
          <cell r="E1124">
            <v>88.35</v>
          </cell>
          <cell r="F1124">
            <v>89.45</v>
          </cell>
          <cell r="G1124">
            <v>94</v>
          </cell>
          <cell r="H1124">
            <v>89.75</v>
          </cell>
          <cell r="I1124">
            <v>312</v>
          </cell>
          <cell r="J1124">
            <v>28441.05</v>
          </cell>
          <cell r="K1124">
            <v>44243</v>
          </cell>
          <cell r="L1124">
            <v>33</v>
          </cell>
        </row>
        <row r="1125">
          <cell r="A1125" t="str">
            <v>ORIENTPPR</v>
          </cell>
          <cell r="B1125" t="str">
            <v>EQ</v>
          </cell>
          <cell r="C1125">
            <v>21.8</v>
          </cell>
          <cell r="D1125">
            <v>22.15</v>
          </cell>
          <cell r="E1125">
            <v>21.55</v>
          </cell>
          <cell r="F1125">
            <v>21.6</v>
          </cell>
          <cell r="G1125">
            <v>21.55</v>
          </cell>
          <cell r="H1125">
            <v>21.8</v>
          </cell>
          <cell r="I1125">
            <v>768903</v>
          </cell>
          <cell r="J1125">
            <v>16747422.6</v>
          </cell>
          <cell r="K1125">
            <v>44243</v>
          </cell>
          <cell r="L1125">
            <v>1100</v>
          </cell>
        </row>
        <row r="1126">
          <cell r="A1126" t="str">
            <v>ORIENTREF</v>
          </cell>
          <cell r="B1126" t="str">
            <v>EQ</v>
          </cell>
          <cell r="C1126">
            <v>234.65</v>
          </cell>
          <cell r="D1126">
            <v>243.95</v>
          </cell>
          <cell r="E1126">
            <v>230.85</v>
          </cell>
          <cell r="F1126">
            <v>237.65</v>
          </cell>
          <cell r="G1126">
            <v>236</v>
          </cell>
          <cell r="H1126">
            <v>239</v>
          </cell>
          <cell r="I1126">
            <v>133003</v>
          </cell>
          <cell r="J1126">
            <v>31549196.300000001</v>
          </cell>
          <cell r="K1126">
            <v>44243</v>
          </cell>
          <cell r="L1126">
            <v>2407</v>
          </cell>
        </row>
        <row r="1127">
          <cell r="A1127" t="str">
            <v>ORISSAMINE</v>
          </cell>
          <cell r="B1127" t="str">
            <v>EQ</v>
          </cell>
          <cell r="C1127">
            <v>2309.9499999999998</v>
          </cell>
          <cell r="D1127">
            <v>2350</v>
          </cell>
          <cell r="E1127">
            <v>2285.1</v>
          </cell>
          <cell r="F1127">
            <v>2294.3000000000002</v>
          </cell>
          <cell r="G1127">
            <v>2290.0500000000002</v>
          </cell>
          <cell r="H1127">
            <v>2300.5500000000002</v>
          </cell>
          <cell r="I1127">
            <v>4616</v>
          </cell>
          <cell r="J1127">
            <v>10668343.300000001</v>
          </cell>
          <cell r="K1127">
            <v>44243</v>
          </cell>
          <cell r="L1127">
            <v>934</v>
          </cell>
        </row>
        <row r="1128">
          <cell r="A1128" t="str">
            <v>OSWALAGRO</v>
          </cell>
          <cell r="B1128" t="str">
            <v>EQ</v>
          </cell>
          <cell r="C1128">
            <v>10.45</v>
          </cell>
          <cell r="D1128">
            <v>10.75</v>
          </cell>
          <cell r="E1128">
            <v>10.3</v>
          </cell>
          <cell r="F1128">
            <v>10.55</v>
          </cell>
          <cell r="G1128">
            <v>10.65</v>
          </cell>
          <cell r="H1128">
            <v>10.55</v>
          </cell>
          <cell r="I1128">
            <v>70967</v>
          </cell>
          <cell r="J1128">
            <v>748415.25</v>
          </cell>
          <cell r="K1128">
            <v>44243</v>
          </cell>
          <cell r="L1128">
            <v>287</v>
          </cell>
        </row>
        <row r="1129">
          <cell r="A1129" t="str">
            <v>PAGEIND</v>
          </cell>
          <cell r="B1129" t="str">
            <v>EQ</v>
          </cell>
          <cell r="C1129">
            <v>30225</v>
          </cell>
          <cell r="D1129">
            <v>30435.75</v>
          </cell>
          <cell r="E1129">
            <v>29150</v>
          </cell>
          <cell r="F1129">
            <v>29343.15</v>
          </cell>
          <cell r="G1129">
            <v>29325.55</v>
          </cell>
          <cell r="H1129">
            <v>30084.25</v>
          </cell>
          <cell r="I1129">
            <v>36771</v>
          </cell>
          <cell r="J1129">
            <v>1088335964.25</v>
          </cell>
          <cell r="K1129">
            <v>44243</v>
          </cell>
          <cell r="L1129">
            <v>14899</v>
          </cell>
        </row>
        <row r="1130">
          <cell r="A1130" t="str">
            <v>PAISALO</v>
          </cell>
          <cell r="B1130" t="str">
            <v>EQ</v>
          </cell>
          <cell r="C1130">
            <v>832.7</v>
          </cell>
          <cell r="D1130">
            <v>845</v>
          </cell>
          <cell r="E1130">
            <v>816.45</v>
          </cell>
          <cell r="F1130">
            <v>829.9</v>
          </cell>
          <cell r="G1130">
            <v>832</v>
          </cell>
          <cell r="H1130">
            <v>829.4</v>
          </cell>
          <cell r="I1130">
            <v>26190</v>
          </cell>
          <cell r="J1130">
            <v>21742388.149999999</v>
          </cell>
          <cell r="K1130">
            <v>44243</v>
          </cell>
          <cell r="L1130">
            <v>1790</v>
          </cell>
        </row>
        <row r="1131">
          <cell r="A1131" t="str">
            <v>PALASHSECU</v>
          </cell>
          <cell r="B1131" t="str">
            <v>EQ</v>
          </cell>
          <cell r="C1131">
            <v>41</v>
          </cell>
          <cell r="D1131">
            <v>42.6</v>
          </cell>
          <cell r="E1131">
            <v>40.299999999999997</v>
          </cell>
          <cell r="F1131">
            <v>42.5</v>
          </cell>
          <cell r="G1131">
            <v>42.5</v>
          </cell>
          <cell r="H1131">
            <v>41.45</v>
          </cell>
          <cell r="I1131">
            <v>311</v>
          </cell>
          <cell r="J1131">
            <v>12847.55</v>
          </cell>
          <cell r="K1131">
            <v>44243</v>
          </cell>
          <cell r="L1131">
            <v>17</v>
          </cell>
        </row>
        <row r="1132">
          <cell r="A1132" t="str">
            <v>PALREDTEC</v>
          </cell>
          <cell r="B1132" t="str">
            <v>BE</v>
          </cell>
          <cell r="C1132">
            <v>76.5</v>
          </cell>
          <cell r="D1132">
            <v>77.5</v>
          </cell>
          <cell r="E1132">
            <v>74.5</v>
          </cell>
          <cell r="F1132">
            <v>76.5</v>
          </cell>
          <cell r="G1132">
            <v>75.099999999999994</v>
          </cell>
          <cell r="H1132">
            <v>73.849999999999994</v>
          </cell>
          <cell r="I1132">
            <v>42849</v>
          </cell>
          <cell r="J1132">
            <v>3301182.65</v>
          </cell>
          <cell r="K1132">
            <v>44243</v>
          </cell>
          <cell r="L1132">
            <v>465</v>
          </cell>
        </row>
        <row r="1133">
          <cell r="A1133" t="str">
            <v>PANACEABIO</v>
          </cell>
          <cell r="B1133" t="str">
            <v>EQ</v>
          </cell>
          <cell r="C1133">
            <v>207</v>
          </cell>
          <cell r="D1133">
            <v>210</v>
          </cell>
          <cell r="E1133">
            <v>206.1</v>
          </cell>
          <cell r="F1133">
            <v>208.3</v>
          </cell>
          <cell r="G1133">
            <v>209</v>
          </cell>
          <cell r="H1133">
            <v>206</v>
          </cell>
          <cell r="I1133">
            <v>66308</v>
          </cell>
          <cell r="J1133">
            <v>13826884.85</v>
          </cell>
          <cell r="K1133">
            <v>44243</v>
          </cell>
          <cell r="L1133">
            <v>1478</v>
          </cell>
        </row>
        <row r="1134">
          <cell r="A1134" t="str">
            <v>PANACHE</v>
          </cell>
          <cell r="B1134" t="str">
            <v>EQ</v>
          </cell>
          <cell r="C1134">
            <v>50.2</v>
          </cell>
          <cell r="D1134">
            <v>50.95</v>
          </cell>
          <cell r="E1134">
            <v>45.1</v>
          </cell>
          <cell r="F1134">
            <v>45.5</v>
          </cell>
          <cell r="G1134">
            <v>45.95</v>
          </cell>
          <cell r="H1134">
            <v>50.2</v>
          </cell>
          <cell r="I1134">
            <v>71534</v>
          </cell>
          <cell r="J1134">
            <v>3361435.45</v>
          </cell>
          <cell r="K1134">
            <v>44243</v>
          </cell>
          <cell r="L1134">
            <v>660</v>
          </cell>
        </row>
        <row r="1135">
          <cell r="A1135" t="str">
            <v>PANAMAPET</v>
          </cell>
          <cell r="B1135" t="str">
            <v>EQ</v>
          </cell>
          <cell r="C1135">
            <v>135.69999999999999</v>
          </cell>
          <cell r="D1135">
            <v>141.80000000000001</v>
          </cell>
          <cell r="E1135">
            <v>133</v>
          </cell>
          <cell r="F1135">
            <v>138.85</v>
          </cell>
          <cell r="G1135">
            <v>138.6</v>
          </cell>
          <cell r="H1135">
            <v>134.44999999999999</v>
          </cell>
          <cell r="I1135">
            <v>348272</v>
          </cell>
          <cell r="J1135">
            <v>48287919.700000003</v>
          </cell>
          <cell r="K1135">
            <v>44243</v>
          </cell>
          <cell r="L1135">
            <v>4578</v>
          </cell>
        </row>
        <row r="1136">
          <cell r="A1136" t="str">
            <v>PARACABLES</v>
          </cell>
          <cell r="B1136" t="str">
            <v>EQ</v>
          </cell>
          <cell r="C1136">
            <v>8.15</v>
          </cell>
          <cell r="D1136">
            <v>8.6999999999999993</v>
          </cell>
          <cell r="E1136">
            <v>8.15</v>
          </cell>
          <cell r="F1136">
            <v>8.6</v>
          </cell>
          <cell r="G1136">
            <v>8.5</v>
          </cell>
          <cell r="H1136">
            <v>8.3000000000000007</v>
          </cell>
          <cell r="I1136">
            <v>243144</v>
          </cell>
          <cell r="J1136">
            <v>2048105.5</v>
          </cell>
          <cell r="K1136">
            <v>44243</v>
          </cell>
          <cell r="L1136">
            <v>458</v>
          </cell>
        </row>
        <row r="1137">
          <cell r="A1137" t="str">
            <v>PARAGMILK</v>
          </cell>
          <cell r="B1137" t="str">
            <v>EQ</v>
          </cell>
          <cell r="C1137">
            <v>106.9</v>
          </cell>
          <cell r="D1137">
            <v>107.85</v>
          </cell>
          <cell r="E1137">
            <v>105.55</v>
          </cell>
          <cell r="F1137">
            <v>106.35</v>
          </cell>
          <cell r="G1137">
            <v>106.4</v>
          </cell>
          <cell r="H1137">
            <v>105.95</v>
          </cell>
          <cell r="I1137">
            <v>367193</v>
          </cell>
          <cell r="J1137">
            <v>39087267.700000003</v>
          </cell>
          <cell r="K1137">
            <v>44243</v>
          </cell>
          <cell r="L1137">
            <v>4384</v>
          </cell>
        </row>
        <row r="1138">
          <cell r="A1138" t="str">
            <v>PARSVNATH</v>
          </cell>
          <cell r="B1138" t="str">
            <v>EQ</v>
          </cell>
          <cell r="C1138">
            <v>5.9</v>
          </cell>
          <cell r="D1138">
            <v>5.9</v>
          </cell>
          <cell r="E1138">
            <v>5.5</v>
          </cell>
          <cell r="F1138">
            <v>5.9</v>
          </cell>
          <cell r="G1138">
            <v>5.9</v>
          </cell>
          <cell r="H1138">
            <v>5.65</v>
          </cell>
          <cell r="I1138">
            <v>524802</v>
          </cell>
          <cell r="J1138">
            <v>3074257.25</v>
          </cell>
          <cell r="K1138">
            <v>44243</v>
          </cell>
          <cell r="L1138">
            <v>392</v>
          </cell>
        </row>
        <row r="1139">
          <cell r="A1139" t="str">
            <v>PATELENG</v>
          </cell>
          <cell r="B1139" t="str">
            <v>EQ</v>
          </cell>
          <cell r="C1139">
            <v>13.45</v>
          </cell>
          <cell r="D1139">
            <v>13.85</v>
          </cell>
          <cell r="E1139">
            <v>13.1</v>
          </cell>
          <cell r="F1139">
            <v>13.5</v>
          </cell>
          <cell r="G1139">
            <v>13.5</v>
          </cell>
          <cell r="H1139">
            <v>13.4</v>
          </cell>
          <cell r="I1139">
            <v>326793</v>
          </cell>
          <cell r="J1139">
            <v>4415667.75</v>
          </cell>
          <cell r="K1139">
            <v>44243</v>
          </cell>
          <cell r="L1139">
            <v>862</v>
          </cell>
        </row>
        <row r="1140">
          <cell r="A1140" t="str">
            <v>PATINTLOG</v>
          </cell>
          <cell r="B1140" t="str">
            <v>EQ</v>
          </cell>
          <cell r="C1140">
            <v>31.4</v>
          </cell>
          <cell r="D1140">
            <v>32</v>
          </cell>
          <cell r="E1140">
            <v>29.4</v>
          </cell>
          <cell r="F1140">
            <v>31.4</v>
          </cell>
          <cell r="G1140">
            <v>31</v>
          </cell>
          <cell r="H1140">
            <v>31.05</v>
          </cell>
          <cell r="I1140">
            <v>134497</v>
          </cell>
          <cell r="J1140">
            <v>4155756.45</v>
          </cell>
          <cell r="K1140">
            <v>44243</v>
          </cell>
          <cell r="L1140">
            <v>1023</v>
          </cell>
        </row>
        <row r="1141">
          <cell r="A1141" t="str">
            <v>PATSPINLTD</v>
          </cell>
          <cell r="B1141" t="str">
            <v>EQ</v>
          </cell>
          <cell r="C1141">
            <v>5.7</v>
          </cell>
          <cell r="D1141">
            <v>5.7</v>
          </cell>
          <cell r="E1141">
            <v>5.4</v>
          </cell>
          <cell r="F1141">
            <v>5.4</v>
          </cell>
          <cell r="G1141">
            <v>5.4</v>
          </cell>
          <cell r="H1141">
            <v>5.65</v>
          </cell>
          <cell r="I1141">
            <v>6555</v>
          </cell>
          <cell r="J1141">
            <v>35502.85</v>
          </cell>
          <cell r="K1141">
            <v>44243</v>
          </cell>
          <cell r="L1141">
            <v>29</v>
          </cell>
        </row>
        <row r="1142">
          <cell r="A1142" t="str">
            <v>PCJEWELLER</v>
          </cell>
          <cell r="B1142" t="str">
            <v>EQ</v>
          </cell>
          <cell r="C1142">
            <v>32</v>
          </cell>
          <cell r="D1142">
            <v>32</v>
          </cell>
          <cell r="E1142">
            <v>29.3</v>
          </cell>
          <cell r="F1142">
            <v>29.7</v>
          </cell>
          <cell r="G1142">
            <v>29.75</v>
          </cell>
          <cell r="H1142">
            <v>31.7</v>
          </cell>
          <cell r="I1142">
            <v>4702118</v>
          </cell>
          <cell r="J1142">
            <v>142229473.84999999</v>
          </cell>
          <cell r="K1142">
            <v>44243</v>
          </cell>
          <cell r="L1142">
            <v>11974</v>
          </cell>
        </row>
        <row r="1143">
          <cell r="A1143" t="str">
            <v>PDMJEPAPER</v>
          </cell>
          <cell r="B1143" t="str">
            <v>EQ</v>
          </cell>
          <cell r="C1143">
            <v>23.7</v>
          </cell>
          <cell r="D1143">
            <v>24</v>
          </cell>
          <cell r="E1143">
            <v>22.3</v>
          </cell>
          <cell r="F1143">
            <v>23.75</v>
          </cell>
          <cell r="G1143">
            <v>23.45</v>
          </cell>
          <cell r="H1143">
            <v>23</v>
          </cell>
          <cell r="I1143">
            <v>316993</v>
          </cell>
          <cell r="J1143">
            <v>7389172.1500000004</v>
          </cell>
          <cell r="K1143">
            <v>44243</v>
          </cell>
          <cell r="L1143">
            <v>823</v>
          </cell>
        </row>
        <row r="1144">
          <cell r="A1144" t="str">
            <v>PDSMFL</v>
          </cell>
          <cell r="B1144" t="str">
            <v>EQ</v>
          </cell>
          <cell r="C1144">
            <v>646.15</v>
          </cell>
          <cell r="D1144">
            <v>651</v>
          </cell>
          <cell r="E1144">
            <v>626.95000000000005</v>
          </cell>
          <cell r="F1144">
            <v>641.20000000000005</v>
          </cell>
          <cell r="G1144">
            <v>642</v>
          </cell>
          <cell r="H1144">
            <v>645.85</v>
          </cell>
          <cell r="I1144">
            <v>11168</v>
          </cell>
          <cell r="J1144">
            <v>7132940.9000000004</v>
          </cell>
          <cell r="K1144">
            <v>44243</v>
          </cell>
          <cell r="L1144">
            <v>507</v>
          </cell>
        </row>
        <row r="1145">
          <cell r="A1145" t="str">
            <v>PEARLPOLY</v>
          </cell>
          <cell r="B1145" t="str">
            <v>EQ</v>
          </cell>
          <cell r="C1145">
            <v>14.9</v>
          </cell>
          <cell r="D1145">
            <v>15.45</v>
          </cell>
          <cell r="E1145">
            <v>14.9</v>
          </cell>
          <cell r="F1145">
            <v>15.3</v>
          </cell>
          <cell r="G1145">
            <v>15.2</v>
          </cell>
          <cell r="H1145">
            <v>15.5</v>
          </cell>
          <cell r="I1145">
            <v>2971</v>
          </cell>
          <cell r="J1145">
            <v>45010.2</v>
          </cell>
          <cell r="K1145">
            <v>44243</v>
          </cell>
          <cell r="L1145">
            <v>24</v>
          </cell>
        </row>
        <row r="1146">
          <cell r="A1146" t="str">
            <v>PEL</v>
          </cell>
          <cell r="B1146" t="str">
            <v>EQ</v>
          </cell>
          <cell r="C1146">
            <v>1875</v>
          </cell>
          <cell r="D1146">
            <v>1875</v>
          </cell>
          <cell r="E1146">
            <v>1786.1</v>
          </cell>
          <cell r="F1146">
            <v>1842.1</v>
          </cell>
          <cell r="G1146">
            <v>1842</v>
          </cell>
          <cell r="H1146">
            <v>1842.45</v>
          </cell>
          <cell r="I1146">
            <v>1996884</v>
          </cell>
          <cell r="J1146">
            <v>3622528575.4499998</v>
          </cell>
          <cell r="K1146">
            <v>44243</v>
          </cell>
          <cell r="L1146">
            <v>76085</v>
          </cell>
        </row>
        <row r="1147">
          <cell r="A1147" t="str">
            <v>PENIND</v>
          </cell>
          <cell r="B1147" t="str">
            <v>EQ</v>
          </cell>
          <cell r="C1147">
            <v>20.9</v>
          </cell>
          <cell r="D1147">
            <v>21.1</v>
          </cell>
          <cell r="E1147">
            <v>20.350000000000001</v>
          </cell>
          <cell r="F1147">
            <v>20.5</v>
          </cell>
          <cell r="G1147">
            <v>20.75</v>
          </cell>
          <cell r="H1147">
            <v>20.6</v>
          </cell>
          <cell r="I1147">
            <v>274289</v>
          </cell>
          <cell r="J1147">
            <v>5674856.8499999996</v>
          </cell>
          <cell r="K1147">
            <v>44243</v>
          </cell>
          <cell r="L1147">
            <v>652</v>
          </cell>
        </row>
        <row r="1148">
          <cell r="A1148" t="str">
            <v>PENINLAND</v>
          </cell>
          <cell r="B1148" t="str">
            <v>EQ</v>
          </cell>
          <cell r="C1148">
            <v>6</v>
          </cell>
          <cell r="D1148">
            <v>6.05</v>
          </cell>
          <cell r="E1148">
            <v>5.6</v>
          </cell>
          <cell r="F1148">
            <v>5.6</v>
          </cell>
          <cell r="G1148">
            <v>5.6</v>
          </cell>
          <cell r="H1148">
            <v>5.85</v>
          </cell>
          <cell r="I1148">
            <v>386968</v>
          </cell>
          <cell r="J1148">
            <v>2232077.75</v>
          </cell>
          <cell r="K1148">
            <v>44243</v>
          </cell>
          <cell r="L1148">
            <v>401</v>
          </cell>
        </row>
        <row r="1149">
          <cell r="A1149" t="str">
            <v>PERSISTENT</v>
          </cell>
          <cell r="B1149" t="str">
            <v>EQ</v>
          </cell>
          <cell r="C1149">
            <v>1790</v>
          </cell>
          <cell r="D1149">
            <v>1797.85</v>
          </cell>
          <cell r="E1149">
            <v>1731.05</v>
          </cell>
          <cell r="F1149">
            <v>1738.9</v>
          </cell>
          <cell r="G1149">
            <v>1740</v>
          </cell>
          <cell r="H1149">
            <v>1787.55</v>
          </cell>
          <cell r="I1149">
            <v>49554</v>
          </cell>
          <cell r="J1149">
            <v>86822403.900000006</v>
          </cell>
          <cell r="K1149">
            <v>44243</v>
          </cell>
          <cell r="L1149">
            <v>7138</v>
          </cell>
        </row>
        <row r="1150">
          <cell r="A1150" t="str">
            <v>PETRONET</v>
          </cell>
          <cell r="B1150" t="str">
            <v>EQ</v>
          </cell>
          <cell r="C1150">
            <v>241.65</v>
          </cell>
          <cell r="D1150">
            <v>245.9</v>
          </cell>
          <cell r="E1150">
            <v>241.5</v>
          </cell>
          <cell r="F1150">
            <v>242.8</v>
          </cell>
          <cell r="G1150">
            <v>243</v>
          </cell>
          <cell r="H1150">
            <v>239.95</v>
          </cell>
          <cell r="I1150">
            <v>4523573</v>
          </cell>
          <cell r="J1150">
            <v>1101720881.4000001</v>
          </cell>
          <cell r="K1150">
            <v>44243</v>
          </cell>
          <cell r="L1150">
            <v>56702</v>
          </cell>
        </row>
        <row r="1151">
          <cell r="A1151" t="str">
            <v>PFC</v>
          </cell>
          <cell r="B1151" t="str">
            <v>EQ</v>
          </cell>
          <cell r="C1151">
            <v>132.44999999999999</v>
          </cell>
          <cell r="D1151">
            <v>135.9</v>
          </cell>
          <cell r="E1151">
            <v>131.9</v>
          </cell>
          <cell r="F1151">
            <v>133.69999999999999</v>
          </cell>
          <cell r="G1151">
            <v>133.94999999999999</v>
          </cell>
          <cell r="H1151">
            <v>131.1</v>
          </cell>
          <cell r="I1151">
            <v>8526216</v>
          </cell>
          <cell r="J1151">
            <v>1144226134.45</v>
          </cell>
          <cell r="K1151">
            <v>44243</v>
          </cell>
          <cell r="L1151">
            <v>48828</v>
          </cell>
        </row>
        <row r="1152">
          <cell r="A1152" t="str">
            <v>PFIZER</v>
          </cell>
          <cell r="B1152" t="str">
            <v>EQ</v>
          </cell>
          <cell r="C1152">
            <v>4580.8999999999996</v>
          </cell>
          <cell r="D1152">
            <v>4624</v>
          </cell>
          <cell r="E1152">
            <v>4575</v>
          </cell>
          <cell r="F1152">
            <v>4606.05</v>
          </cell>
          <cell r="G1152">
            <v>4603</v>
          </cell>
          <cell r="H1152">
            <v>4560.45</v>
          </cell>
          <cell r="I1152">
            <v>48878</v>
          </cell>
          <cell r="J1152">
            <v>224693062.30000001</v>
          </cell>
          <cell r="K1152">
            <v>44243</v>
          </cell>
          <cell r="L1152">
            <v>6554</v>
          </cell>
        </row>
        <row r="1153">
          <cell r="A1153" t="str">
            <v>PFOCUS</v>
          </cell>
          <cell r="B1153" t="str">
            <v>EQ</v>
          </cell>
          <cell r="C1153">
            <v>49.2</v>
          </cell>
          <cell r="D1153">
            <v>54.85</v>
          </cell>
          <cell r="E1153">
            <v>49.2</v>
          </cell>
          <cell r="F1153">
            <v>53.9</v>
          </cell>
          <cell r="G1153">
            <v>52.25</v>
          </cell>
          <cell r="H1153">
            <v>49.15</v>
          </cell>
          <cell r="I1153">
            <v>445725</v>
          </cell>
          <cell r="J1153">
            <v>23498356.300000001</v>
          </cell>
          <cell r="K1153">
            <v>44243</v>
          </cell>
          <cell r="L1153">
            <v>2076</v>
          </cell>
        </row>
        <row r="1154">
          <cell r="A1154" t="str">
            <v>PFS</v>
          </cell>
          <cell r="B1154" t="str">
            <v>EQ</v>
          </cell>
          <cell r="C1154">
            <v>18.45</v>
          </cell>
          <cell r="D1154">
            <v>18.600000000000001</v>
          </cell>
          <cell r="E1154">
            <v>18</v>
          </cell>
          <cell r="F1154">
            <v>18.05</v>
          </cell>
          <cell r="G1154">
            <v>18.149999999999999</v>
          </cell>
          <cell r="H1154">
            <v>18.45</v>
          </cell>
          <cell r="I1154">
            <v>900023</v>
          </cell>
          <cell r="J1154">
            <v>16434517.1</v>
          </cell>
          <cell r="K1154">
            <v>44243</v>
          </cell>
          <cell r="L1154">
            <v>1762</v>
          </cell>
        </row>
        <row r="1155">
          <cell r="A1155" t="str">
            <v>PGEL</v>
          </cell>
          <cell r="B1155" t="str">
            <v>BE</v>
          </cell>
          <cell r="C1155">
            <v>226.95</v>
          </cell>
          <cell r="D1155">
            <v>250.7</v>
          </cell>
          <cell r="E1155">
            <v>226.9</v>
          </cell>
          <cell r="F1155">
            <v>248.2</v>
          </cell>
          <cell r="G1155">
            <v>250.7</v>
          </cell>
          <cell r="H1155">
            <v>238.8</v>
          </cell>
          <cell r="I1155">
            <v>72750</v>
          </cell>
          <cell r="J1155">
            <v>17540595.149999999</v>
          </cell>
          <cell r="K1155">
            <v>44243</v>
          </cell>
          <cell r="L1155">
            <v>640</v>
          </cell>
        </row>
        <row r="1156">
          <cell r="A1156" t="str">
            <v>PGHH</v>
          </cell>
          <cell r="B1156" t="str">
            <v>EQ</v>
          </cell>
          <cell r="C1156">
            <v>13530</v>
          </cell>
          <cell r="D1156">
            <v>13800</v>
          </cell>
          <cell r="E1156">
            <v>13006.55</v>
          </cell>
          <cell r="F1156">
            <v>13109.35</v>
          </cell>
          <cell r="G1156">
            <v>13150</v>
          </cell>
          <cell r="H1156">
            <v>13529.85</v>
          </cell>
          <cell r="I1156">
            <v>9423</v>
          </cell>
          <cell r="J1156">
            <v>126633220.15000001</v>
          </cell>
          <cell r="K1156">
            <v>44243</v>
          </cell>
          <cell r="L1156">
            <v>4230</v>
          </cell>
        </row>
        <row r="1157">
          <cell r="A1157" t="str">
            <v>PGHL</v>
          </cell>
          <cell r="B1157" t="str">
            <v>EQ</v>
          </cell>
          <cell r="C1157">
            <v>7450</v>
          </cell>
          <cell r="D1157">
            <v>7452.85</v>
          </cell>
          <cell r="E1157">
            <v>7344</v>
          </cell>
          <cell r="F1157">
            <v>7364.95</v>
          </cell>
          <cell r="G1157">
            <v>7350</v>
          </cell>
          <cell r="H1157">
            <v>7430.6</v>
          </cell>
          <cell r="I1157">
            <v>7198</v>
          </cell>
          <cell r="J1157">
            <v>53250308.600000001</v>
          </cell>
          <cell r="K1157">
            <v>44243</v>
          </cell>
          <cell r="L1157">
            <v>2214</v>
          </cell>
        </row>
        <row r="1158">
          <cell r="A1158" t="str">
            <v>PGIL</v>
          </cell>
          <cell r="B1158" t="str">
            <v>EQ</v>
          </cell>
          <cell r="C1158">
            <v>175</v>
          </cell>
          <cell r="D1158">
            <v>175.05</v>
          </cell>
          <cell r="E1158">
            <v>165</v>
          </cell>
          <cell r="F1158">
            <v>167</v>
          </cell>
          <cell r="G1158">
            <v>165</v>
          </cell>
          <cell r="H1158">
            <v>174</v>
          </cell>
          <cell r="I1158">
            <v>17804</v>
          </cell>
          <cell r="J1158">
            <v>3005754.15</v>
          </cell>
          <cell r="K1158">
            <v>44243</v>
          </cell>
          <cell r="L1158">
            <v>270</v>
          </cell>
        </row>
        <row r="1159">
          <cell r="A1159" t="str">
            <v>PHILIPCARB</v>
          </cell>
          <cell r="B1159" t="str">
            <v>EQ</v>
          </cell>
          <cell r="C1159">
            <v>194.4</v>
          </cell>
          <cell r="D1159">
            <v>201.3</v>
          </cell>
          <cell r="E1159">
            <v>191.5</v>
          </cell>
          <cell r="F1159">
            <v>199.7</v>
          </cell>
          <cell r="G1159">
            <v>199.6</v>
          </cell>
          <cell r="H1159">
            <v>193.4</v>
          </cell>
          <cell r="I1159">
            <v>2204757</v>
          </cell>
          <cell r="J1159">
            <v>434830802.14999998</v>
          </cell>
          <cell r="K1159">
            <v>44243</v>
          </cell>
          <cell r="L1159">
            <v>26996</v>
          </cell>
        </row>
        <row r="1160">
          <cell r="A1160" t="str">
            <v>PHOENIXLTD</v>
          </cell>
          <cell r="B1160" t="str">
            <v>EQ</v>
          </cell>
          <cell r="C1160">
            <v>844.6</v>
          </cell>
          <cell r="D1160">
            <v>871.1</v>
          </cell>
          <cell r="E1160">
            <v>832.95</v>
          </cell>
          <cell r="F1160">
            <v>843.8</v>
          </cell>
          <cell r="G1160">
            <v>837</v>
          </cell>
          <cell r="H1160">
            <v>837.95</v>
          </cell>
          <cell r="I1160">
            <v>595187</v>
          </cell>
          <cell r="J1160">
            <v>510590062.19999999</v>
          </cell>
          <cell r="K1160">
            <v>44243</v>
          </cell>
          <cell r="L1160">
            <v>28415</v>
          </cell>
        </row>
        <row r="1161">
          <cell r="A1161" t="str">
            <v>PIDILITIND</v>
          </cell>
          <cell r="B1161" t="str">
            <v>EQ</v>
          </cell>
          <cell r="C1161">
            <v>1771</v>
          </cell>
          <cell r="D1161">
            <v>1795</v>
          </cell>
          <cell r="E1161">
            <v>1765.85</v>
          </cell>
          <cell r="F1161">
            <v>1789.15</v>
          </cell>
          <cell r="G1161">
            <v>1790</v>
          </cell>
          <cell r="H1161">
            <v>1766.6</v>
          </cell>
          <cell r="I1161">
            <v>1014212</v>
          </cell>
          <cell r="J1161">
            <v>1809018009</v>
          </cell>
          <cell r="K1161">
            <v>44243</v>
          </cell>
          <cell r="L1161">
            <v>39839</v>
          </cell>
        </row>
        <row r="1162">
          <cell r="A1162" t="str">
            <v>PIIND</v>
          </cell>
          <cell r="B1162" t="str">
            <v>EQ</v>
          </cell>
          <cell r="C1162">
            <v>2217.1999999999998</v>
          </cell>
          <cell r="D1162">
            <v>2259.5</v>
          </cell>
          <cell r="E1162">
            <v>2210.25</v>
          </cell>
          <cell r="F1162">
            <v>2226.6999999999998</v>
          </cell>
          <cell r="G1162">
            <v>2230.5</v>
          </cell>
          <cell r="H1162">
            <v>2211.1999999999998</v>
          </cell>
          <cell r="I1162">
            <v>293562</v>
          </cell>
          <cell r="J1162">
            <v>655942016.45000005</v>
          </cell>
          <cell r="K1162">
            <v>44243</v>
          </cell>
          <cell r="L1162">
            <v>27773</v>
          </cell>
        </row>
        <row r="1163">
          <cell r="A1163" t="str">
            <v>PILANIINVS</v>
          </cell>
          <cell r="B1163" t="str">
            <v>EQ</v>
          </cell>
          <cell r="C1163">
            <v>1915</v>
          </cell>
          <cell r="D1163">
            <v>1915</v>
          </cell>
          <cell r="E1163">
            <v>1869.1</v>
          </cell>
          <cell r="F1163">
            <v>1902.8</v>
          </cell>
          <cell r="G1163">
            <v>1907</v>
          </cell>
          <cell r="H1163">
            <v>1896.45</v>
          </cell>
          <cell r="I1163">
            <v>4332</v>
          </cell>
          <cell r="J1163">
            <v>8232361.9000000004</v>
          </cell>
          <cell r="K1163">
            <v>44243</v>
          </cell>
          <cell r="L1163">
            <v>737</v>
          </cell>
        </row>
        <row r="1164">
          <cell r="A1164" t="str">
            <v>PILITA</v>
          </cell>
          <cell r="B1164" t="str">
            <v>EQ</v>
          </cell>
          <cell r="C1164">
            <v>14</v>
          </cell>
          <cell r="D1164">
            <v>14.4</v>
          </cell>
          <cell r="E1164">
            <v>13.5</v>
          </cell>
          <cell r="F1164">
            <v>13.6</v>
          </cell>
          <cell r="G1164">
            <v>13.5</v>
          </cell>
          <cell r="H1164">
            <v>13.7</v>
          </cell>
          <cell r="I1164">
            <v>328718</v>
          </cell>
          <cell r="J1164">
            <v>4570020.4000000004</v>
          </cell>
          <cell r="K1164">
            <v>44243</v>
          </cell>
          <cell r="L1164">
            <v>563</v>
          </cell>
        </row>
        <row r="1165">
          <cell r="A1165" t="str">
            <v>PIONDIST</v>
          </cell>
          <cell r="B1165" t="str">
            <v>EQ</v>
          </cell>
          <cell r="C1165">
            <v>112.95</v>
          </cell>
          <cell r="D1165">
            <v>112.95</v>
          </cell>
          <cell r="E1165">
            <v>110.7</v>
          </cell>
          <cell r="F1165">
            <v>111.2</v>
          </cell>
          <cell r="G1165">
            <v>111.85</v>
          </cell>
          <cell r="H1165">
            <v>111.1</v>
          </cell>
          <cell r="I1165">
            <v>6330</v>
          </cell>
          <cell r="J1165">
            <v>704822.55</v>
          </cell>
          <cell r="K1165">
            <v>44243</v>
          </cell>
          <cell r="L1165">
            <v>110</v>
          </cell>
        </row>
        <row r="1166">
          <cell r="A1166" t="str">
            <v>PIONEEREMB</v>
          </cell>
          <cell r="B1166" t="str">
            <v>EQ</v>
          </cell>
          <cell r="C1166">
            <v>41.15</v>
          </cell>
          <cell r="D1166">
            <v>41.15</v>
          </cell>
          <cell r="E1166">
            <v>40</v>
          </cell>
          <cell r="F1166">
            <v>40.200000000000003</v>
          </cell>
          <cell r="G1166">
            <v>40.15</v>
          </cell>
          <cell r="H1166">
            <v>40.5</v>
          </cell>
          <cell r="I1166">
            <v>9049</v>
          </cell>
          <cell r="J1166">
            <v>366008.3</v>
          </cell>
          <cell r="K1166">
            <v>44243</v>
          </cell>
          <cell r="L1166">
            <v>227</v>
          </cell>
        </row>
        <row r="1167">
          <cell r="A1167" t="str">
            <v>PITTIENG</v>
          </cell>
          <cell r="B1167" t="str">
            <v>EQ</v>
          </cell>
          <cell r="C1167">
            <v>62.7</v>
          </cell>
          <cell r="D1167">
            <v>64</v>
          </cell>
          <cell r="E1167">
            <v>61.85</v>
          </cell>
          <cell r="F1167">
            <v>63.05</v>
          </cell>
          <cell r="G1167">
            <v>63.5</v>
          </cell>
          <cell r="H1167">
            <v>63.45</v>
          </cell>
          <cell r="I1167">
            <v>208123</v>
          </cell>
          <cell r="J1167">
            <v>13084555.050000001</v>
          </cell>
          <cell r="K1167">
            <v>44243</v>
          </cell>
          <cell r="L1167">
            <v>2511</v>
          </cell>
        </row>
        <row r="1168">
          <cell r="A1168" t="str">
            <v>PKTEA</v>
          </cell>
          <cell r="B1168" t="str">
            <v>BE</v>
          </cell>
          <cell r="C1168">
            <v>188</v>
          </cell>
          <cell r="D1168">
            <v>188</v>
          </cell>
          <cell r="E1168">
            <v>185</v>
          </cell>
          <cell r="F1168">
            <v>185</v>
          </cell>
          <cell r="G1168">
            <v>185</v>
          </cell>
          <cell r="H1168">
            <v>188.85</v>
          </cell>
          <cell r="I1168">
            <v>218</v>
          </cell>
          <cell r="J1168">
            <v>40684</v>
          </cell>
          <cell r="K1168">
            <v>44243</v>
          </cell>
          <cell r="L1168">
            <v>3</v>
          </cell>
        </row>
        <row r="1169">
          <cell r="A1169" t="str">
            <v>PLASTIBLEN</v>
          </cell>
          <cell r="B1169" t="str">
            <v>EQ</v>
          </cell>
          <cell r="C1169">
            <v>239.8</v>
          </cell>
          <cell r="D1169">
            <v>240.75</v>
          </cell>
          <cell r="E1169">
            <v>235</v>
          </cell>
          <cell r="F1169">
            <v>235.2</v>
          </cell>
          <cell r="G1169">
            <v>235</v>
          </cell>
          <cell r="H1169">
            <v>236.55</v>
          </cell>
          <cell r="I1169">
            <v>7612</v>
          </cell>
          <cell r="J1169">
            <v>1807072.4</v>
          </cell>
          <cell r="K1169">
            <v>44243</v>
          </cell>
          <cell r="L1169">
            <v>194</v>
          </cell>
        </row>
        <row r="1170">
          <cell r="A1170" t="str">
            <v>PNB</v>
          </cell>
          <cell r="B1170" t="str">
            <v>EQ</v>
          </cell>
          <cell r="C1170">
            <v>40</v>
          </cell>
          <cell r="D1170">
            <v>40.65</v>
          </cell>
          <cell r="E1170">
            <v>39.1</v>
          </cell>
          <cell r="F1170">
            <v>39.5</v>
          </cell>
          <cell r="G1170">
            <v>39.549999999999997</v>
          </cell>
          <cell r="H1170">
            <v>39.549999999999997</v>
          </cell>
          <cell r="I1170">
            <v>187520683</v>
          </cell>
          <cell r="J1170">
            <v>7465971234.5500002</v>
          </cell>
          <cell r="K1170">
            <v>44243</v>
          </cell>
          <cell r="L1170">
            <v>131120</v>
          </cell>
        </row>
        <row r="1171">
          <cell r="A1171" t="str">
            <v>PNBGILTS</v>
          </cell>
          <cell r="B1171" t="str">
            <v>EQ</v>
          </cell>
          <cell r="C1171">
            <v>49.45</v>
          </cell>
          <cell r="D1171">
            <v>54.8</v>
          </cell>
          <cell r="E1171">
            <v>49.3</v>
          </cell>
          <cell r="F1171">
            <v>53.8</v>
          </cell>
          <cell r="G1171">
            <v>53.55</v>
          </cell>
          <cell r="H1171">
            <v>49.5</v>
          </cell>
          <cell r="I1171">
            <v>2125070</v>
          </cell>
          <cell r="J1171">
            <v>112028275.95</v>
          </cell>
          <cell r="K1171">
            <v>44243</v>
          </cell>
          <cell r="L1171">
            <v>8258</v>
          </cell>
        </row>
        <row r="1172">
          <cell r="A1172" t="str">
            <v>PNBHOUSING</v>
          </cell>
          <cell r="B1172" t="str">
            <v>EQ</v>
          </cell>
          <cell r="C1172">
            <v>373.5</v>
          </cell>
          <cell r="D1172">
            <v>418</v>
          </cell>
          <cell r="E1172">
            <v>372.5</v>
          </cell>
          <cell r="F1172">
            <v>409.85</v>
          </cell>
          <cell r="G1172">
            <v>413.5</v>
          </cell>
          <cell r="H1172">
            <v>371.05</v>
          </cell>
          <cell r="I1172">
            <v>4229518</v>
          </cell>
          <cell r="J1172">
            <v>1698692329.3</v>
          </cell>
          <cell r="K1172">
            <v>44243</v>
          </cell>
          <cell r="L1172">
            <v>59805</v>
          </cell>
        </row>
        <row r="1173">
          <cell r="A1173" t="str">
            <v>PNC</v>
          </cell>
          <cell r="B1173" t="str">
            <v>EQ</v>
          </cell>
          <cell r="C1173">
            <v>20.75</v>
          </cell>
          <cell r="D1173">
            <v>20.75</v>
          </cell>
          <cell r="E1173">
            <v>18.649999999999999</v>
          </cell>
          <cell r="F1173">
            <v>18.850000000000001</v>
          </cell>
          <cell r="G1173">
            <v>18.649999999999999</v>
          </cell>
          <cell r="H1173">
            <v>20</v>
          </cell>
          <cell r="I1173">
            <v>43566</v>
          </cell>
          <cell r="J1173">
            <v>828857.55</v>
          </cell>
          <cell r="K1173">
            <v>44243</v>
          </cell>
          <cell r="L1173">
            <v>305</v>
          </cell>
        </row>
        <row r="1174">
          <cell r="A1174" t="str">
            <v>PNCINFRA</v>
          </cell>
          <cell r="B1174" t="str">
            <v>EQ</v>
          </cell>
          <cell r="C1174">
            <v>275.89999999999998</v>
          </cell>
          <cell r="D1174">
            <v>287</v>
          </cell>
          <cell r="E1174">
            <v>235.25</v>
          </cell>
          <cell r="F1174">
            <v>273.35000000000002</v>
          </cell>
          <cell r="G1174">
            <v>271.85000000000002</v>
          </cell>
          <cell r="H1174">
            <v>274</v>
          </cell>
          <cell r="I1174">
            <v>826631</v>
          </cell>
          <cell r="J1174">
            <v>227241433.34999999</v>
          </cell>
          <cell r="K1174">
            <v>44243</v>
          </cell>
          <cell r="L1174">
            <v>17719</v>
          </cell>
        </row>
        <row r="1175">
          <cell r="A1175" t="str">
            <v>PODDARHOUS</v>
          </cell>
          <cell r="B1175" t="str">
            <v>BE</v>
          </cell>
          <cell r="C1175">
            <v>226.05</v>
          </cell>
          <cell r="D1175">
            <v>226.05</v>
          </cell>
          <cell r="E1175">
            <v>214</v>
          </cell>
          <cell r="F1175">
            <v>224.95</v>
          </cell>
          <cell r="G1175">
            <v>224.95</v>
          </cell>
          <cell r="H1175">
            <v>215.3</v>
          </cell>
          <cell r="I1175">
            <v>8174</v>
          </cell>
          <cell r="J1175">
            <v>1838536.7</v>
          </cell>
          <cell r="K1175">
            <v>44243</v>
          </cell>
          <cell r="L1175">
            <v>121</v>
          </cell>
        </row>
        <row r="1176">
          <cell r="A1176" t="str">
            <v>PODDARMENT</v>
          </cell>
          <cell r="B1176" t="str">
            <v>EQ</v>
          </cell>
          <cell r="C1176">
            <v>212</v>
          </cell>
          <cell r="D1176">
            <v>217</v>
          </cell>
          <cell r="E1176">
            <v>197.8</v>
          </cell>
          <cell r="F1176">
            <v>205.4</v>
          </cell>
          <cell r="G1176">
            <v>205.6</v>
          </cell>
          <cell r="H1176">
            <v>211.05</v>
          </cell>
          <cell r="I1176">
            <v>21119</v>
          </cell>
          <cell r="J1176">
            <v>4377456.5999999996</v>
          </cell>
          <cell r="K1176">
            <v>44243</v>
          </cell>
          <cell r="L1176">
            <v>876</v>
          </cell>
        </row>
        <row r="1177">
          <cell r="A1177" t="str">
            <v>POKARNA</v>
          </cell>
          <cell r="B1177" t="str">
            <v>EQ</v>
          </cell>
          <cell r="C1177">
            <v>210.5</v>
          </cell>
          <cell r="D1177">
            <v>215</v>
          </cell>
          <cell r="E1177">
            <v>194</v>
          </cell>
          <cell r="F1177">
            <v>196.55</v>
          </cell>
          <cell r="G1177">
            <v>197</v>
          </cell>
          <cell r="H1177">
            <v>208.8</v>
          </cell>
          <cell r="I1177">
            <v>217021</v>
          </cell>
          <cell r="J1177">
            <v>43498239.700000003</v>
          </cell>
          <cell r="K1177">
            <v>44243</v>
          </cell>
          <cell r="L1177">
            <v>4437</v>
          </cell>
        </row>
        <row r="1178">
          <cell r="A1178" t="str">
            <v>POLYCAB</v>
          </cell>
          <cell r="B1178" t="str">
            <v>EQ</v>
          </cell>
          <cell r="C1178">
            <v>1328.95</v>
          </cell>
          <cell r="D1178">
            <v>1340</v>
          </cell>
          <cell r="E1178">
            <v>1311</v>
          </cell>
          <cell r="F1178">
            <v>1326.4</v>
          </cell>
          <cell r="G1178">
            <v>1321</v>
          </cell>
          <cell r="H1178">
            <v>1320.15</v>
          </cell>
          <cell r="I1178">
            <v>228193</v>
          </cell>
          <cell r="J1178">
            <v>302813132.39999998</v>
          </cell>
          <cell r="K1178">
            <v>44243</v>
          </cell>
          <cell r="L1178">
            <v>12818</v>
          </cell>
        </row>
        <row r="1179">
          <cell r="A1179" t="str">
            <v>POLYMED</v>
          </cell>
          <cell r="B1179" t="str">
            <v>EQ</v>
          </cell>
          <cell r="C1179">
            <v>615.95000000000005</v>
          </cell>
          <cell r="D1179">
            <v>636</v>
          </cell>
          <cell r="E1179">
            <v>603.5</v>
          </cell>
          <cell r="F1179">
            <v>630.5</v>
          </cell>
          <cell r="G1179">
            <v>631.1</v>
          </cell>
          <cell r="H1179">
            <v>621.79999999999995</v>
          </cell>
          <cell r="I1179">
            <v>525443</v>
          </cell>
          <cell r="J1179">
            <v>326194715.75</v>
          </cell>
          <cell r="K1179">
            <v>44243</v>
          </cell>
          <cell r="L1179">
            <v>15276</v>
          </cell>
        </row>
        <row r="1180">
          <cell r="A1180" t="str">
            <v>POLYPLEX</v>
          </cell>
          <cell r="B1180" t="str">
            <v>EQ</v>
          </cell>
          <cell r="C1180">
            <v>924</v>
          </cell>
          <cell r="D1180">
            <v>929</v>
          </cell>
          <cell r="E1180">
            <v>893.1</v>
          </cell>
          <cell r="F1180">
            <v>911.2</v>
          </cell>
          <cell r="G1180">
            <v>913</v>
          </cell>
          <cell r="H1180">
            <v>922.7</v>
          </cell>
          <cell r="I1180">
            <v>389437</v>
          </cell>
          <cell r="J1180">
            <v>354267003.14999998</v>
          </cell>
          <cell r="K1180">
            <v>44243</v>
          </cell>
          <cell r="L1180">
            <v>14036</v>
          </cell>
        </row>
        <row r="1181">
          <cell r="A1181" t="str">
            <v>PONNIERODE</v>
          </cell>
          <cell r="B1181" t="str">
            <v>EQ</v>
          </cell>
          <cell r="C1181">
            <v>143.9</v>
          </cell>
          <cell r="D1181">
            <v>145</v>
          </cell>
          <cell r="E1181">
            <v>140.35</v>
          </cell>
          <cell r="F1181">
            <v>141.25</v>
          </cell>
          <cell r="G1181">
            <v>141.1</v>
          </cell>
          <cell r="H1181">
            <v>141.94999999999999</v>
          </cell>
          <cell r="I1181">
            <v>5543</v>
          </cell>
          <cell r="J1181">
            <v>786776.5</v>
          </cell>
          <cell r="K1181">
            <v>44243</v>
          </cell>
          <cell r="L1181">
            <v>114</v>
          </cell>
        </row>
        <row r="1182">
          <cell r="A1182" t="str">
            <v>POWERGRID</v>
          </cell>
          <cell r="B1182" t="str">
            <v>EQ</v>
          </cell>
          <cell r="C1182">
            <v>213.4</v>
          </cell>
          <cell r="D1182">
            <v>229.9</v>
          </cell>
          <cell r="E1182">
            <v>213.3</v>
          </cell>
          <cell r="F1182">
            <v>225.55</v>
          </cell>
          <cell r="G1182">
            <v>225.75</v>
          </cell>
          <cell r="H1182">
            <v>212.45</v>
          </cell>
          <cell r="I1182">
            <v>45113050</v>
          </cell>
          <cell r="J1182">
            <v>10145290557.950001</v>
          </cell>
          <cell r="K1182">
            <v>44243</v>
          </cell>
          <cell r="L1182">
            <v>227360</v>
          </cell>
        </row>
        <row r="1183">
          <cell r="A1183" t="str">
            <v>POWERINDIA</v>
          </cell>
          <cell r="B1183" t="str">
            <v>EQ</v>
          </cell>
          <cell r="C1183">
            <v>1366.95</v>
          </cell>
          <cell r="D1183">
            <v>1379.1</v>
          </cell>
          <cell r="E1183">
            <v>1331</v>
          </cell>
          <cell r="F1183">
            <v>1343.15</v>
          </cell>
          <cell r="G1183">
            <v>1335</v>
          </cell>
          <cell r="H1183">
            <v>1357.7</v>
          </cell>
          <cell r="I1183">
            <v>18664</v>
          </cell>
          <cell r="J1183">
            <v>25245980.649999999</v>
          </cell>
          <cell r="K1183">
            <v>44243</v>
          </cell>
          <cell r="L1183">
            <v>2495</v>
          </cell>
        </row>
        <row r="1184">
          <cell r="A1184" t="str">
            <v>POWERMECH</v>
          </cell>
          <cell r="B1184" t="str">
            <v>EQ</v>
          </cell>
          <cell r="C1184">
            <v>480</v>
          </cell>
          <cell r="D1184">
            <v>484.8</v>
          </cell>
          <cell r="E1184">
            <v>464.75</v>
          </cell>
          <cell r="F1184">
            <v>474.05</v>
          </cell>
          <cell r="G1184">
            <v>475</v>
          </cell>
          <cell r="H1184">
            <v>477.1</v>
          </cell>
          <cell r="I1184">
            <v>102173</v>
          </cell>
          <cell r="J1184">
            <v>48271486.600000001</v>
          </cell>
          <cell r="K1184">
            <v>44243</v>
          </cell>
          <cell r="L1184">
            <v>4209</v>
          </cell>
        </row>
        <row r="1185">
          <cell r="A1185" t="str">
            <v>PPAP</v>
          </cell>
          <cell r="B1185" t="str">
            <v>EQ</v>
          </cell>
          <cell r="C1185">
            <v>247.65</v>
          </cell>
          <cell r="D1185">
            <v>250.3</v>
          </cell>
          <cell r="E1185">
            <v>243.05</v>
          </cell>
          <cell r="F1185">
            <v>246.5</v>
          </cell>
          <cell r="G1185">
            <v>245.5</v>
          </cell>
          <cell r="H1185">
            <v>247.65</v>
          </cell>
          <cell r="I1185">
            <v>54297</v>
          </cell>
          <cell r="J1185">
            <v>13425277.800000001</v>
          </cell>
          <cell r="K1185">
            <v>44243</v>
          </cell>
          <cell r="L1185">
            <v>1486</v>
          </cell>
        </row>
        <row r="1186">
          <cell r="A1186" t="str">
            <v>PPL</v>
          </cell>
          <cell r="B1186" t="str">
            <v>EQ</v>
          </cell>
          <cell r="C1186">
            <v>117.8</v>
          </cell>
          <cell r="D1186">
            <v>118.8</v>
          </cell>
          <cell r="E1186">
            <v>114.3</v>
          </cell>
          <cell r="F1186">
            <v>116.7</v>
          </cell>
          <cell r="G1186">
            <v>116.6</v>
          </cell>
          <cell r="H1186">
            <v>116.95</v>
          </cell>
          <cell r="I1186">
            <v>168910</v>
          </cell>
          <cell r="J1186">
            <v>19743475.100000001</v>
          </cell>
          <cell r="K1186">
            <v>44243</v>
          </cell>
          <cell r="L1186">
            <v>2798</v>
          </cell>
        </row>
        <row r="1187">
          <cell r="A1187" t="str">
            <v>PRABHAT</v>
          </cell>
          <cell r="B1187" t="str">
            <v>EQ</v>
          </cell>
          <cell r="C1187">
            <v>72.95</v>
          </cell>
          <cell r="D1187">
            <v>72.95</v>
          </cell>
          <cell r="E1187">
            <v>71.599999999999994</v>
          </cell>
          <cell r="F1187">
            <v>71.900000000000006</v>
          </cell>
          <cell r="G1187">
            <v>71.650000000000006</v>
          </cell>
          <cell r="H1187">
            <v>72.95</v>
          </cell>
          <cell r="I1187">
            <v>47788</v>
          </cell>
          <cell r="J1187">
            <v>3445206.05</v>
          </cell>
          <cell r="K1187">
            <v>44243</v>
          </cell>
          <cell r="L1187">
            <v>705</v>
          </cell>
        </row>
        <row r="1188">
          <cell r="A1188" t="str">
            <v>PRAENG</v>
          </cell>
          <cell r="B1188" t="str">
            <v>EQ</v>
          </cell>
          <cell r="C1188">
            <v>10.15</v>
          </cell>
          <cell r="D1188">
            <v>10.6</v>
          </cell>
          <cell r="E1188">
            <v>8.9499999999999993</v>
          </cell>
          <cell r="F1188">
            <v>9.15</v>
          </cell>
          <cell r="G1188">
            <v>9.25</v>
          </cell>
          <cell r="H1188">
            <v>9.9</v>
          </cell>
          <cell r="I1188">
            <v>53081</v>
          </cell>
          <cell r="J1188">
            <v>495096.75</v>
          </cell>
          <cell r="K1188">
            <v>44243</v>
          </cell>
          <cell r="L1188">
            <v>137</v>
          </cell>
        </row>
        <row r="1189">
          <cell r="A1189" t="str">
            <v>PRAJIND</v>
          </cell>
          <cell r="B1189" t="str">
            <v>EQ</v>
          </cell>
          <cell r="C1189">
            <v>128.05000000000001</v>
          </cell>
          <cell r="D1189">
            <v>133.5</v>
          </cell>
          <cell r="E1189">
            <v>126.5</v>
          </cell>
          <cell r="F1189">
            <v>131.65</v>
          </cell>
          <cell r="G1189">
            <v>132</v>
          </cell>
          <cell r="H1189">
            <v>127.95</v>
          </cell>
          <cell r="I1189">
            <v>2149234</v>
          </cell>
          <cell r="J1189">
            <v>278770555.39999998</v>
          </cell>
          <cell r="K1189">
            <v>44243</v>
          </cell>
          <cell r="L1189">
            <v>16137</v>
          </cell>
        </row>
        <row r="1190">
          <cell r="A1190" t="str">
            <v>PRAKASH</v>
          </cell>
          <cell r="B1190" t="str">
            <v>EQ</v>
          </cell>
          <cell r="C1190">
            <v>49.75</v>
          </cell>
          <cell r="D1190">
            <v>51</v>
          </cell>
          <cell r="E1190">
            <v>49.1</v>
          </cell>
          <cell r="F1190">
            <v>49.95</v>
          </cell>
          <cell r="G1190">
            <v>49.9</v>
          </cell>
          <cell r="H1190">
            <v>49.7</v>
          </cell>
          <cell r="I1190">
            <v>1349392</v>
          </cell>
          <cell r="J1190">
            <v>67283844.450000003</v>
          </cell>
          <cell r="K1190">
            <v>44243</v>
          </cell>
          <cell r="L1190">
            <v>10038</v>
          </cell>
        </row>
        <row r="1191">
          <cell r="A1191" t="str">
            <v>PRAKASHSTL</v>
          </cell>
          <cell r="B1191" t="str">
            <v>EQ</v>
          </cell>
          <cell r="C1191">
            <v>0.8</v>
          </cell>
          <cell r="D1191">
            <v>0.85</v>
          </cell>
          <cell r="E1191">
            <v>0.75</v>
          </cell>
          <cell r="F1191">
            <v>0.8</v>
          </cell>
          <cell r="G1191">
            <v>0.8</v>
          </cell>
          <cell r="H1191">
            <v>0.8</v>
          </cell>
          <cell r="I1191">
            <v>268156</v>
          </cell>
          <cell r="J1191">
            <v>217360.45</v>
          </cell>
          <cell r="K1191">
            <v>44243</v>
          </cell>
          <cell r="L1191">
            <v>153</v>
          </cell>
        </row>
        <row r="1192">
          <cell r="A1192" t="str">
            <v>PRAXIS</v>
          </cell>
          <cell r="B1192" t="str">
            <v>BE</v>
          </cell>
          <cell r="C1192">
            <v>49.1</v>
          </cell>
          <cell r="D1192">
            <v>50.9</v>
          </cell>
          <cell r="E1192">
            <v>49</v>
          </cell>
          <cell r="F1192">
            <v>50.55</v>
          </cell>
          <cell r="G1192">
            <v>50.5</v>
          </cell>
          <cell r="H1192">
            <v>49.75</v>
          </cell>
          <cell r="I1192">
            <v>10469</v>
          </cell>
          <cell r="J1192">
            <v>523637.25</v>
          </cell>
          <cell r="K1192">
            <v>44243</v>
          </cell>
          <cell r="L1192">
            <v>66</v>
          </cell>
        </row>
        <row r="1193">
          <cell r="A1193" t="str">
            <v>PRECAM</v>
          </cell>
          <cell r="B1193" t="str">
            <v>EQ</v>
          </cell>
          <cell r="C1193">
            <v>43.95</v>
          </cell>
          <cell r="D1193">
            <v>44.75</v>
          </cell>
          <cell r="E1193">
            <v>43.5</v>
          </cell>
          <cell r="F1193">
            <v>43.85</v>
          </cell>
          <cell r="G1193">
            <v>43.95</v>
          </cell>
          <cell r="H1193">
            <v>43.55</v>
          </cell>
          <cell r="I1193">
            <v>174925</v>
          </cell>
          <cell r="J1193">
            <v>7693383.8499999996</v>
          </cell>
          <cell r="K1193">
            <v>44243</v>
          </cell>
          <cell r="L1193">
            <v>961</v>
          </cell>
        </row>
        <row r="1194">
          <cell r="A1194" t="str">
            <v>PRECOT</v>
          </cell>
          <cell r="B1194" t="str">
            <v>EQ</v>
          </cell>
          <cell r="C1194">
            <v>91.5</v>
          </cell>
          <cell r="D1194">
            <v>91.5</v>
          </cell>
          <cell r="E1194">
            <v>86.45</v>
          </cell>
          <cell r="F1194">
            <v>87.05</v>
          </cell>
          <cell r="G1194">
            <v>87.05</v>
          </cell>
          <cell r="H1194">
            <v>89.9</v>
          </cell>
          <cell r="I1194">
            <v>482</v>
          </cell>
          <cell r="J1194">
            <v>42304.05</v>
          </cell>
          <cell r="K1194">
            <v>44243</v>
          </cell>
          <cell r="L1194">
            <v>17</v>
          </cell>
        </row>
        <row r="1195">
          <cell r="A1195" t="str">
            <v>PRECWIRE</v>
          </cell>
          <cell r="B1195" t="str">
            <v>EQ</v>
          </cell>
          <cell r="C1195">
            <v>184.9</v>
          </cell>
          <cell r="D1195">
            <v>186.75</v>
          </cell>
          <cell r="E1195">
            <v>171.6</v>
          </cell>
          <cell r="F1195">
            <v>174.1</v>
          </cell>
          <cell r="G1195">
            <v>174</v>
          </cell>
          <cell r="H1195">
            <v>184</v>
          </cell>
          <cell r="I1195">
            <v>79463</v>
          </cell>
          <cell r="J1195">
            <v>14142212.449999999</v>
          </cell>
          <cell r="K1195">
            <v>44243</v>
          </cell>
          <cell r="L1195">
            <v>2611</v>
          </cell>
        </row>
        <row r="1196">
          <cell r="A1196" t="str">
            <v>PREMEXPLN</v>
          </cell>
          <cell r="B1196" t="str">
            <v>EQ</v>
          </cell>
          <cell r="C1196">
            <v>126</v>
          </cell>
          <cell r="D1196">
            <v>127.2</v>
          </cell>
          <cell r="E1196">
            <v>116.55</v>
          </cell>
          <cell r="F1196">
            <v>118.15</v>
          </cell>
          <cell r="G1196">
            <v>120</v>
          </cell>
          <cell r="H1196">
            <v>124.05</v>
          </cell>
          <cell r="I1196">
            <v>94815</v>
          </cell>
          <cell r="J1196">
            <v>11503525.25</v>
          </cell>
          <cell r="K1196">
            <v>44243</v>
          </cell>
          <cell r="L1196">
            <v>1680</v>
          </cell>
        </row>
        <row r="1197">
          <cell r="A1197" t="str">
            <v>PREMIER</v>
          </cell>
          <cell r="B1197" t="str">
            <v>BE</v>
          </cell>
          <cell r="C1197">
            <v>4.2</v>
          </cell>
          <cell r="D1197">
            <v>4.2</v>
          </cell>
          <cell r="E1197">
            <v>3.8</v>
          </cell>
          <cell r="F1197">
            <v>4.1500000000000004</v>
          </cell>
          <cell r="G1197">
            <v>4.1500000000000004</v>
          </cell>
          <cell r="H1197">
            <v>4</v>
          </cell>
          <cell r="I1197">
            <v>12057</v>
          </cell>
          <cell r="J1197">
            <v>50080.3</v>
          </cell>
          <cell r="K1197">
            <v>44243</v>
          </cell>
          <cell r="L1197">
            <v>31</v>
          </cell>
        </row>
        <row r="1198">
          <cell r="A1198" t="str">
            <v>PREMIERPOL</v>
          </cell>
          <cell r="B1198" t="str">
            <v>EQ</v>
          </cell>
          <cell r="C1198">
            <v>38.950000000000003</v>
          </cell>
          <cell r="D1198">
            <v>40.049999999999997</v>
          </cell>
          <cell r="E1198">
            <v>37.35</v>
          </cell>
          <cell r="F1198">
            <v>37.85</v>
          </cell>
          <cell r="G1198">
            <v>37.85</v>
          </cell>
          <cell r="H1198">
            <v>39.200000000000003</v>
          </cell>
          <cell r="I1198">
            <v>7858</v>
          </cell>
          <cell r="J1198">
            <v>301957.95</v>
          </cell>
          <cell r="K1198">
            <v>44243</v>
          </cell>
          <cell r="L1198">
            <v>124</v>
          </cell>
        </row>
        <row r="1199">
          <cell r="A1199" t="str">
            <v>PRESSMN</v>
          </cell>
          <cell r="B1199" t="str">
            <v>EQ</v>
          </cell>
          <cell r="C1199">
            <v>22.35</v>
          </cell>
          <cell r="D1199">
            <v>23</v>
          </cell>
          <cell r="E1199">
            <v>21.7</v>
          </cell>
          <cell r="F1199">
            <v>22.15</v>
          </cell>
          <cell r="G1199">
            <v>22.15</v>
          </cell>
          <cell r="H1199">
            <v>22.45</v>
          </cell>
          <cell r="I1199">
            <v>31620</v>
          </cell>
          <cell r="J1199">
            <v>704657.1</v>
          </cell>
          <cell r="K1199">
            <v>44243</v>
          </cell>
          <cell r="L1199">
            <v>308</v>
          </cell>
        </row>
        <row r="1200">
          <cell r="A1200" t="str">
            <v>PRESTIGE</v>
          </cell>
          <cell r="B1200" t="str">
            <v>EQ</v>
          </cell>
          <cell r="C1200">
            <v>291.10000000000002</v>
          </cell>
          <cell r="D1200">
            <v>293.7</v>
          </cell>
          <cell r="E1200">
            <v>283.2</v>
          </cell>
          <cell r="F1200">
            <v>284.89999999999998</v>
          </cell>
          <cell r="G1200">
            <v>285.75</v>
          </cell>
          <cell r="H1200">
            <v>291.10000000000002</v>
          </cell>
          <cell r="I1200">
            <v>421650</v>
          </cell>
          <cell r="J1200">
            <v>120950210.34999999</v>
          </cell>
          <cell r="K1200">
            <v>44243</v>
          </cell>
          <cell r="L1200">
            <v>14645</v>
          </cell>
        </row>
        <row r="1201">
          <cell r="A1201" t="str">
            <v>PRICOLLTD</v>
          </cell>
          <cell r="B1201" t="str">
            <v>EQ</v>
          </cell>
          <cell r="C1201">
            <v>56.7</v>
          </cell>
          <cell r="D1201">
            <v>57.45</v>
          </cell>
          <cell r="E1201">
            <v>53.8</v>
          </cell>
          <cell r="F1201">
            <v>55.8</v>
          </cell>
          <cell r="G1201">
            <v>55.35</v>
          </cell>
          <cell r="H1201">
            <v>56.25</v>
          </cell>
          <cell r="I1201">
            <v>768175</v>
          </cell>
          <cell r="J1201">
            <v>42403598.25</v>
          </cell>
          <cell r="K1201">
            <v>44243</v>
          </cell>
          <cell r="L1201">
            <v>3428</v>
          </cell>
        </row>
        <row r="1202">
          <cell r="A1202" t="str">
            <v>PRIMESECU</v>
          </cell>
          <cell r="B1202" t="str">
            <v>EQ</v>
          </cell>
          <cell r="C1202">
            <v>43.05</v>
          </cell>
          <cell r="D1202">
            <v>43.05</v>
          </cell>
          <cell r="E1202">
            <v>41.5</v>
          </cell>
          <cell r="F1202">
            <v>41.9</v>
          </cell>
          <cell r="G1202">
            <v>41.6</v>
          </cell>
          <cell r="H1202">
            <v>43.45</v>
          </cell>
          <cell r="I1202">
            <v>17001</v>
          </cell>
          <cell r="J1202">
            <v>715681.95</v>
          </cell>
          <cell r="K1202">
            <v>44243</v>
          </cell>
          <cell r="L1202">
            <v>250</v>
          </cell>
        </row>
        <row r="1203">
          <cell r="A1203" t="str">
            <v>PRINCEPIPE</v>
          </cell>
          <cell r="B1203" t="str">
            <v>EQ</v>
          </cell>
          <cell r="C1203">
            <v>418.5</v>
          </cell>
          <cell r="D1203">
            <v>422.95</v>
          </cell>
          <cell r="E1203">
            <v>404.5</v>
          </cell>
          <cell r="F1203">
            <v>408.75</v>
          </cell>
          <cell r="G1203">
            <v>410.2</v>
          </cell>
          <cell r="H1203">
            <v>416.15</v>
          </cell>
          <cell r="I1203">
            <v>130102</v>
          </cell>
          <cell r="J1203">
            <v>53824351.950000003</v>
          </cell>
          <cell r="K1203">
            <v>44243</v>
          </cell>
          <cell r="L1203">
            <v>6343</v>
          </cell>
        </row>
        <row r="1204">
          <cell r="A1204" t="str">
            <v>PRIVISCL</v>
          </cell>
          <cell r="B1204" t="str">
            <v>EQ</v>
          </cell>
          <cell r="C1204">
            <v>650</v>
          </cell>
          <cell r="D1204">
            <v>666.95</v>
          </cell>
          <cell r="E1204">
            <v>641.04999999999995</v>
          </cell>
          <cell r="F1204">
            <v>644.35</v>
          </cell>
          <cell r="G1204">
            <v>645</v>
          </cell>
          <cell r="H1204">
            <v>651.35</v>
          </cell>
          <cell r="I1204">
            <v>34343</v>
          </cell>
          <cell r="J1204">
            <v>22472055</v>
          </cell>
          <cell r="K1204">
            <v>44243</v>
          </cell>
          <cell r="L1204">
            <v>2980</v>
          </cell>
        </row>
        <row r="1205">
          <cell r="A1205" t="str">
            <v>PROZONINTU</v>
          </cell>
          <cell r="B1205" t="str">
            <v>EQ</v>
          </cell>
          <cell r="C1205">
            <v>20.05</v>
          </cell>
          <cell r="D1205">
            <v>20.6</v>
          </cell>
          <cell r="E1205">
            <v>19.75</v>
          </cell>
          <cell r="F1205">
            <v>20.05</v>
          </cell>
          <cell r="G1205">
            <v>20.100000000000001</v>
          </cell>
          <cell r="H1205">
            <v>20.149999999999999</v>
          </cell>
          <cell r="I1205">
            <v>135448</v>
          </cell>
          <cell r="J1205">
            <v>2714800.85</v>
          </cell>
          <cell r="K1205">
            <v>44243</v>
          </cell>
          <cell r="L1205">
            <v>505</v>
          </cell>
        </row>
        <row r="1206">
          <cell r="A1206" t="str">
            <v>PRSMJOHNSN</v>
          </cell>
          <cell r="B1206" t="str">
            <v>EQ</v>
          </cell>
          <cell r="C1206">
            <v>116.7</v>
          </cell>
          <cell r="D1206">
            <v>116.85</v>
          </cell>
          <cell r="E1206">
            <v>111.4</v>
          </cell>
          <cell r="F1206">
            <v>114</v>
          </cell>
          <cell r="G1206">
            <v>114</v>
          </cell>
          <cell r="H1206">
            <v>116.05</v>
          </cell>
          <cell r="I1206">
            <v>282997</v>
          </cell>
          <cell r="J1206">
            <v>32297277.699999999</v>
          </cell>
          <cell r="K1206">
            <v>44243</v>
          </cell>
          <cell r="L1206">
            <v>3767</v>
          </cell>
        </row>
        <row r="1207">
          <cell r="A1207" t="str">
            <v>PSB</v>
          </cell>
          <cell r="B1207" t="str">
            <v>EQ</v>
          </cell>
          <cell r="C1207">
            <v>14.2</v>
          </cell>
          <cell r="D1207">
            <v>15.5</v>
          </cell>
          <cell r="E1207">
            <v>14.2</v>
          </cell>
          <cell r="F1207">
            <v>15.1</v>
          </cell>
          <cell r="G1207">
            <v>15.2</v>
          </cell>
          <cell r="H1207">
            <v>14.1</v>
          </cell>
          <cell r="I1207">
            <v>3173850</v>
          </cell>
          <cell r="J1207">
            <v>46738707.399999999</v>
          </cell>
          <cell r="K1207">
            <v>44243</v>
          </cell>
          <cell r="L1207">
            <v>3685</v>
          </cell>
        </row>
        <row r="1208">
          <cell r="A1208" t="str">
            <v>PSPPROJECT</v>
          </cell>
          <cell r="B1208" t="str">
            <v>EQ</v>
          </cell>
          <cell r="C1208">
            <v>481</v>
          </cell>
          <cell r="D1208">
            <v>484.9</v>
          </cell>
          <cell r="E1208">
            <v>461.95</v>
          </cell>
          <cell r="F1208">
            <v>467.95</v>
          </cell>
          <cell r="G1208">
            <v>466.45</v>
          </cell>
          <cell r="H1208">
            <v>478</v>
          </cell>
          <cell r="I1208">
            <v>125062</v>
          </cell>
          <cell r="J1208">
            <v>59158843.600000001</v>
          </cell>
          <cell r="K1208">
            <v>44243</v>
          </cell>
          <cell r="L1208">
            <v>3133</v>
          </cell>
        </row>
        <row r="1209">
          <cell r="A1209" t="str">
            <v>PSUBNKBEES</v>
          </cell>
          <cell r="B1209" t="str">
            <v>EQ</v>
          </cell>
          <cell r="C1209">
            <v>25.83</v>
          </cell>
          <cell r="D1209">
            <v>25.98</v>
          </cell>
          <cell r="E1209">
            <v>24.95</v>
          </cell>
          <cell r="F1209">
            <v>25.26</v>
          </cell>
          <cell r="G1209">
            <v>25.32</v>
          </cell>
          <cell r="H1209">
            <v>25.04</v>
          </cell>
          <cell r="I1209">
            <v>1632353</v>
          </cell>
          <cell r="J1209">
            <v>41719129.689999998</v>
          </cell>
          <cell r="K1209">
            <v>44243</v>
          </cell>
          <cell r="L1209">
            <v>2460</v>
          </cell>
        </row>
        <row r="1210">
          <cell r="A1210" t="str">
            <v>PTC</v>
          </cell>
          <cell r="B1210" t="str">
            <v>EQ</v>
          </cell>
          <cell r="C1210">
            <v>69.75</v>
          </cell>
          <cell r="D1210">
            <v>70.95</v>
          </cell>
          <cell r="E1210">
            <v>68.2</v>
          </cell>
          <cell r="F1210">
            <v>69.05</v>
          </cell>
          <cell r="G1210">
            <v>69.2</v>
          </cell>
          <cell r="H1210">
            <v>69.45</v>
          </cell>
          <cell r="I1210">
            <v>1936224</v>
          </cell>
          <cell r="J1210">
            <v>134613418.80000001</v>
          </cell>
          <cell r="K1210">
            <v>44243</v>
          </cell>
          <cell r="L1210">
            <v>9987</v>
          </cell>
        </row>
        <row r="1211">
          <cell r="A1211" t="str">
            <v>PTL</v>
          </cell>
          <cell r="B1211" t="str">
            <v>EQ</v>
          </cell>
          <cell r="C1211">
            <v>42.5</v>
          </cell>
          <cell r="D1211">
            <v>42.85</v>
          </cell>
          <cell r="E1211">
            <v>41.8</v>
          </cell>
          <cell r="F1211">
            <v>42.1</v>
          </cell>
          <cell r="G1211">
            <v>42.1</v>
          </cell>
          <cell r="H1211">
            <v>42.45</v>
          </cell>
          <cell r="I1211">
            <v>27713</v>
          </cell>
          <cell r="J1211">
            <v>1168982.05</v>
          </cell>
          <cell r="K1211">
            <v>44243</v>
          </cell>
          <cell r="L1211">
            <v>289</v>
          </cell>
        </row>
        <row r="1212">
          <cell r="A1212" t="str">
            <v>PUNJABCHEM</v>
          </cell>
          <cell r="B1212" t="str">
            <v>EQ</v>
          </cell>
          <cell r="C1212">
            <v>875.05</v>
          </cell>
          <cell r="D1212">
            <v>875.05</v>
          </cell>
          <cell r="E1212">
            <v>839</v>
          </cell>
          <cell r="F1212">
            <v>841.65</v>
          </cell>
          <cell r="G1212">
            <v>846</v>
          </cell>
          <cell r="H1212">
            <v>852.75</v>
          </cell>
          <cell r="I1212">
            <v>8077</v>
          </cell>
          <cell r="J1212">
            <v>6891157.7999999998</v>
          </cell>
          <cell r="K1212">
            <v>44243</v>
          </cell>
          <cell r="L1212">
            <v>256</v>
          </cell>
        </row>
        <row r="1213">
          <cell r="A1213" t="str">
            <v>PURVA</v>
          </cell>
          <cell r="B1213" t="str">
            <v>EQ</v>
          </cell>
          <cell r="C1213">
            <v>81.45</v>
          </cell>
          <cell r="D1213">
            <v>82.2</v>
          </cell>
          <cell r="E1213">
            <v>80.099999999999994</v>
          </cell>
          <cell r="F1213">
            <v>80.849999999999994</v>
          </cell>
          <cell r="G1213">
            <v>80.8</v>
          </cell>
          <cell r="H1213">
            <v>80.7</v>
          </cell>
          <cell r="I1213">
            <v>71396</v>
          </cell>
          <cell r="J1213">
            <v>5780601.1500000004</v>
          </cell>
          <cell r="K1213">
            <v>44243</v>
          </cell>
          <cell r="L1213">
            <v>826</v>
          </cell>
        </row>
        <row r="1214">
          <cell r="A1214" t="str">
            <v>PVR</v>
          </cell>
          <cell r="B1214" t="str">
            <v>EQ</v>
          </cell>
          <cell r="C1214">
            <v>1480</v>
          </cell>
          <cell r="D1214">
            <v>1494</v>
          </cell>
          <cell r="E1214">
            <v>1462</v>
          </cell>
          <cell r="F1214">
            <v>1480.1</v>
          </cell>
          <cell r="G1214">
            <v>1476.55</v>
          </cell>
          <cell r="H1214">
            <v>1471.65</v>
          </cell>
          <cell r="I1214">
            <v>1426972</v>
          </cell>
          <cell r="J1214">
            <v>2114804055.45</v>
          </cell>
          <cell r="K1214">
            <v>44243</v>
          </cell>
          <cell r="L1214">
            <v>40243</v>
          </cell>
        </row>
        <row r="1215">
          <cell r="A1215" t="str">
            <v>QGOLDHALF</v>
          </cell>
          <cell r="B1215" t="str">
            <v>EQ</v>
          </cell>
          <cell r="C1215">
            <v>2050.9499999999998</v>
          </cell>
          <cell r="D1215">
            <v>2059.8000000000002</v>
          </cell>
          <cell r="E1215">
            <v>2050.6</v>
          </cell>
          <cell r="F1215">
            <v>2056</v>
          </cell>
          <cell r="G1215">
            <v>2056</v>
          </cell>
          <cell r="H1215">
            <v>2047.9</v>
          </cell>
          <cell r="I1215">
            <v>840</v>
          </cell>
          <cell r="J1215">
            <v>1726735.25</v>
          </cell>
          <cell r="K1215">
            <v>44243</v>
          </cell>
          <cell r="L1215">
            <v>84</v>
          </cell>
        </row>
        <row r="1216">
          <cell r="A1216" t="str">
            <v>QNIFTY</v>
          </cell>
          <cell r="B1216" t="str">
            <v>EQ</v>
          </cell>
          <cell r="C1216">
            <v>1578.95</v>
          </cell>
          <cell r="D1216">
            <v>1595</v>
          </cell>
          <cell r="E1216">
            <v>1551.2</v>
          </cell>
          <cell r="F1216">
            <v>1582</v>
          </cell>
          <cell r="G1216">
            <v>1582</v>
          </cell>
          <cell r="H1216">
            <v>1581.7</v>
          </cell>
          <cell r="I1216">
            <v>34</v>
          </cell>
          <cell r="J1216">
            <v>53949.05</v>
          </cell>
          <cell r="K1216">
            <v>44243</v>
          </cell>
          <cell r="L1216">
            <v>13</v>
          </cell>
        </row>
        <row r="1217">
          <cell r="A1217" t="str">
            <v>QUESS</v>
          </cell>
          <cell r="B1217" t="str">
            <v>EQ</v>
          </cell>
          <cell r="C1217">
            <v>693</v>
          </cell>
          <cell r="D1217">
            <v>725</v>
          </cell>
          <cell r="E1217">
            <v>690</v>
          </cell>
          <cell r="F1217">
            <v>720.25</v>
          </cell>
          <cell r="G1217">
            <v>722.8</v>
          </cell>
          <cell r="H1217">
            <v>685.65</v>
          </cell>
          <cell r="I1217">
            <v>431991</v>
          </cell>
          <cell r="J1217">
            <v>305961103</v>
          </cell>
          <cell r="K1217">
            <v>44243</v>
          </cell>
          <cell r="L1217">
            <v>16476</v>
          </cell>
        </row>
        <row r="1218">
          <cell r="A1218" t="str">
            <v>QUICKHEAL</v>
          </cell>
          <cell r="B1218" t="str">
            <v>EQ</v>
          </cell>
          <cell r="C1218">
            <v>154.30000000000001</v>
          </cell>
          <cell r="D1218">
            <v>155.4</v>
          </cell>
          <cell r="E1218">
            <v>152.5</v>
          </cell>
          <cell r="F1218">
            <v>153.19999999999999</v>
          </cell>
          <cell r="G1218">
            <v>153.69999999999999</v>
          </cell>
          <cell r="H1218">
            <v>154.4</v>
          </cell>
          <cell r="I1218">
            <v>103309</v>
          </cell>
          <cell r="J1218">
            <v>15867027.35</v>
          </cell>
          <cell r="K1218">
            <v>44243</v>
          </cell>
          <cell r="L1218">
            <v>2006</v>
          </cell>
        </row>
        <row r="1219">
          <cell r="A1219" t="str">
            <v>RADAAN</v>
          </cell>
          <cell r="B1219" t="str">
            <v>BE</v>
          </cell>
          <cell r="C1219">
            <v>0.8</v>
          </cell>
          <cell r="D1219">
            <v>0.8</v>
          </cell>
          <cell r="E1219">
            <v>0.8</v>
          </cell>
          <cell r="F1219">
            <v>0.8</v>
          </cell>
          <cell r="G1219">
            <v>0.8</v>
          </cell>
          <cell r="H1219">
            <v>0.85</v>
          </cell>
          <cell r="I1219">
            <v>63810</v>
          </cell>
          <cell r="J1219">
            <v>51048</v>
          </cell>
          <cell r="K1219">
            <v>44243</v>
          </cell>
          <cell r="L1219">
            <v>23</v>
          </cell>
        </row>
        <row r="1220">
          <cell r="A1220" t="str">
            <v>RADICO</v>
          </cell>
          <cell r="B1220" t="str">
            <v>EQ</v>
          </cell>
          <cell r="C1220">
            <v>571.5</v>
          </cell>
          <cell r="D1220">
            <v>580.70000000000005</v>
          </cell>
          <cell r="E1220">
            <v>558</v>
          </cell>
          <cell r="F1220">
            <v>563.20000000000005</v>
          </cell>
          <cell r="G1220">
            <v>567</v>
          </cell>
          <cell r="H1220">
            <v>569.25</v>
          </cell>
          <cell r="I1220">
            <v>496907</v>
          </cell>
          <cell r="J1220">
            <v>285166058.25</v>
          </cell>
          <cell r="K1220">
            <v>44243</v>
          </cell>
          <cell r="L1220">
            <v>14311</v>
          </cell>
        </row>
        <row r="1221">
          <cell r="A1221" t="str">
            <v>RADIOCITY</v>
          </cell>
          <cell r="B1221" t="str">
            <v>EQ</v>
          </cell>
          <cell r="C1221">
            <v>25.25</v>
          </cell>
          <cell r="D1221">
            <v>25.25</v>
          </cell>
          <cell r="E1221">
            <v>24.3</v>
          </cell>
          <cell r="F1221">
            <v>24.6</v>
          </cell>
          <cell r="G1221">
            <v>24.5</v>
          </cell>
          <cell r="H1221">
            <v>24.85</v>
          </cell>
          <cell r="I1221">
            <v>163001</v>
          </cell>
          <cell r="J1221">
            <v>3981219.85</v>
          </cell>
          <cell r="K1221">
            <v>44243</v>
          </cell>
          <cell r="L1221">
            <v>340</v>
          </cell>
        </row>
        <row r="1222">
          <cell r="A1222" t="str">
            <v>RAIN</v>
          </cell>
          <cell r="B1222" t="str">
            <v>EQ</v>
          </cell>
          <cell r="C1222">
            <v>141.6</v>
          </cell>
          <cell r="D1222">
            <v>142.75</v>
          </cell>
          <cell r="E1222">
            <v>137.6</v>
          </cell>
          <cell r="F1222">
            <v>139.9</v>
          </cell>
          <cell r="G1222">
            <v>139.25</v>
          </cell>
          <cell r="H1222">
            <v>140.6</v>
          </cell>
          <cell r="I1222">
            <v>2428373</v>
          </cell>
          <cell r="J1222">
            <v>341232195.25</v>
          </cell>
          <cell r="K1222">
            <v>44243</v>
          </cell>
          <cell r="L1222">
            <v>21001</v>
          </cell>
        </row>
        <row r="1223">
          <cell r="A1223" t="str">
            <v>RAJESHEXPO</v>
          </cell>
          <cell r="B1223" t="str">
            <v>EQ</v>
          </cell>
          <cell r="C1223">
            <v>479.8</v>
          </cell>
          <cell r="D1223">
            <v>481.1</v>
          </cell>
          <cell r="E1223">
            <v>475.95</v>
          </cell>
          <cell r="F1223">
            <v>479.4</v>
          </cell>
          <cell r="G1223">
            <v>477.1</v>
          </cell>
          <cell r="H1223">
            <v>477.5</v>
          </cell>
          <cell r="I1223">
            <v>63559</v>
          </cell>
          <cell r="J1223">
            <v>30380474.199999999</v>
          </cell>
          <cell r="K1223">
            <v>44243</v>
          </cell>
          <cell r="L1223">
            <v>4151</v>
          </cell>
        </row>
        <row r="1224">
          <cell r="A1224" t="str">
            <v>RAJMET</v>
          </cell>
          <cell r="B1224" t="str">
            <v>EQ</v>
          </cell>
          <cell r="C1224">
            <v>37.25</v>
          </cell>
          <cell r="D1224">
            <v>37.25</v>
          </cell>
          <cell r="E1224">
            <v>37.25</v>
          </cell>
          <cell r="F1224">
            <v>37.25</v>
          </cell>
          <cell r="G1224">
            <v>37.25</v>
          </cell>
          <cell r="H1224">
            <v>31.05</v>
          </cell>
          <cell r="I1224">
            <v>115</v>
          </cell>
          <cell r="J1224">
            <v>4283.75</v>
          </cell>
          <cell r="K1224">
            <v>44243</v>
          </cell>
          <cell r="L1224">
            <v>3</v>
          </cell>
        </row>
        <row r="1225">
          <cell r="A1225" t="str">
            <v>RAJRATAN</v>
          </cell>
          <cell r="B1225" t="str">
            <v>EQ</v>
          </cell>
          <cell r="C1225">
            <v>560.9</v>
          </cell>
          <cell r="D1225">
            <v>578.1</v>
          </cell>
          <cell r="E1225">
            <v>550.04999999999995</v>
          </cell>
          <cell r="F1225">
            <v>568.95000000000005</v>
          </cell>
          <cell r="G1225">
            <v>575</v>
          </cell>
          <cell r="H1225">
            <v>555.75</v>
          </cell>
          <cell r="I1225">
            <v>10196</v>
          </cell>
          <cell r="J1225">
            <v>5713505.25</v>
          </cell>
          <cell r="K1225">
            <v>44243</v>
          </cell>
          <cell r="L1225">
            <v>468</v>
          </cell>
        </row>
        <row r="1226">
          <cell r="A1226" t="str">
            <v>RAJSREESUG</v>
          </cell>
          <cell r="B1226" t="str">
            <v>EQ</v>
          </cell>
          <cell r="C1226">
            <v>15.15</v>
          </cell>
          <cell r="D1226">
            <v>15.9</v>
          </cell>
          <cell r="E1226">
            <v>15.15</v>
          </cell>
          <cell r="F1226">
            <v>15.5</v>
          </cell>
          <cell r="G1226">
            <v>15.45</v>
          </cell>
          <cell r="H1226">
            <v>15.25</v>
          </cell>
          <cell r="I1226">
            <v>18145</v>
          </cell>
          <cell r="J1226">
            <v>281466.05</v>
          </cell>
          <cell r="K1226">
            <v>44243</v>
          </cell>
          <cell r="L1226">
            <v>101</v>
          </cell>
        </row>
        <row r="1227">
          <cell r="A1227" t="str">
            <v>RAJTV</v>
          </cell>
          <cell r="B1227" t="str">
            <v>EQ</v>
          </cell>
          <cell r="C1227">
            <v>34.6</v>
          </cell>
          <cell r="D1227">
            <v>35.049999999999997</v>
          </cell>
          <cell r="E1227">
            <v>34.299999999999997</v>
          </cell>
          <cell r="F1227">
            <v>34.4</v>
          </cell>
          <cell r="G1227">
            <v>34.299999999999997</v>
          </cell>
          <cell r="H1227">
            <v>34.549999999999997</v>
          </cell>
          <cell r="I1227">
            <v>6094</v>
          </cell>
          <cell r="J1227">
            <v>210328.1</v>
          </cell>
          <cell r="K1227">
            <v>44243</v>
          </cell>
          <cell r="L1227">
            <v>135</v>
          </cell>
        </row>
        <row r="1228">
          <cell r="A1228" t="str">
            <v>RALLIS</v>
          </cell>
          <cell r="B1228" t="str">
            <v>EQ</v>
          </cell>
          <cell r="C1228">
            <v>266.3</v>
          </cell>
          <cell r="D1228">
            <v>271.35000000000002</v>
          </cell>
          <cell r="E1228">
            <v>264</v>
          </cell>
          <cell r="F1228">
            <v>265.75</v>
          </cell>
          <cell r="G1228">
            <v>265.95</v>
          </cell>
          <cell r="H1228">
            <v>265.5</v>
          </cell>
          <cell r="I1228">
            <v>362167</v>
          </cell>
          <cell r="J1228">
            <v>96671910.75</v>
          </cell>
          <cell r="K1228">
            <v>44243</v>
          </cell>
          <cell r="L1228">
            <v>7822</v>
          </cell>
        </row>
        <row r="1229">
          <cell r="A1229" t="str">
            <v>RAMANEWS</v>
          </cell>
          <cell r="B1229" t="str">
            <v>EQ</v>
          </cell>
          <cell r="C1229">
            <v>14.3</v>
          </cell>
          <cell r="D1229">
            <v>14.55</v>
          </cell>
          <cell r="E1229">
            <v>14.15</v>
          </cell>
          <cell r="F1229">
            <v>14.45</v>
          </cell>
          <cell r="G1229">
            <v>14.55</v>
          </cell>
          <cell r="H1229">
            <v>14.3</v>
          </cell>
          <cell r="I1229">
            <v>29599</v>
          </cell>
          <cell r="J1229">
            <v>425566</v>
          </cell>
          <cell r="K1229">
            <v>44243</v>
          </cell>
          <cell r="L1229">
            <v>137</v>
          </cell>
        </row>
        <row r="1230">
          <cell r="A1230" t="str">
            <v>RAMASTEEL</v>
          </cell>
          <cell r="B1230" t="str">
            <v>BE</v>
          </cell>
          <cell r="C1230">
            <v>78.5</v>
          </cell>
          <cell r="D1230">
            <v>80</v>
          </cell>
          <cell r="E1230">
            <v>73</v>
          </cell>
          <cell r="F1230">
            <v>79.45</v>
          </cell>
          <cell r="G1230">
            <v>80</v>
          </cell>
          <cell r="H1230">
            <v>76.55</v>
          </cell>
          <cell r="I1230">
            <v>30080</v>
          </cell>
          <cell r="J1230">
            <v>2381862.9500000002</v>
          </cell>
          <cell r="K1230">
            <v>44243</v>
          </cell>
          <cell r="L1230">
            <v>129</v>
          </cell>
        </row>
        <row r="1231">
          <cell r="A1231" t="str">
            <v>RAMCOCEM</v>
          </cell>
          <cell r="B1231" t="str">
            <v>EQ</v>
          </cell>
          <cell r="C1231">
            <v>979</v>
          </cell>
          <cell r="D1231">
            <v>1001.7</v>
          </cell>
          <cell r="E1231">
            <v>974.05</v>
          </cell>
          <cell r="F1231">
            <v>989.95</v>
          </cell>
          <cell r="G1231">
            <v>990</v>
          </cell>
          <cell r="H1231">
            <v>976.65</v>
          </cell>
          <cell r="I1231">
            <v>1210065</v>
          </cell>
          <cell r="J1231">
            <v>1196181284.0999999</v>
          </cell>
          <cell r="K1231">
            <v>44243</v>
          </cell>
          <cell r="L1231">
            <v>29571</v>
          </cell>
        </row>
        <row r="1232">
          <cell r="A1232" t="str">
            <v>RAMCOIND</v>
          </cell>
          <cell r="B1232" t="str">
            <v>EQ</v>
          </cell>
          <cell r="C1232">
            <v>256</v>
          </cell>
          <cell r="D1232">
            <v>259.64999999999998</v>
          </cell>
          <cell r="E1232">
            <v>248.65</v>
          </cell>
          <cell r="F1232">
            <v>252.85</v>
          </cell>
          <cell r="G1232">
            <v>251.9</v>
          </cell>
          <cell r="H1232">
            <v>256.35000000000002</v>
          </cell>
          <cell r="I1232">
            <v>105933</v>
          </cell>
          <cell r="J1232">
            <v>26725412.25</v>
          </cell>
          <cell r="K1232">
            <v>44243</v>
          </cell>
          <cell r="L1232">
            <v>1984</v>
          </cell>
        </row>
        <row r="1233">
          <cell r="A1233" t="str">
            <v>RAMCOSYS</v>
          </cell>
          <cell r="B1233" t="str">
            <v>EQ</v>
          </cell>
          <cell r="C1233">
            <v>615</v>
          </cell>
          <cell r="D1233">
            <v>620</v>
          </cell>
          <cell r="E1233">
            <v>580.54999999999995</v>
          </cell>
          <cell r="F1233">
            <v>590.79999999999995</v>
          </cell>
          <cell r="G1233">
            <v>592</v>
          </cell>
          <cell r="H1233">
            <v>614.6</v>
          </cell>
          <cell r="I1233">
            <v>190128</v>
          </cell>
          <cell r="J1233">
            <v>113791069.95</v>
          </cell>
          <cell r="K1233">
            <v>44243</v>
          </cell>
          <cell r="L1233">
            <v>8095</v>
          </cell>
        </row>
        <row r="1234">
          <cell r="A1234" t="str">
            <v>RAMKY</v>
          </cell>
          <cell r="B1234" t="str">
            <v>EQ</v>
          </cell>
          <cell r="C1234">
            <v>56.45</v>
          </cell>
          <cell r="D1234">
            <v>56.45</v>
          </cell>
          <cell r="E1234">
            <v>52</v>
          </cell>
          <cell r="F1234">
            <v>53.7</v>
          </cell>
          <cell r="G1234">
            <v>53.45</v>
          </cell>
          <cell r="H1234">
            <v>53.8</v>
          </cell>
          <cell r="I1234">
            <v>212700</v>
          </cell>
          <cell r="J1234">
            <v>11773594.65</v>
          </cell>
          <cell r="K1234">
            <v>44243</v>
          </cell>
          <cell r="L1234">
            <v>867</v>
          </cell>
        </row>
        <row r="1235">
          <cell r="A1235" t="str">
            <v>RANASUG</v>
          </cell>
          <cell r="B1235" t="str">
            <v>EQ</v>
          </cell>
          <cell r="C1235">
            <v>6.85</v>
          </cell>
          <cell r="D1235">
            <v>7.1</v>
          </cell>
          <cell r="E1235">
            <v>6.85</v>
          </cell>
          <cell r="F1235">
            <v>6.9</v>
          </cell>
          <cell r="G1235">
            <v>6.95</v>
          </cell>
          <cell r="H1235">
            <v>6.95</v>
          </cell>
          <cell r="I1235">
            <v>240331</v>
          </cell>
          <cell r="J1235">
            <v>1678678.75</v>
          </cell>
          <cell r="K1235">
            <v>44243</v>
          </cell>
          <cell r="L1235">
            <v>302</v>
          </cell>
        </row>
        <row r="1236">
          <cell r="A1236" t="str">
            <v>RANEENGINE</v>
          </cell>
          <cell r="B1236" t="str">
            <v>EQ</v>
          </cell>
          <cell r="C1236">
            <v>269.64999999999998</v>
          </cell>
          <cell r="D1236">
            <v>288.2</v>
          </cell>
          <cell r="E1236">
            <v>263.8</v>
          </cell>
          <cell r="F1236">
            <v>276.45</v>
          </cell>
          <cell r="G1236">
            <v>275</v>
          </cell>
          <cell r="H1236">
            <v>264</v>
          </cell>
          <cell r="I1236">
            <v>17063</v>
          </cell>
          <cell r="J1236">
            <v>4742758.95</v>
          </cell>
          <cell r="K1236">
            <v>44243</v>
          </cell>
          <cell r="L1236">
            <v>791</v>
          </cell>
        </row>
        <row r="1237">
          <cell r="A1237" t="str">
            <v>RANEHOLDIN</v>
          </cell>
          <cell r="B1237" t="str">
            <v>EQ</v>
          </cell>
          <cell r="C1237">
            <v>595</v>
          </cell>
          <cell r="D1237">
            <v>667.7</v>
          </cell>
          <cell r="E1237">
            <v>589</v>
          </cell>
          <cell r="F1237">
            <v>595.1</v>
          </cell>
          <cell r="G1237">
            <v>590</v>
          </cell>
          <cell r="H1237">
            <v>588.54999999999995</v>
          </cell>
          <cell r="I1237">
            <v>218654</v>
          </cell>
          <cell r="J1237">
            <v>137070206.15000001</v>
          </cell>
          <cell r="K1237">
            <v>44243</v>
          </cell>
          <cell r="L1237">
            <v>11428</v>
          </cell>
        </row>
        <row r="1238">
          <cell r="A1238" t="str">
            <v>RATNAMANI</v>
          </cell>
          <cell r="B1238" t="str">
            <v>EQ</v>
          </cell>
          <cell r="C1238">
            <v>1669.2</v>
          </cell>
          <cell r="D1238">
            <v>1736</v>
          </cell>
          <cell r="E1238">
            <v>1642.2</v>
          </cell>
          <cell r="F1238">
            <v>1681.9</v>
          </cell>
          <cell r="G1238">
            <v>1662.1</v>
          </cell>
          <cell r="H1238">
            <v>1660.45</v>
          </cell>
          <cell r="I1238">
            <v>85484</v>
          </cell>
          <cell r="J1238">
            <v>145859234.05000001</v>
          </cell>
          <cell r="K1238">
            <v>44243</v>
          </cell>
          <cell r="L1238">
            <v>8156</v>
          </cell>
        </row>
        <row r="1239">
          <cell r="A1239" t="str">
            <v>RAYMOND</v>
          </cell>
          <cell r="B1239" t="str">
            <v>EQ</v>
          </cell>
          <cell r="C1239">
            <v>332.2</v>
          </cell>
          <cell r="D1239">
            <v>335.9</v>
          </cell>
          <cell r="E1239">
            <v>328</v>
          </cell>
          <cell r="F1239">
            <v>331.8</v>
          </cell>
          <cell r="G1239">
            <v>331.6</v>
          </cell>
          <cell r="H1239">
            <v>332</v>
          </cell>
          <cell r="I1239">
            <v>444490</v>
          </cell>
          <cell r="J1239">
            <v>147346789.19999999</v>
          </cell>
          <cell r="K1239">
            <v>44243</v>
          </cell>
          <cell r="L1239">
            <v>8227</v>
          </cell>
        </row>
        <row r="1240">
          <cell r="A1240" t="str">
            <v>RBL</v>
          </cell>
          <cell r="B1240" t="str">
            <v>EQ</v>
          </cell>
          <cell r="C1240">
            <v>764</v>
          </cell>
          <cell r="D1240">
            <v>793.7</v>
          </cell>
          <cell r="E1240">
            <v>764</v>
          </cell>
          <cell r="F1240">
            <v>782.65</v>
          </cell>
          <cell r="G1240">
            <v>781.3</v>
          </cell>
          <cell r="H1240">
            <v>764.65</v>
          </cell>
          <cell r="I1240">
            <v>12739</v>
          </cell>
          <cell r="J1240">
            <v>9971276.9499999993</v>
          </cell>
          <cell r="K1240">
            <v>44243</v>
          </cell>
          <cell r="L1240">
            <v>1508</v>
          </cell>
        </row>
        <row r="1241">
          <cell r="A1241" t="str">
            <v>RBLBANK</v>
          </cell>
          <cell r="B1241" t="str">
            <v>EQ</v>
          </cell>
          <cell r="C1241">
            <v>255.7</v>
          </cell>
          <cell r="D1241">
            <v>262</v>
          </cell>
          <cell r="E1241">
            <v>249.45</v>
          </cell>
          <cell r="F1241">
            <v>258.5</v>
          </cell>
          <cell r="G1241">
            <v>257.60000000000002</v>
          </cell>
          <cell r="H1241">
            <v>254</v>
          </cell>
          <cell r="I1241">
            <v>22630711</v>
          </cell>
          <cell r="J1241">
            <v>5793652961.4499998</v>
          </cell>
          <cell r="K1241">
            <v>44243</v>
          </cell>
          <cell r="L1241">
            <v>140791</v>
          </cell>
        </row>
        <row r="1242">
          <cell r="A1242" t="str">
            <v>RCF</v>
          </cell>
          <cell r="B1242" t="str">
            <v>EQ</v>
          </cell>
          <cell r="C1242">
            <v>53.2</v>
          </cell>
          <cell r="D1242">
            <v>53.95</v>
          </cell>
          <cell r="E1242">
            <v>53.1</v>
          </cell>
          <cell r="F1242">
            <v>53.6</v>
          </cell>
          <cell r="G1242">
            <v>53.7</v>
          </cell>
          <cell r="H1242">
            <v>53.15</v>
          </cell>
          <cell r="I1242">
            <v>800136</v>
          </cell>
          <cell r="J1242">
            <v>42758041.75</v>
          </cell>
          <cell r="K1242">
            <v>44243</v>
          </cell>
          <cell r="L1242">
            <v>3980</v>
          </cell>
        </row>
        <row r="1243">
          <cell r="A1243" t="str">
            <v>RCOM</v>
          </cell>
          <cell r="B1243" t="str">
            <v>EQ</v>
          </cell>
          <cell r="C1243">
            <v>1.75</v>
          </cell>
          <cell r="D1243">
            <v>1.75</v>
          </cell>
          <cell r="E1243">
            <v>1.7</v>
          </cell>
          <cell r="F1243">
            <v>1.7</v>
          </cell>
          <cell r="G1243">
            <v>1.75</v>
          </cell>
          <cell r="H1243">
            <v>1.75</v>
          </cell>
          <cell r="I1243">
            <v>6367766</v>
          </cell>
          <cell r="J1243">
            <v>10917808.65</v>
          </cell>
          <cell r="K1243">
            <v>44243</v>
          </cell>
          <cell r="L1243">
            <v>5008</v>
          </cell>
        </row>
        <row r="1244">
          <cell r="A1244" t="str">
            <v>RECLTD</v>
          </cell>
          <cell r="B1244" t="str">
            <v>EQ</v>
          </cell>
          <cell r="C1244">
            <v>153.94999999999999</v>
          </cell>
          <cell r="D1244">
            <v>156.30000000000001</v>
          </cell>
          <cell r="E1244">
            <v>152.5</v>
          </cell>
          <cell r="F1244">
            <v>153.69999999999999</v>
          </cell>
          <cell r="G1244">
            <v>153.44999999999999</v>
          </cell>
          <cell r="H1244">
            <v>152.75</v>
          </cell>
          <cell r="I1244">
            <v>5294198</v>
          </cell>
          <cell r="J1244">
            <v>818214606.10000002</v>
          </cell>
          <cell r="K1244">
            <v>44243</v>
          </cell>
          <cell r="L1244">
            <v>28703</v>
          </cell>
        </row>
        <row r="1245">
          <cell r="A1245" t="str">
            <v>REDINGTON</v>
          </cell>
          <cell r="B1245" t="str">
            <v>EQ</v>
          </cell>
          <cell r="C1245">
            <v>163.80000000000001</v>
          </cell>
          <cell r="D1245">
            <v>176.8</v>
          </cell>
          <cell r="E1245">
            <v>163.19999999999999</v>
          </cell>
          <cell r="F1245">
            <v>173.9</v>
          </cell>
          <cell r="G1245">
            <v>174.25</v>
          </cell>
          <cell r="H1245">
            <v>162.75</v>
          </cell>
          <cell r="I1245">
            <v>875702</v>
          </cell>
          <cell r="J1245">
            <v>149893203.65000001</v>
          </cell>
          <cell r="K1245">
            <v>44243</v>
          </cell>
          <cell r="L1245">
            <v>16971</v>
          </cell>
        </row>
        <row r="1246">
          <cell r="A1246" t="str">
            <v>REFEX</v>
          </cell>
          <cell r="B1246" t="str">
            <v>EQ</v>
          </cell>
          <cell r="C1246">
            <v>88.3</v>
          </cell>
          <cell r="D1246">
            <v>91.45</v>
          </cell>
          <cell r="E1246">
            <v>85.7</v>
          </cell>
          <cell r="F1246">
            <v>86.1</v>
          </cell>
          <cell r="G1246">
            <v>85.85</v>
          </cell>
          <cell r="H1246">
            <v>95.2</v>
          </cell>
          <cell r="I1246">
            <v>920892</v>
          </cell>
          <cell r="J1246">
            <v>80757907.799999997</v>
          </cell>
          <cell r="K1246">
            <v>44243</v>
          </cell>
          <cell r="L1246">
            <v>10285</v>
          </cell>
        </row>
        <row r="1247">
          <cell r="A1247" t="str">
            <v>RELAXO</v>
          </cell>
          <cell r="B1247" t="str">
            <v>EQ</v>
          </cell>
          <cell r="C1247">
            <v>878</v>
          </cell>
          <cell r="D1247">
            <v>881</v>
          </cell>
          <cell r="E1247">
            <v>854</v>
          </cell>
          <cell r="F1247">
            <v>874.65</v>
          </cell>
          <cell r="G1247">
            <v>873.1</v>
          </cell>
          <cell r="H1247">
            <v>874.1</v>
          </cell>
          <cell r="I1247">
            <v>108907</v>
          </cell>
          <cell r="J1247">
            <v>94932522.75</v>
          </cell>
          <cell r="K1247">
            <v>44243</v>
          </cell>
          <cell r="L1247">
            <v>8719</v>
          </cell>
        </row>
        <row r="1248">
          <cell r="A1248" t="str">
            <v>RELCAPITAL</v>
          </cell>
          <cell r="B1248" t="str">
            <v>EQ</v>
          </cell>
          <cell r="C1248">
            <v>10.050000000000001</v>
          </cell>
          <cell r="D1248">
            <v>10.15</v>
          </cell>
          <cell r="E1248">
            <v>9.85</v>
          </cell>
          <cell r="F1248">
            <v>9.9499999999999993</v>
          </cell>
          <cell r="G1248">
            <v>10.050000000000001</v>
          </cell>
          <cell r="H1248">
            <v>10.050000000000001</v>
          </cell>
          <cell r="I1248">
            <v>815576</v>
          </cell>
          <cell r="J1248">
            <v>8115860.7000000002</v>
          </cell>
          <cell r="K1248">
            <v>44243</v>
          </cell>
          <cell r="L1248">
            <v>1696</v>
          </cell>
        </row>
        <row r="1249">
          <cell r="A1249" t="str">
            <v>RELIANCE</v>
          </cell>
          <cell r="B1249" t="str">
            <v>EQ</v>
          </cell>
          <cell r="C1249">
            <v>2039.75</v>
          </cell>
          <cell r="D1249">
            <v>2079.4</v>
          </cell>
          <cell r="E1249">
            <v>2035</v>
          </cell>
          <cell r="F1249">
            <v>2059.5</v>
          </cell>
          <cell r="G1249">
            <v>2058.5</v>
          </cell>
          <cell r="H1249">
            <v>2032.6</v>
          </cell>
          <cell r="I1249">
            <v>9886093</v>
          </cell>
          <cell r="J1249">
            <v>20377537336.5</v>
          </cell>
          <cell r="K1249">
            <v>44243</v>
          </cell>
          <cell r="L1249">
            <v>274329</v>
          </cell>
        </row>
        <row r="1250">
          <cell r="A1250" t="str">
            <v>RELIGARE</v>
          </cell>
          <cell r="B1250" t="str">
            <v>EQ</v>
          </cell>
          <cell r="C1250">
            <v>67</v>
          </cell>
          <cell r="D1250">
            <v>68.45</v>
          </cell>
          <cell r="E1250">
            <v>66.599999999999994</v>
          </cell>
          <cell r="F1250">
            <v>67.2</v>
          </cell>
          <cell r="G1250">
            <v>67</v>
          </cell>
          <cell r="H1250">
            <v>66.45</v>
          </cell>
          <cell r="I1250">
            <v>259163</v>
          </cell>
          <cell r="J1250">
            <v>17547309.149999999</v>
          </cell>
          <cell r="K1250">
            <v>44243</v>
          </cell>
          <cell r="L1250">
            <v>1033</v>
          </cell>
        </row>
        <row r="1251">
          <cell r="A1251" t="str">
            <v>RELINFRA</v>
          </cell>
          <cell r="B1251" t="str">
            <v>EQ</v>
          </cell>
          <cell r="C1251">
            <v>32.799999999999997</v>
          </cell>
          <cell r="D1251">
            <v>32.799999999999997</v>
          </cell>
          <cell r="E1251">
            <v>31.3</v>
          </cell>
          <cell r="F1251">
            <v>31.95</v>
          </cell>
          <cell r="G1251">
            <v>31.85</v>
          </cell>
          <cell r="H1251">
            <v>32.4</v>
          </cell>
          <cell r="I1251">
            <v>1668806</v>
          </cell>
          <cell r="J1251">
            <v>53192158.649999999</v>
          </cell>
          <cell r="K1251">
            <v>44243</v>
          </cell>
          <cell r="L1251">
            <v>3661</v>
          </cell>
        </row>
        <row r="1252">
          <cell r="A1252" t="str">
            <v>REMSONSIND</v>
          </cell>
          <cell r="B1252" t="str">
            <v>EQ</v>
          </cell>
          <cell r="C1252">
            <v>132.4</v>
          </cell>
          <cell r="D1252">
            <v>154.1</v>
          </cell>
          <cell r="E1252">
            <v>129.65</v>
          </cell>
          <cell r="F1252">
            <v>154.1</v>
          </cell>
          <cell r="G1252">
            <v>154.1</v>
          </cell>
          <cell r="H1252">
            <v>128.44999999999999</v>
          </cell>
          <cell r="I1252">
            <v>96516</v>
          </cell>
          <cell r="J1252">
            <v>14472166.6</v>
          </cell>
          <cell r="K1252">
            <v>44243</v>
          </cell>
          <cell r="L1252">
            <v>2485</v>
          </cell>
        </row>
        <row r="1253">
          <cell r="A1253" t="str">
            <v>RENUKA</v>
          </cell>
          <cell r="B1253" t="str">
            <v>EQ</v>
          </cell>
          <cell r="C1253">
            <v>9.4</v>
          </cell>
          <cell r="D1253">
            <v>9.5</v>
          </cell>
          <cell r="E1253">
            <v>9.1999999999999993</v>
          </cell>
          <cell r="F1253">
            <v>9.3000000000000007</v>
          </cell>
          <cell r="G1253">
            <v>9.3000000000000007</v>
          </cell>
          <cell r="H1253">
            <v>9.1999999999999993</v>
          </cell>
          <cell r="I1253">
            <v>1301459</v>
          </cell>
          <cell r="J1253">
            <v>12124188.75</v>
          </cell>
          <cell r="K1253">
            <v>44243</v>
          </cell>
          <cell r="L1253">
            <v>1547</v>
          </cell>
        </row>
        <row r="1254">
          <cell r="A1254" t="str">
            <v>REPCOHOME</v>
          </cell>
          <cell r="B1254" t="str">
            <v>EQ</v>
          </cell>
          <cell r="C1254">
            <v>266.95</v>
          </cell>
          <cell r="D1254">
            <v>274.89999999999998</v>
          </cell>
          <cell r="E1254">
            <v>265</v>
          </cell>
          <cell r="F1254">
            <v>271</v>
          </cell>
          <cell r="G1254">
            <v>270.5</v>
          </cell>
          <cell r="H1254">
            <v>266.95</v>
          </cell>
          <cell r="I1254">
            <v>344788</v>
          </cell>
          <cell r="J1254">
            <v>93133747.450000003</v>
          </cell>
          <cell r="K1254">
            <v>44243</v>
          </cell>
          <cell r="L1254">
            <v>7810</v>
          </cell>
        </row>
        <row r="1255">
          <cell r="A1255" t="str">
            <v>REPL</v>
          </cell>
          <cell r="B1255" t="str">
            <v>EQ</v>
          </cell>
          <cell r="C1255">
            <v>186</v>
          </cell>
          <cell r="D1255">
            <v>187.4</v>
          </cell>
          <cell r="E1255">
            <v>177.7</v>
          </cell>
          <cell r="F1255">
            <v>186.45</v>
          </cell>
          <cell r="G1255">
            <v>186</v>
          </cell>
          <cell r="H1255">
            <v>177.75</v>
          </cell>
          <cell r="I1255">
            <v>51998</v>
          </cell>
          <cell r="J1255">
            <v>9665169.0999999996</v>
          </cell>
          <cell r="K1255">
            <v>44243</v>
          </cell>
          <cell r="L1255">
            <v>454</v>
          </cell>
        </row>
        <row r="1256">
          <cell r="A1256" t="str">
            <v>REPRO</v>
          </cell>
          <cell r="B1256" t="str">
            <v>EQ</v>
          </cell>
          <cell r="C1256">
            <v>368</v>
          </cell>
          <cell r="D1256">
            <v>380</v>
          </cell>
          <cell r="E1256">
            <v>364.85</v>
          </cell>
          <cell r="F1256">
            <v>367.65</v>
          </cell>
          <cell r="G1256">
            <v>366.15</v>
          </cell>
          <cell r="H1256">
            <v>370.6</v>
          </cell>
          <cell r="I1256">
            <v>5599</v>
          </cell>
          <cell r="J1256">
            <v>2072497.2</v>
          </cell>
          <cell r="K1256">
            <v>44243</v>
          </cell>
          <cell r="L1256">
            <v>731</v>
          </cell>
        </row>
        <row r="1257">
          <cell r="A1257" t="str">
            <v>RESPONIND</v>
          </cell>
          <cell r="B1257" t="str">
            <v>EQ</v>
          </cell>
          <cell r="C1257">
            <v>183</v>
          </cell>
          <cell r="D1257">
            <v>183</v>
          </cell>
          <cell r="E1257">
            <v>178.6</v>
          </cell>
          <cell r="F1257">
            <v>179.2</v>
          </cell>
          <cell r="G1257">
            <v>178.6</v>
          </cell>
          <cell r="H1257">
            <v>180.9</v>
          </cell>
          <cell r="I1257">
            <v>23478</v>
          </cell>
          <cell r="J1257">
            <v>4243250.4000000004</v>
          </cell>
          <cell r="K1257">
            <v>44243</v>
          </cell>
          <cell r="L1257">
            <v>314</v>
          </cell>
        </row>
        <row r="1258">
          <cell r="A1258" t="str">
            <v>REVATHI</v>
          </cell>
          <cell r="B1258" t="str">
            <v>EQ</v>
          </cell>
          <cell r="C1258">
            <v>571.54999999999995</v>
          </cell>
          <cell r="D1258">
            <v>575.95000000000005</v>
          </cell>
          <cell r="E1258">
            <v>559</v>
          </cell>
          <cell r="F1258">
            <v>563.70000000000005</v>
          </cell>
          <cell r="G1258">
            <v>559</v>
          </cell>
          <cell r="H1258">
            <v>567.04999999999995</v>
          </cell>
          <cell r="I1258">
            <v>1996</v>
          </cell>
          <cell r="J1258">
            <v>1131686.75</v>
          </cell>
          <cell r="K1258">
            <v>44243</v>
          </cell>
          <cell r="L1258">
            <v>236</v>
          </cell>
        </row>
        <row r="1259">
          <cell r="A1259" t="str">
            <v>RGL</v>
          </cell>
          <cell r="B1259" t="str">
            <v>EQ</v>
          </cell>
          <cell r="C1259">
            <v>291.05</v>
          </cell>
          <cell r="D1259">
            <v>306</v>
          </cell>
          <cell r="E1259">
            <v>286.60000000000002</v>
          </cell>
          <cell r="F1259">
            <v>291.35000000000002</v>
          </cell>
          <cell r="G1259">
            <v>287.35000000000002</v>
          </cell>
          <cell r="H1259">
            <v>289.85000000000002</v>
          </cell>
          <cell r="I1259">
            <v>150373</v>
          </cell>
          <cell r="J1259">
            <v>43875334.450000003</v>
          </cell>
          <cell r="K1259">
            <v>44243</v>
          </cell>
          <cell r="L1259">
            <v>689</v>
          </cell>
        </row>
        <row r="1260">
          <cell r="A1260" t="str">
            <v>RHFL</v>
          </cell>
          <cell r="B1260" t="str">
            <v>EQ</v>
          </cell>
          <cell r="C1260">
            <v>2.2999999999999998</v>
          </cell>
          <cell r="D1260">
            <v>2.2999999999999998</v>
          </cell>
          <cell r="E1260">
            <v>2.2000000000000002</v>
          </cell>
          <cell r="F1260">
            <v>2.2999999999999998</v>
          </cell>
          <cell r="G1260">
            <v>2.2999999999999998</v>
          </cell>
          <cell r="H1260">
            <v>2.25</v>
          </cell>
          <cell r="I1260">
            <v>991971</v>
          </cell>
          <cell r="J1260">
            <v>2251146.75</v>
          </cell>
          <cell r="K1260">
            <v>44243</v>
          </cell>
          <cell r="L1260">
            <v>901</v>
          </cell>
        </row>
        <row r="1261">
          <cell r="A1261" t="str">
            <v>RICOAUTO</v>
          </cell>
          <cell r="B1261" t="str">
            <v>EQ</v>
          </cell>
          <cell r="C1261">
            <v>35.1</v>
          </cell>
          <cell r="D1261">
            <v>35.450000000000003</v>
          </cell>
          <cell r="E1261">
            <v>34.700000000000003</v>
          </cell>
          <cell r="F1261">
            <v>35.15</v>
          </cell>
          <cell r="G1261">
            <v>35.25</v>
          </cell>
          <cell r="H1261">
            <v>35</v>
          </cell>
          <cell r="I1261">
            <v>357470</v>
          </cell>
          <cell r="J1261">
            <v>12532287</v>
          </cell>
          <cell r="K1261">
            <v>44243</v>
          </cell>
          <cell r="L1261">
            <v>2839</v>
          </cell>
        </row>
        <row r="1262">
          <cell r="A1262" t="str">
            <v>RIIL</v>
          </cell>
          <cell r="B1262" t="str">
            <v>EQ</v>
          </cell>
          <cell r="C1262">
            <v>385.8</v>
          </cell>
          <cell r="D1262">
            <v>387.6</v>
          </cell>
          <cell r="E1262">
            <v>381.05</v>
          </cell>
          <cell r="F1262">
            <v>382.55</v>
          </cell>
          <cell r="G1262">
            <v>381.9</v>
          </cell>
          <cell r="H1262">
            <v>384.3</v>
          </cell>
          <cell r="I1262">
            <v>113299</v>
          </cell>
          <cell r="J1262">
            <v>43529520.100000001</v>
          </cell>
          <cell r="K1262">
            <v>44243</v>
          </cell>
          <cell r="L1262">
            <v>3045</v>
          </cell>
        </row>
        <row r="1263">
          <cell r="A1263" t="str">
            <v>RITES</v>
          </cell>
          <cell r="B1263" t="str">
            <v>EQ</v>
          </cell>
          <cell r="C1263">
            <v>239.9</v>
          </cell>
          <cell r="D1263">
            <v>246</v>
          </cell>
          <cell r="E1263">
            <v>239.6</v>
          </cell>
          <cell r="F1263">
            <v>244.4</v>
          </cell>
          <cell r="G1263">
            <v>245.55</v>
          </cell>
          <cell r="H1263">
            <v>239.9</v>
          </cell>
          <cell r="I1263">
            <v>425007</v>
          </cell>
          <cell r="J1263">
            <v>103309007.95</v>
          </cell>
          <cell r="K1263">
            <v>44243</v>
          </cell>
          <cell r="L1263">
            <v>8859</v>
          </cell>
        </row>
        <row r="1264">
          <cell r="A1264" t="str">
            <v>RKDL</v>
          </cell>
          <cell r="B1264" t="str">
            <v>EQ</v>
          </cell>
          <cell r="C1264">
            <v>8</v>
          </cell>
          <cell r="D1264">
            <v>8.1</v>
          </cell>
          <cell r="E1264">
            <v>7.5</v>
          </cell>
          <cell r="F1264">
            <v>7.9</v>
          </cell>
          <cell r="G1264">
            <v>7.9</v>
          </cell>
          <cell r="H1264">
            <v>8</v>
          </cell>
          <cell r="I1264">
            <v>12361</v>
          </cell>
          <cell r="J1264">
            <v>96686.1</v>
          </cell>
          <cell r="K1264">
            <v>44243</v>
          </cell>
          <cell r="L1264">
            <v>86</v>
          </cell>
        </row>
        <row r="1265">
          <cell r="A1265" t="str">
            <v>RKEC</v>
          </cell>
          <cell r="B1265" t="str">
            <v>EQ</v>
          </cell>
          <cell r="C1265">
            <v>50</v>
          </cell>
          <cell r="D1265">
            <v>50.8</v>
          </cell>
          <cell r="E1265">
            <v>48.35</v>
          </cell>
          <cell r="F1265">
            <v>49.75</v>
          </cell>
          <cell r="G1265">
            <v>49.05</v>
          </cell>
          <cell r="H1265">
            <v>50.15</v>
          </cell>
          <cell r="I1265">
            <v>36547</v>
          </cell>
          <cell r="J1265">
            <v>1817118</v>
          </cell>
          <cell r="K1265">
            <v>44243</v>
          </cell>
          <cell r="L1265">
            <v>234</v>
          </cell>
        </row>
        <row r="1266">
          <cell r="A1266" t="str">
            <v>RKFORGE</v>
          </cell>
          <cell r="B1266" t="str">
            <v>EQ</v>
          </cell>
          <cell r="C1266">
            <v>526</v>
          </cell>
          <cell r="D1266">
            <v>533.85</v>
          </cell>
          <cell r="E1266">
            <v>524.25</v>
          </cell>
          <cell r="F1266">
            <v>530.65</v>
          </cell>
          <cell r="G1266">
            <v>531.1</v>
          </cell>
          <cell r="H1266">
            <v>521.65</v>
          </cell>
          <cell r="I1266">
            <v>12427</v>
          </cell>
          <cell r="J1266">
            <v>6565649.0999999996</v>
          </cell>
          <cell r="K1266">
            <v>44243</v>
          </cell>
          <cell r="L1266">
            <v>569</v>
          </cell>
        </row>
        <row r="1267">
          <cell r="A1267" t="str">
            <v>RMCL</v>
          </cell>
          <cell r="B1267" t="str">
            <v>EQ</v>
          </cell>
          <cell r="C1267">
            <v>2.7</v>
          </cell>
          <cell r="D1267">
            <v>2.7</v>
          </cell>
          <cell r="E1267">
            <v>2.6</v>
          </cell>
          <cell r="F1267">
            <v>2.6</v>
          </cell>
          <cell r="G1267">
            <v>2.65</v>
          </cell>
          <cell r="H1267">
            <v>2.7</v>
          </cell>
          <cell r="I1267">
            <v>185817</v>
          </cell>
          <cell r="J1267">
            <v>484036.4</v>
          </cell>
          <cell r="K1267">
            <v>44243</v>
          </cell>
          <cell r="L1267">
            <v>153</v>
          </cell>
        </row>
        <row r="1268">
          <cell r="A1268" t="str">
            <v>RML</v>
          </cell>
          <cell r="B1268" t="str">
            <v>EQ</v>
          </cell>
          <cell r="C1268">
            <v>290</v>
          </cell>
          <cell r="D1268">
            <v>305</v>
          </cell>
          <cell r="E1268">
            <v>285.5</v>
          </cell>
          <cell r="F1268">
            <v>289.75</v>
          </cell>
          <cell r="G1268">
            <v>292.89999999999998</v>
          </cell>
          <cell r="H1268">
            <v>287.3</v>
          </cell>
          <cell r="I1268">
            <v>41636</v>
          </cell>
          <cell r="J1268">
            <v>12384827</v>
          </cell>
          <cell r="K1268">
            <v>44243</v>
          </cell>
          <cell r="L1268">
            <v>1842</v>
          </cell>
        </row>
        <row r="1269">
          <cell r="A1269" t="str">
            <v>ROHLTD</v>
          </cell>
          <cell r="B1269" t="str">
            <v>EQ</v>
          </cell>
          <cell r="C1269">
            <v>70.849999999999994</v>
          </cell>
          <cell r="D1269">
            <v>70.900000000000006</v>
          </cell>
          <cell r="E1269">
            <v>68.150000000000006</v>
          </cell>
          <cell r="F1269">
            <v>69.55</v>
          </cell>
          <cell r="G1269">
            <v>69.599999999999994</v>
          </cell>
          <cell r="H1269">
            <v>70</v>
          </cell>
          <cell r="I1269">
            <v>59494</v>
          </cell>
          <cell r="J1269">
            <v>4121787.6</v>
          </cell>
          <cell r="K1269">
            <v>44243</v>
          </cell>
          <cell r="L1269">
            <v>771</v>
          </cell>
        </row>
        <row r="1270">
          <cell r="A1270" t="str">
            <v>ROLLT</v>
          </cell>
          <cell r="B1270" t="str">
            <v>BE</v>
          </cell>
          <cell r="C1270">
            <v>3.35</v>
          </cell>
          <cell r="D1270">
            <v>3.5</v>
          </cell>
          <cell r="E1270">
            <v>3.2</v>
          </cell>
          <cell r="F1270">
            <v>3.3</v>
          </cell>
          <cell r="G1270">
            <v>3.4</v>
          </cell>
          <cell r="H1270">
            <v>3.35</v>
          </cell>
          <cell r="I1270">
            <v>46349</v>
          </cell>
          <cell r="J1270">
            <v>150676.1</v>
          </cell>
          <cell r="K1270">
            <v>44243</v>
          </cell>
          <cell r="L1270">
            <v>76</v>
          </cell>
        </row>
        <row r="1271">
          <cell r="A1271" t="str">
            <v>ROLTA</v>
          </cell>
          <cell r="B1271" t="str">
            <v>EQ</v>
          </cell>
          <cell r="C1271">
            <v>4.0999999999999996</v>
          </cell>
          <cell r="D1271">
            <v>4.1500000000000004</v>
          </cell>
          <cell r="E1271">
            <v>4.0999999999999996</v>
          </cell>
          <cell r="F1271">
            <v>4.0999999999999996</v>
          </cell>
          <cell r="G1271">
            <v>4.0999999999999996</v>
          </cell>
          <cell r="H1271">
            <v>4.0999999999999996</v>
          </cell>
          <cell r="I1271">
            <v>309239</v>
          </cell>
          <cell r="J1271">
            <v>1275711.75</v>
          </cell>
          <cell r="K1271">
            <v>44243</v>
          </cell>
          <cell r="L1271">
            <v>362</v>
          </cell>
        </row>
        <row r="1272">
          <cell r="A1272" t="str">
            <v>ROML</v>
          </cell>
          <cell r="B1272" t="str">
            <v>BE</v>
          </cell>
          <cell r="C1272">
            <v>124.45</v>
          </cell>
          <cell r="D1272">
            <v>131</v>
          </cell>
          <cell r="E1272">
            <v>124.45</v>
          </cell>
          <cell r="F1272">
            <v>125.65</v>
          </cell>
          <cell r="G1272">
            <v>125.5</v>
          </cell>
          <cell r="H1272">
            <v>131</v>
          </cell>
          <cell r="I1272">
            <v>47219</v>
          </cell>
          <cell r="J1272">
            <v>5884897.7000000002</v>
          </cell>
          <cell r="K1272">
            <v>44243</v>
          </cell>
          <cell r="L1272">
            <v>331</v>
          </cell>
        </row>
        <row r="1273">
          <cell r="A1273" t="str">
            <v>ROSSARI</v>
          </cell>
          <cell r="B1273" t="str">
            <v>EQ</v>
          </cell>
          <cell r="C1273">
            <v>928.4</v>
          </cell>
          <cell r="D1273">
            <v>939.55</v>
          </cell>
          <cell r="E1273">
            <v>915</v>
          </cell>
          <cell r="F1273">
            <v>921.4</v>
          </cell>
          <cell r="G1273">
            <v>920</v>
          </cell>
          <cell r="H1273">
            <v>921.1</v>
          </cell>
          <cell r="I1273">
            <v>92441</v>
          </cell>
          <cell r="J1273">
            <v>85476789.599999994</v>
          </cell>
          <cell r="K1273">
            <v>44243</v>
          </cell>
          <cell r="L1273">
            <v>4270</v>
          </cell>
        </row>
        <row r="1274">
          <cell r="A1274" t="str">
            <v>ROSSELLIND</v>
          </cell>
          <cell r="B1274" t="str">
            <v>EQ</v>
          </cell>
          <cell r="C1274">
            <v>109</v>
          </cell>
          <cell r="D1274">
            <v>112.55</v>
          </cell>
          <cell r="E1274">
            <v>109</v>
          </cell>
          <cell r="F1274">
            <v>109.6</v>
          </cell>
          <cell r="G1274">
            <v>110</v>
          </cell>
          <cell r="H1274">
            <v>112.5</v>
          </cell>
          <cell r="I1274">
            <v>16848</v>
          </cell>
          <cell r="J1274">
            <v>1858774</v>
          </cell>
          <cell r="K1274">
            <v>44243</v>
          </cell>
          <cell r="L1274">
            <v>516</v>
          </cell>
        </row>
        <row r="1275">
          <cell r="A1275" t="str">
            <v>ROUTE</v>
          </cell>
          <cell r="B1275" t="str">
            <v>EQ</v>
          </cell>
          <cell r="C1275">
            <v>1795</v>
          </cell>
          <cell r="D1275">
            <v>1890</v>
          </cell>
          <cell r="E1275">
            <v>1761</v>
          </cell>
          <cell r="F1275">
            <v>1827.6</v>
          </cell>
          <cell r="G1275">
            <v>1835</v>
          </cell>
          <cell r="H1275">
            <v>1792.5</v>
          </cell>
          <cell r="I1275">
            <v>1571357</v>
          </cell>
          <cell r="J1275">
            <v>2882584673.6500001</v>
          </cell>
          <cell r="K1275">
            <v>44243</v>
          </cell>
          <cell r="L1275">
            <v>120099</v>
          </cell>
        </row>
        <row r="1276">
          <cell r="A1276" t="str">
            <v>RPGLIFE</v>
          </cell>
          <cell r="B1276" t="str">
            <v>EQ</v>
          </cell>
          <cell r="C1276">
            <v>424.9</v>
          </cell>
          <cell r="D1276">
            <v>428.1</v>
          </cell>
          <cell r="E1276">
            <v>415.7</v>
          </cell>
          <cell r="F1276">
            <v>417.55</v>
          </cell>
          <cell r="G1276">
            <v>419</v>
          </cell>
          <cell r="H1276">
            <v>419.35</v>
          </cell>
          <cell r="I1276">
            <v>52735</v>
          </cell>
          <cell r="J1276">
            <v>22252388.800000001</v>
          </cell>
          <cell r="K1276">
            <v>44243</v>
          </cell>
          <cell r="L1276">
            <v>2499</v>
          </cell>
        </row>
        <row r="1277">
          <cell r="A1277" t="str">
            <v>RPOWER</v>
          </cell>
          <cell r="B1277" t="str">
            <v>EQ</v>
          </cell>
          <cell r="C1277">
            <v>3.25</v>
          </cell>
          <cell r="D1277">
            <v>3.3</v>
          </cell>
          <cell r="E1277">
            <v>3.2</v>
          </cell>
          <cell r="F1277">
            <v>3.2</v>
          </cell>
          <cell r="G1277">
            <v>3.25</v>
          </cell>
          <cell r="H1277">
            <v>3.25</v>
          </cell>
          <cell r="I1277">
            <v>6501744</v>
          </cell>
          <cell r="J1277">
            <v>21158739.399999999</v>
          </cell>
          <cell r="K1277">
            <v>44243</v>
          </cell>
          <cell r="L1277">
            <v>7401</v>
          </cell>
        </row>
        <row r="1278">
          <cell r="A1278" t="str">
            <v>RPPINFRA</v>
          </cell>
          <cell r="B1278" t="str">
            <v>EQ</v>
          </cell>
          <cell r="C1278">
            <v>69.7</v>
          </cell>
          <cell r="D1278">
            <v>72.2</v>
          </cell>
          <cell r="E1278">
            <v>67</v>
          </cell>
          <cell r="F1278">
            <v>70.849999999999994</v>
          </cell>
          <cell r="G1278">
            <v>70.95</v>
          </cell>
          <cell r="H1278">
            <v>68</v>
          </cell>
          <cell r="I1278">
            <v>222073</v>
          </cell>
          <cell r="J1278">
            <v>15589491.449999999</v>
          </cell>
          <cell r="K1278">
            <v>44243</v>
          </cell>
          <cell r="L1278">
            <v>3391</v>
          </cell>
        </row>
        <row r="1279">
          <cell r="A1279" t="str">
            <v>RPSGVENT</v>
          </cell>
          <cell r="B1279" t="str">
            <v>EQ</v>
          </cell>
          <cell r="C1279">
            <v>332</v>
          </cell>
          <cell r="D1279">
            <v>337</v>
          </cell>
          <cell r="E1279">
            <v>320.89999999999998</v>
          </cell>
          <cell r="F1279">
            <v>325.7</v>
          </cell>
          <cell r="G1279">
            <v>321.5</v>
          </cell>
          <cell r="H1279">
            <v>329.1</v>
          </cell>
          <cell r="I1279">
            <v>31184</v>
          </cell>
          <cell r="J1279">
            <v>10241001.75</v>
          </cell>
          <cell r="K1279">
            <v>44243</v>
          </cell>
          <cell r="L1279">
            <v>1015</v>
          </cell>
        </row>
        <row r="1280">
          <cell r="A1280" t="str">
            <v>RSSOFTWARE</v>
          </cell>
          <cell r="B1280" t="str">
            <v>EQ</v>
          </cell>
          <cell r="C1280">
            <v>24.1</v>
          </cell>
          <cell r="D1280">
            <v>24.5</v>
          </cell>
          <cell r="E1280">
            <v>24</v>
          </cell>
          <cell r="F1280">
            <v>24.2</v>
          </cell>
          <cell r="G1280">
            <v>24.1</v>
          </cell>
          <cell r="H1280">
            <v>24.4</v>
          </cell>
          <cell r="I1280">
            <v>26625</v>
          </cell>
          <cell r="J1280">
            <v>645071.5</v>
          </cell>
          <cell r="K1280">
            <v>44243</v>
          </cell>
          <cell r="L1280">
            <v>326</v>
          </cell>
        </row>
        <row r="1281">
          <cell r="A1281" t="str">
            <v>RSWM</v>
          </cell>
          <cell r="B1281" t="str">
            <v>EQ</v>
          </cell>
          <cell r="C1281">
            <v>163.9</v>
          </cell>
          <cell r="D1281">
            <v>170</v>
          </cell>
          <cell r="E1281">
            <v>159.05000000000001</v>
          </cell>
          <cell r="F1281">
            <v>162.15</v>
          </cell>
          <cell r="G1281">
            <v>161.05000000000001</v>
          </cell>
          <cell r="H1281">
            <v>165.65</v>
          </cell>
          <cell r="I1281">
            <v>27054</v>
          </cell>
          <cell r="J1281">
            <v>4395756.6500000004</v>
          </cell>
          <cell r="K1281">
            <v>44243</v>
          </cell>
          <cell r="L1281">
            <v>467</v>
          </cell>
        </row>
        <row r="1282">
          <cell r="A1282" t="str">
            <v>RSYSTEMS</v>
          </cell>
          <cell r="B1282" t="str">
            <v>EQ</v>
          </cell>
          <cell r="C1282">
            <v>124.1</v>
          </cell>
          <cell r="D1282">
            <v>128</v>
          </cell>
          <cell r="E1282">
            <v>118</v>
          </cell>
          <cell r="F1282">
            <v>119.45</v>
          </cell>
          <cell r="G1282">
            <v>120</v>
          </cell>
          <cell r="H1282">
            <v>124.95</v>
          </cell>
          <cell r="I1282">
            <v>323768</v>
          </cell>
          <cell r="J1282">
            <v>40133715.75</v>
          </cell>
          <cell r="K1282">
            <v>44243</v>
          </cell>
          <cell r="L1282">
            <v>6082</v>
          </cell>
        </row>
        <row r="1283">
          <cell r="A1283" t="str">
            <v>RTNINFRA</v>
          </cell>
          <cell r="B1283" t="str">
            <v>EQ</v>
          </cell>
          <cell r="C1283">
            <v>7.2</v>
          </cell>
          <cell r="D1283">
            <v>7.35</v>
          </cell>
          <cell r="E1283">
            <v>7</v>
          </cell>
          <cell r="F1283">
            <v>7.1</v>
          </cell>
          <cell r="G1283">
            <v>7.05</v>
          </cell>
          <cell r="H1283">
            <v>7.3</v>
          </cell>
          <cell r="I1283">
            <v>420799</v>
          </cell>
          <cell r="J1283">
            <v>2985802.7</v>
          </cell>
          <cell r="K1283">
            <v>44243</v>
          </cell>
          <cell r="L1283">
            <v>697</v>
          </cell>
        </row>
        <row r="1284">
          <cell r="A1284" t="str">
            <v>RTNPOWER</v>
          </cell>
          <cell r="B1284" t="str">
            <v>EQ</v>
          </cell>
          <cell r="C1284">
            <v>2.95</v>
          </cell>
          <cell r="D1284">
            <v>2.95</v>
          </cell>
          <cell r="E1284">
            <v>2.8</v>
          </cell>
          <cell r="F1284">
            <v>2.8</v>
          </cell>
          <cell r="G1284">
            <v>2.8</v>
          </cell>
          <cell r="H1284">
            <v>2.9</v>
          </cell>
          <cell r="I1284">
            <v>12492488</v>
          </cell>
          <cell r="J1284">
            <v>35624020.600000001</v>
          </cell>
          <cell r="K1284">
            <v>44243</v>
          </cell>
          <cell r="L1284">
            <v>5499</v>
          </cell>
        </row>
        <row r="1285">
          <cell r="A1285" t="str">
            <v>RUBYMILLS</v>
          </cell>
          <cell r="B1285" t="str">
            <v>EQ</v>
          </cell>
          <cell r="C1285">
            <v>187.6</v>
          </cell>
          <cell r="D1285">
            <v>191.6</v>
          </cell>
          <cell r="E1285">
            <v>185.55</v>
          </cell>
          <cell r="F1285">
            <v>188.05</v>
          </cell>
          <cell r="G1285">
            <v>189.4</v>
          </cell>
          <cell r="H1285">
            <v>186.6</v>
          </cell>
          <cell r="I1285">
            <v>2338</v>
          </cell>
          <cell r="J1285">
            <v>440416.35</v>
          </cell>
          <cell r="K1285">
            <v>44243</v>
          </cell>
          <cell r="L1285">
            <v>154</v>
          </cell>
        </row>
        <row r="1286">
          <cell r="A1286" t="str">
            <v>RUCHI</v>
          </cell>
          <cell r="B1286" t="str">
            <v>EQ</v>
          </cell>
          <cell r="C1286">
            <v>686</v>
          </cell>
          <cell r="D1286">
            <v>692.95</v>
          </cell>
          <cell r="E1286">
            <v>668.8</v>
          </cell>
          <cell r="F1286">
            <v>671.3</v>
          </cell>
          <cell r="G1286">
            <v>670.5</v>
          </cell>
          <cell r="H1286">
            <v>686.75</v>
          </cell>
          <cell r="I1286">
            <v>14896</v>
          </cell>
          <cell r="J1286">
            <v>10105411.25</v>
          </cell>
          <cell r="K1286">
            <v>44243</v>
          </cell>
          <cell r="L1286">
            <v>1390</v>
          </cell>
        </row>
        <row r="1287">
          <cell r="A1287" t="str">
            <v>RUCHINFRA</v>
          </cell>
          <cell r="B1287" t="str">
            <v>BE</v>
          </cell>
          <cell r="C1287">
            <v>6.8</v>
          </cell>
          <cell r="D1287">
            <v>6.95</v>
          </cell>
          <cell r="E1287">
            <v>6.65</v>
          </cell>
          <cell r="F1287">
            <v>6.85</v>
          </cell>
          <cell r="G1287">
            <v>6.85</v>
          </cell>
          <cell r="H1287">
            <v>6.8</v>
          </cell>
          <cell r="I1287">
            <v>40804</v>
          </cell>
          <cell r="J1287">
            <v>279487.3</v>
          </cell>
          <cell r="K1287">
            <v>44243</v>
          </cell>
          <cell r="L1287">
            <v>143</v>
          </cell>
        </row>
        <row r="1288">
          <cell r="A1288" t="str">
            <v>RUCHIRA</v>
          </cell>
          <cell r="B1288" t="str">
            <v>EQ</v>
          </cell>
          <cell r="C1288">
            <v>57.6</v>
          </cell>
          <cell r="D1288">
            <v>60.55</v>
          </cell>
          <cell r="E1288">
            <v>57.6</v>
          </cell>
          <cell r="F1288">
            <v>59.25</v>
          </cell>
          <cell r="G1288">
            <v>59.25</v>
          </cell>
          <cell r="H1288">
            <v>58.3</v>
          </cell>
          <cell r="I1288">
            <v>40098</v>
          </cell>
          <cell r="J1288">
            <v>2393010.4500000002</v>
          </cell>
          <cell r="K1288">
            <v>44243</v>
          </cell>
          <cell r="L1288">
            <v>542</v>
          </cell>
        </row>
        <row r="1289">
          <cell r="A1289" t="str">
            <v>RUPA</v>
          </cell>
          <cell r="B1289" t="str">
            <v>EQ</v>
          </cell>
          <cell r="C1289">
            <v>308.39999999999998</v>
          </cell>
          <cell r="D1289">
            <v>312.75</v>
          </cell>
          <cell r="E1289">
            <v>304</v>
          </cell>
          <cell r="F1289">
            <v>308.25</v>
          </cell>
          <cell r="G1289">
            <v>308.10000000000002</v>
          </cell>
          <cell r="H1289">
            <v>306.7</v>
          </cell>
          <cell r="I1289">
            <v>56986</v>
          </cell>
          <cell r="J1289">
            <v>17569861.25</v>
          </cell>
          <cell r="K1289">
            <v>44243</v>
          </cell>
          <cell r="L1289">
            <v>1619</v>
          </cell>
        </row>
        <row r="1290">
          <cell r="A1290" t="str">
            <v>RUSHIL</v>
          </cell>
          <cell r="B1290" t="str">
            <v>EQ</v>
          </cell>
          <cell r="C1290">
            <v>177.25</v>
          </cell>
          <cell r="D1290">
            <v>189</v>
          </cell>
          <cell r="E1290">
            <v>177.25</v>
          </cell>
          <cell r="F1290">
            <v>185.1</v>
          </cell>
          <cell r="G1290">
            <v>186.7</v>
          </cell>
          <cell r="H1290">
            <v>183.85</v>
          </cell>
          <cell r="I1290">
            <v>26707</v>
          </cell>
          <cell r="J1290">
            <v>4966879.45</v>
          </cell>
          <cell r="K1290">
            <v>44243</v>
          </cell>
          <cell r="L1290">
            <v>877</v>
          </cell>
        </row>
        <row r="1291">
          <cell r="A1291" t="str">
            <v>RVHL</v>
          </cell>
          <cell r="B1291" t="str">
            <v>EQ</v>
          </cell>
          <cell r="C1291">
            <v>23.15</v>
          </cell>
          <cell r="D1291">
            <v>23.15</v>
          </cell>
          <cell r="E1291">
            <v>21.85</v>
          </cell>
          <cell r="F1291">
            <v>22</v>
          </cell>
          <cell r="G1291">
            <v>22.2</v>
          </cell>
          <cell r="H1291">
            <v>22.55</v>
          </cell>
          <cell r="I1291">
            <v>24097</v>
          </cell>
          <cell r="J1291">
            <v>532230.94999999995</v>
          </cell>
          <cell r="K1291">
            <v>44243</v>
          </cell>
          <cell r="L1291">
            <v>197</v>
          </cell>
        </row>
        <row r="1292">
          <cell r="A1292" t="str">
            <v>RVNL</v>
          </cell>
          <cell r="B1292" t="str">
            <v>EQ</v>
          </cell>
          <cell r="C1292">
            <v>31</v>
          </cell>
          <cell r="D1292">
            <v>31.25</v>
          </cell>
          <cell r="E1292">
            <v>30.45</v>
          </cell>
          <cell r="F1292">
            <v>30.75</v>
          </cell>
          <cell r="G1292">
            <v>30.75</v>
          </cell>
          <cell r="H1292">
            <v>31.05</v>
          </cell>
          <cell r="I1292">
            <v>5108907</v>
          </cell>
          <cell r="J1292">
            <v>157248653.69999999</v>
          </cell>
          <cell r="K1292">
            <v>44243</v>
          </cell>
          <cell r="L1292">
            <v>13304</v>
          </cell>
        </row>
        <row r="1293">
          <cell r="A1293" t="str">
            <v>S&amp;SPOWER</v>
          </cell>
          <cell r="B1293" t="str">
            <v>BE</v>
          </cell>
          <cell r="C1293">
            <v>15</v>
          </cell>
          <cell r="D1293">
            <v>15.95</v>
          </cell>
          <cell r="E1293">
            <v>14.8</v>
          </cell>
          <cell r="F1293">
            <v>14.9</v>
          </cell>
          <cell r="G1293">
            <v>14.9</v>
          </cell>
          <cell r="H1293">
            <v>15.3</v>
          </cell>
          <cell r="I1293">
            <v>3334</v>
          </cell>
          <cell r="J1293">
            <v>50592.35</v>
          </cell>
          <cell r="K1293">
            <v>44243</v>
          </cell>
          <cell r="L1293">
            <v>22</v>
          </cell>
        </row>
        <row r="1294">
          <cell r="A1294" t="str">
            <v>SABEVENTS</v>
          </cell>
          <cell r="B1294" t="str">
            <v>EQ</v>
          </cell>
          <cell r="C1294">
            <v>1.35</v>
          </cell>
          <cell r="D1294">
            <v>1.4</v>
          </cell>
          <cell r="E1294">
            <v>1.3</v>
          </cell>
          <cell r="F1294">
            <v>1.3</v>
          </cell>
          <cell r="G1294">
            <v>1.3</v>
          </cell>
          <cell r="H1294">
            <v>1.35</v>
          </cell>
          <cell r="I1294">
            <v>1085</v>
          </cell>
          <cell r="J1294">
            <v>1446.65</v>
          </cell>
          <cell r="K1294">
            <v>44243</v>
          </cell>
          <cell r="L1294">
            <v>10</v>
          </cell>
        </row>
        <row r="1295">
          <cell r="A1295" t="str">
            <v>SABTN</v>
          </cell>
          <cell r="B1295" t="str">
            <v>BE</v>
          </cell>
          <cell r="C1295">
            <v>1.55</v>
          </cell>
          <cell r="D1295">
            <v>1.6</v>
          </cell>
          <cell r="E1295">
            <v>1.55</v>
          </cell>
          <cell r="F1295">
            <v>1.6</v>
          </cell>
          <cell r="G1295">
            <v>1.6</v>
          </cell>
          <cell r="H1295">
            <v>1.55</v>
          </cell>
          <cell r="I1295">
            <v>20868</v>
          </cell>
          <cell r="J1295">
            <v>32874.35</v>
          </cell>
          <cell r="K1295">
            <v>44243</v>
          </cell>
          <cell r="L1295">
            <v>22</v>
          </cell>
        </row>
        <row r="1296">
          <cell r="A1296" t="str">
            <v>SADBHAV</v>
          </cell>
          <cell r="B1296" t="str">
            <v>EQ</v>
          </cell>
          <cell r="C1296">
            <v>80.900000000000006</v>
          </cell>
          <cell r="D1296">
            <v>83</v>
          </cell>
          <cell r="E1296">
            <v>76.7</v>
          </cell>
          <cell r="F1296">
            <v>77.849999999999994</v>
          </cell>
          <cell r="G1296">
            <v>77.8</v>
          </cell>
          <cell r="H1296">
            <v>80</v>
          </cell>
          <cell r="I1296">
            <v>2723195</v>
          </cell>
          <cell r="J1296">
            <v>217270837.69999999</v>
          </cell>
          <cell r="K1296">
            <v>44243</v>
          </cell>
          <cell r="L1296">
            <v>15600</v>
          </cell>
        </row>
        <row r="1297">
          <cell r="A1297" t="str">
            <v>SADBHIN</v>
          </cell>
          <cell r="B1297" t="str">
            <v>EQ</v>
          </cell>
          <cell r="C1297">
            <v>24.35</v>
          </cell>
          <cell r="D1297">
            <v>25.45</v>
          </cell>
          <cell r="E1297">
            <v>24</v>
          </cell>
          <cell r="F1297">
            <v>24.25</v>
          </cell>
          <cell r="G1297">
            <v>24.2</v>
          </cell>
          <cell r="H1297">
            <v>24.5</v>
          </cell>
          <cell r="I1297">
            <v>871819</v>
          </cell>
          <cell r="J1297">
            <v>21517706.550000001</v>
          </cell>
          <cell r="K1297">
            <v>44243</v>
          </cell>
          <cell r="L1297">
            <v>2267</v>
          </cell>
        </row>
        <row r="1298">
          <cell r="A1298" t="str">
            <v>SAFARI</v>
          </cell>
          <cell r="B1298" t="str">
            <v>EQ</v>
          </cell>
          <cell r="C1298">
            <v>630</v>
          </cell>
          <cell r="D1298">
            <v>650</v>
          </cell>
          <cell r="E1298">
            <v>582.54999999999995</v>
          </cell>
          <cell r="F1298">
            <v>590.65</v>
          </cell>
          <cell r="G1298">
            <v>591</v>
          </cell>
          <cell r="H1298">
            <v>587.54999999999995</v>
          </cell>
          <cell r="I1298">
            <v>128469</v>
          </cell>
          <cell r="J1298">
            <v>77657116.650000006</v>
          </cell>
          <cell r="K1298">
            <v>44243</v>
          </cell>
          <cell r="L1298">
            <v>5505</v>
          </cell>
        </row>
        <row r="1299">
          <cell r="A1299" t="str">
            <v>SAGARDEEP</v>
          </cell>
          <cell r="B1299" t="str">
            <v>EQ</v>
          </cell>
          <cell r="C1299">
            <v>45</v>
          </cell>
          <cell r="D1299">
            <v>45.4</v>
          </cell>
          <cell r="E1299">
            <v>45</v>
          </cell>
          <cell r="F1299">
            <v>45.15</v>
          </cell>
          <cell r="G1299">
            <v>45.35</v>
          </cell>
          <cell r="H1299">
            <v>44.9</v>
          </cell>
          <cell r="I1299">
            <v>24773</v>
          </cell>
          <cell r="J1299">
            <v>1120830.05</v>
          </cell>
          <cell r="K1299">
            <v>44243</v>
          </cell>
          <cell r="L1299">
            <v>264</v>
          </cell>
        </row>
        <row r="1300">
          <cell r="A1300" t="str">
            <v>SAGCEM</v>
          </cell>
          <cell r="B1300" t="str">
            <v>EQ</v>
          </cell>
          <cell r="C1300">
            <v>720</v>
          </cell>
          <cell r="D1300">
            <v>722.2</v>
          </cell>
          <cell r="E1300">
            <v>703.8</v>
          </cell>
          <cell r="F1300">
            <v>717.7</v>
          </cell>
          <cell r="G1300">
            <v>715</v>
          </cell>
          <cell r="H1300">
            <v>712.25</v>
          </cell>
          <cell r="I1300">
            <v>29476</v>
          </cell>
          <cell r="J1300">
            <v>21050572.600000001</v>
          </cell>
          <cell r="K1300">
            <v>44243</v>
          </cell>
          <cell r="L1300">
            <v>3285</v>
          </cell>
        </row>
        <row r="1301">
          <cell r="A1301" t="str">
            <v>SAIL</v>
          </cell>
          <cell r="B1301" t="str">
            <v>EQ</v>
          </cell>
          <cell r="C1301">
            <v>62.75</v>
          </cell>
          <cell r="D1301">
            <v>66.400000000000006</v>
          </cell>
          <cell r="E1301">
            <v>62.75</v>
          </cell>
          <cell r="F1301">
            <v>64.75</v>
          </cell>
          <cell r="G1301">
            <v>64.75</v>
          </cell>
          <cell r="H1301">
            <v>62.7</v>
          </cell>
          <cell r="I1301">
            <v>53647015</v>
          </cell>
          <cell r="J1301">
            <v>3498326772.75</v>
          </cell>
          <cell r="K1301">
            <v>44243</v>
          </cell>
          <cell r="L1301">
            <v>85504</v>
          </cell>
        </row>
        <row r="1302">
          <cell r="A1302" t="str">
            <v>SAKAR</v>
          </cell>
          <cell r="B1302" t="str">
            <v>EQ</v>
          </cell>
          <cell r="C1302">
            <v>97.8</v>
          </cell>
          <cell r="D1302">
            <v>97.8</v>
          </cell>
          <cell r="E1302">
            <v>92.9</v>
          </cell>
          <cell r="F1302">
            <v>93.5</v>
          </cell>
          <cell r="G1302">
            <v>94</v>
          </cell>
          <cell r="H1302">
            <v>95.45</v>
          </cell>
          <cell r="I1302">
            <v>21131</v>
          </cell>
          <cell r="J1302">
            <v>2000250.35</v>
          </cell>
          <cell r="K1302">
            <v>44243</v>
          </cell>
          <cell r="L1302">
            <v>413</v>
          </cell>
        </row>
        <row r="1303">
          <cell r="A1303" t="str">
            <v>SAKHTISUG</v>
          </cell>
          <cell r="B1303" t="str">
            <v>EQ</v>
          </cell>
          <cell r="C1303">
            <v>9.4</v>
          </cell>
          <cell r="D1303">
            <v>9.8000000000000007</v>
          </cell>
          <cell r="E1303">
            <v>9.35</v>
          </cell>
          <cell r="F1303">
            <v>9.5</v>
          </cell>
          <cell r="G1303">
            <v>9.6</v>
          </cell>
          <cell r="H1303">
            <v>9.35</v>
          </cell>
          <cell r="I1303">
            <v>51530</v>
          </cell>
          <cell r="J1303">
            <v>493094.35</v>
          </cell>
          <cell r="K1303">
            <v>44243</v>
          </cell>
          <cell r="L1303">
            <v>295</v>
          </cell>
        </row>
        <row r="1304">
          <cell r="A1304" t="str">
            <v>SAKSOFT</v>
          </cell>
          <cell r="B1304" t="str">
            <v>EQ</v>
          </cell>
          <cell r="C1304">
            <v>345</v>
          </cell>
          <cell r="D1304">
            <v>353.1</v>
          </cell>
          <cell r="E1304">
            <v>339</v>
          </cell>
          <cell r="F1304">
            <v>342.05</v>
          </cell>
          <cell r="G1304">
            <v>339.85</v>
          </cell>
          <cell r="H1304">
            <v>346.15</v>
          </cell>
          <cell r="I1304">
            <v>19891</v>
          </cell>
          <cell r="J1304">
            <v>6889885.9000000004</v>
          </cell>
          <cell r="K1304">
            <v>44243</v>
          </cell>
          <cell r="L1304">
            <v>898</v>
          </cell>
        </row>
        <row r="1305">
          <cell r="A1305" t="str">
            <v>SAKUMA</v>
          </cell>
          <cell r="B1305" t="str">
            <v>EQ</v>
          </cell>
          <cell r="C1305">
            <v>5.7</v>
          </cell>
          <cell r="D1305">
            <v>5.7</v>
          </cell>
          <cell r="E1305">
            <v>5.45</v>
          </cell>
          <cell r="F1305">
            <v>5.55</v>
          </cell>
          <cell r="G1305">
            <v>5.55</v>
          </cell>
          <cell r="H1305">
            <v>5.65</v>
          </cell>
          <cell r="I1305">
            <v>699668</v>
          </cell>
          <cell r="J1305">
            <v>3885602.25</v>
          </cell>
          <cell r="K1305">
            <v>44243</v>
          </cell>
          <cell r="L1305">
            <v>911</v>
          </cell>
        </row>
        <row r="1306">
          <cell r="A1306" t="str">
            <v>SALASAR</v>
          </cell>
          <cell r="B1306" t="str">
            <v>EQ</v>
          </cell>
          <cell r="C1306">
            <v>367.9</v>
          </cell>
          <cell r="D1306">
            <v>367.95</v>
          </cell>
          <cell r="E1306">
            <v>356</v>
          </cell>
          <cell r="F1306">
            <v>358.2</v>
          </cell>
          <cell r="G1306">
            <v>357.55</v>
          </cell>
          <cell r="H1306">
            <v>364.5</v>
          </cell>
          <cell r="I1306">
            <v>135664</v>
          </cell>
          <cell r="J1306">
            <v>48947188.549999997</v>
          </cell>
          <cell r="K1306">
            <v>44243</v>
          </cell>
          <cell r="L1306">
            <v>6001</v>
          </cell>
        </row>
        <row r="1307">
          <cell r="A1307" t="str">
            <v>SALONA</v>
          </cell>
          <cell r="B1307" t="str">
            <v>EQ</v>
          </cell>
          <cell r="C1307">
            <v>84</v>
          </cell>
          <cell r="D1307">
            <v>84</v>
          </cell>
          <cell r="E1307">
            <v>75</v>
          </cell>
          <cell r="F1307">
            <v>75.7</v>
          </cell>
          <cell r="G1307">
            <v>75</v>
          </cell>
          <cell r="H1307">
            <v>78.75</v>
          </cell>
          <cell r="I1307">
            <v>3376</v>
          </cell>
          <cell r="J1307">
            <v>261912.6</v>
          </cell>
          <cell r="K1307">
            <v>44243</v>
          </cell>
          <cell r="L1307">
            <v>162</v>
          </cell>
        </row>
        <row r="1308">
          <cell r="A1308" t="str">
            <v>SALSTEEL</v>
          </cell>
          <cell r="B1308" t="str">
            <v>EQ</v>
          </cell>
          <cell r="C1308">
            <v>3.5</v>
          </cell>
          <cell r="D1308">
            <v>3.5</v>
          </cell>
          <cell r="E1308">
            <v>3.2</v>
          </cell>
          <cell r="F1308">
            <v>3.35</v>
          </cell>
          <cell r="G1308">
            <v>3.35</v>
          </cell>
          <cell r="H1308">
            <v>3.35</v>
          </cell>
          <cell r="I1308">
            <v>80079</v>
          </cell>
          <cell r="J1308">
            <v>270109.34999999998</v>
          </cell>
          <cell r="K1308">
            <v>44243</v>
          </cell>
          <cell r="L1308">
            <v>148</v>
          </cell>
        </row>
        <row r="1309">
          <cell r="A1309" t="str">
            <v>SALZERELEC</v>
          </cell>
          <cell r="B1309" t="str">
            <v>EQ</v>
          </cell>
          <cell r="C1309">
            <v>125</v>
          </cell>
          <cell r="D1309">
            <v>125</v>
          </cell>
          <cell r="E1309">
            <v>121.2</v>
          </cell>
          <cell r="F1309">
            <v>122.8</v>
          </cell>
          <cell r="G1309">
            <v>123.2</v>
          </cell>
          <cell r="H1309">
            <v>123.2</v>
          </cell>
          <cell r="I1309">
            <v>23731</v>
          </cell>
          <cell r="J1309">
            <v>2908119.65</v>
          </cell>
          <cell r="K1309">
            <v>44243</v>
          </cell>
          <cell r="L1309">
            <v>497</v>
          </cell>
        </row>
        <row r="1310">
          <cell r="A1310" t="str">
            <v>SAMBHAAV</v>
          </cell>
          <cell r="B1310" t="str">
            <v>EQ</v>
          </cell>
          <cell r="C1310">
            <v>2.9</v>
          </cell>
          <cell r="D1310">
            <v>2.9</v>
          </cell>
          <cell r="E1310">
            <v>2.7</v>
          </cell>
          <cell r="F1310">
            <v>2.75</v>
          </cell>
          <cell r="G1310">
            <v>2.8</v>
          </cell>
          <cell r="H1310">
            <v>2.8</v>
          </cell>
          <cell r="I1310">
            <v>15052</v>
          </cell>
          <cell r="J1310">
            <v>40877.25</v>
          </cell>
          <cell r="K1310">
            <v>44243</v>
          </cell>
          <cell r="L1310">
            <v>59</v>
          </cell>
        </row>
        <row r="1311">
          <cell r="A1311" t="str">
            <v>SANCO</v>
          </cell>
          <cell r="B1311" t="str">
            <v>EQ</v>
          </cell>
          <cell r="C1311">
            <v>13.35</v>
          </cell>
          <cell r="D1311">
            <v>13.8</v>
          </cell>
          <cell r="E1311">
            <v>12.85</v>
          </cell>
          <cell r="F1311">
            <v>13.15</v>
          </cell>
          <cell r="G1311">
            <v>13.2</v>
          </cell>
          <cell r="H1311">
            <v>13.25</v>
          </cell>
          <cell r="I1311">
            <v>190895</v>
          </cell>
          <cell r="J1311">
            <v>2499745.4500000002</v>
          </cell>
          <cell r="K1311">
            <v>44243</v>
          </cell>
          <cell r="L1311">
            <v>425</v>
          </cell>
        </row>
        <row r="1312">
          <cell r="A1312" t="str">
            <v>SANDESH</v>
          </cell>
          <cell r="B1312" t="str">
            <v>EQ</v>
          </cell>
          <cell r="C1312">
            <v>722.95</v>
          </cell>
          <cell r="D1312">
            <v>722.95</v>
          </cell>
          <cell r="E1312">
            <v>677</v>
          </cell>
          <cell r="F1312">
            <v>697.9</v>
          </cell>
          <cell r="G1312">
            <v>690</v>
          </cell>
          <cell r="H1312">
            <v>712.45</v>
          </cell>
          <cell r="I1312">
            <v>2880</v>
          </cell>
          <cell r="J1312">
            <v>2022741.3</v>
          </cell>
          <cell r="K1312">
            <v>44243</v>
          </cell>
          <cell r="L1312">
            <v>448</v>
          </cell>
        </row>
        <row r="1313">
          <cell r="A1313" t="str">
            <v>SANDHAR</v>
          </cell>
          <cell r="B1313" t="str">
            <v>EQ</v>
          </cell>
          <cell r="C1313">
            <v>250.1</v>
          </cell>
          <cell r="D1313">
            <v>254.95</v>
          </cell>
          <cell r="E1313">
            <v>243.15</v>
          </cell>
          <cell r="F1313">
            <v>244.1</v>
          </cell>
          <cell r="G1313">
            <v>244.5</v>
          </cell>
          <cell r="H1313">
            <v>250.1</v>
          </cell>
          <cell r="I1313">
            <v>20280</v>
          </cell>
          <cell r="J1313">
            <v>5020646.3</v>
          </cell>
          <cell r="K1313">
            <v>44243</v>
          </cell>
          <cell r="L1313">
            <v>959</v>
          </cell>
        </row>
        <row r="1314">
          <cell r="A1314" t="str">
            <v>SANGAMIND</v>
          </cell>
          <cell r="B1314" t="str">
            <v>BE</v>
          </cell>
          <cell r="C1314">
            <v>74.05</v>
          </cell>
          <cell r="D1314">
            <v>76.95</v>
          </cell>
          <cell r="E1314">
            <v>74.05</v>
          </cell>
          <cell r="F1314">
            <v>76.849999999999994</v>
          </cell>
          <cell r="G1314">
            <v>76.849999999999994</v>
          </cell>
          <cell r="H1314">
            <v>75.849999999999994</v>
          </cell>
          <cell r="I1314">
            <v>3435</v>
          </cell>
          <cell r="J1314">
            <v>258984.85</v>
          </cell>
          <cell r="K1314">
            <v>44243</v>
          </cell>
          <cell r="L1314">
            <v>42</v>
          </cell>
        </row>
        <row r="1315">
          <cell r="A1315" t="str">
            <v>SANGHIIND</v>
          </cell>
          <cell r="B1315" t="str">
            <v>EQ</v>
          </cell>
          <cell r="C1315">
            <v>39.549999999999997</v>
          </cell>
          <cell r="D1315">
            <v>42.5</v>
          </cell>
          <cell r="E1315">
            <v>39.25</v>
          </cell>
          <cell r="F1315">
            <v>41.25</v>
          </cell>
          <cell r="G1315">
            <v>41.35</v>
          </cell>
          <cell r="H1315">
            <v>39.35</v>
          </cell>
          <cell r="I1315">
            <v>3513195</v>
          </cell>
          <cell r="J1315">
            <v>144724888.75</v>
          </cell>
          <cell r="K1315">
            <v>44243</v>
          </cell>
          <cell r="L1315">
            <v>9977</v>
          </cell>
        </row>
        <row r="1316">
          <cell r="A1316" t="str">
            <v>SANGHVIFOR</v>
          </cell>
          <cell r="B1316" t="str">
            <v>EQ</v>
          </cell>
          <cell r="C1316">
            <v>20.2</v>
          </cell>
          <cell r="D1316">
            <v>21.25</v>
          </cell>
          <cell r="E1316">
            <v>18.649999999999999</v>
          </cell>
          <cell r="F1316">
            <v>19.3</v>
          </cell>
          <cell r="G1316">
            <v>20</v>
          </cell>
          <cell r="H1316">
            <v>20.65</v>
          </cell>
          <cell r="I1316">
            <v>14381</v>
          </cell>
          <cell r="J1316">
            <v>276367.59999999998</v>
          </cell>
          <cell r="K1316">
            <v>44243</v>
          </cell>
          <cell r="L1316">
            <v>112</v>
          </cell>
        </row>
        <row r="1317">
          <cell r="A1317" t="str">
            <v>SANGHVIMOV</v>
          </cell>
          <cell r="B1317" t="str">
            <v>EQ</v>
          </cell>
          <cell r="C1317">
            <v>113.8</v>
          </cell>
          <cell r="D1317">
            <v>113.8</v>
          </cell>
          <cell r="E1317">
            <v>106.3</v>
          </cell>
          <cell r="F1317">
            <v>108.15</v>
          </cell>
          <cell r="G1317">
            <v>108</v>
          </cell>
          <cell r="H1317">
            <v>112.25</v>
          </cell>
          <cell r="I1317">
            <v>45109</v>
          </cell>
          <cell r="J1317">
            <v>4873669.95</v>
          </cell>
          <cell r="K1317">
            <v>44243</v>
          </cell>
          <cell r="L1317">
            <v>362</v>
          </cell>
        </row>
        <row r="1318">
          <cell r="A1318" t="str">
            <v>SANGINITA</v>
          </cell>
          <cell r="B1318" t="str">
            <v>EQ</v>
          </cell>
          <cell r="C1318">
            <v>26.5</v>
          </cell>
          <cell r="D1318">
            <v>26.5</v>
          </cell>
          <cell r="E1318">
            <v>25.1</v>
          </cell>
          <cell r="F1318">
            <v>25.3</v>
          </cell>
          <cell r="G1318">
            <v>25.2</v>
          </cell>
          <cell r="H1318">
            <v>25.8</v>
          </cell>
          <cell r="I1318">
            <v>31675</v>
          </cell>
          <cell r="J1318">
            <v>807518.15</v>
          </cell>
          <cell r="K1318">
            <v>44243</v>
          </cell>
          <cell r="L1318">
            <v>196</v>
          </cell>
        </row>
        <row r="1319">
          <cell r="A1319" t="str">
            <v>SANOFI</v>
          </cell>
          <cell r="B1319" t="str">
            <v>EQ</v>
          </cell>
          <cell r="C1319">
            <v>7845</v>
          </cell>
          <cell r="D1319">
            <v>7895</v>
          </cell>
          <cell r="E1319">
            <v>7811.5</v>
          </cell>
          <cell r="F1319">
            <v>7830.65</v>
          </cell>
          <cell r="G1319">
            <v>7825</v>
          </cell>
          <cell r="H1319">
            <v>7844.6</v>
          </cell>
          <cell r="I1319">
            <v>29867</v>
          </cell>
          <cell r="J1319">
            <v>234361949.19999999</v>
          </cell>
          <cell r="K1319">
            <v>44243</v>
          </cell>
          <cell r="L1319">
            <v>3503</v>
          </cell>
        </row>
        <row r="1320">
          <cell r="A1320" t="str">
            <v>SARDAEN</v>
          </cell>
          <cell r="B1320" t="str">
            <v>EQ</v>
          </cell>
          <cell r="C1320">
            <v>381.85</v>
          </cell>
          <cell r="D1320">
            <v>394</v>
          </cell>
          <cell r="E1320">
            <v>366.15</v>
          </cell>
          <cell r="F1320">
            <v>371.5</v>
          </cell>
          <cell r="G1320">
            <v>369.15</v>
          </cell>
          <cell r="H1320">
            <v>381.45</v>
          </cell>
          <cell r="I1320">
            <v>124268</v>
          </cell>
          <cell r="J1320">
            <v>47462923.600000001</v>
          </cell>
          <cell r="K1320">
            <v>44243</v>
          </cell>
          <cell r="L1320">
            <v>4393</v>
          </cell>
        </row>
        <row r="1321">
          <cell r="A1321" t="str">
            <v>SAREGAMA</v>
          </cell>
          <cell r="B1321" t="str">
            <v>EQ</v>
          </cell>
          <cell r="C1321">
            <v>1073</v>
          </cell>
          <cell r="D1321">
            <v>1090</v>
          </cell>
          <cell r="E1321">
            <v>1044.75</v>
          </cell>
          <cell r="F1321">
            <v>1053.3</v>
          </cell>
          <cell r="G1321">
            <v>1057</v>
          </cell>
          <cell r="H1321">
            <v>1070.45</v>
          </cell>
          <cell r="I1321">
            <v>54351</v>
          </cell>
          <cell r="J1321">
            <v>58251859.600000001</v>
          </cell>
          <cell r="K1321">
            <v>44243</v>
          </cell>
          <cell r="L1321">
            <v>3727</v>
          </cell>
        </row>
        <row r="1322">
          <cell r="A1322" t="str">
            <v>SARLAPOLY</v>
          </cell>
          <cell r="B1322" t="str">
            <v>EQ</v>
          </cell>
          <cell r="C1322">
            <v>26.8</v>
          </cell>
          <cell r="D1322">
            <v>26.8</v>
          </cell>
          <cell r="E1322">
            <v>25.35</v>
          </cell>
          <cell r="F1322">
            <v>25.7</v>
          </cell>
          <cell r="G1322">
            <v>25.8</v>
          </cell>
          <cell r="H1322">
            <v>26.45</v>
          </cell>
          <cell r="I1322">
            <v>133175</v>
          </cell>
          <cell r="J1322">
            <v>3441192.95</v>
          </cell>
          <cell r="K1322">
            <v>44243</v>
          </cell>
          <cell r="L1322">
            <v>539</v>
          </cell>
        </row>
        <row r="1323">
          <cell r="A1323" t="str">
            <v>SASKEN</v>
          </cell>
          <cell r="B1323" t="str">
            <v>EQ</v>
          </cell>
          <cell r="C1323">
            <v>830.1</v>
          </cell>
          <cell r="D1323">
            <v>830.1</v>
          </cell>
          <cell r="E1323">
            <v>817.3</v>
          </cell>
          <cell r="F1323">
            <v>821.1</v>
          </cell>
          <cell r="G1323">
            <v>821.95</v>
          </cell>
          <cell r="H1323">
            <v>829</v>
          </cell>
          <cell r="I1323">
            <v>12229</v>
          </cell>
          <cell r="J1323">
            <v>10074634.5</v>
          </cell>
          <cell r="K1323">
            <v>44243</v>
          </cell>
          <cell r="L1323">
            <v>789</v>
          </cell>
        </row>
        <row r="1324">
          <cell r="A1324" t="str">
            <v>SASTASUNDR</v>
          </cell>
          <cell r="B1324" t="str">
            <v>EQ</v>
          </cell>
          <cell r="C1324">
            <v>123.6</v>
          </cell>
          <cell r="D1324">
            <v>124.75</v>
          </cell>
          <cell r="E1324">
            <v>118</v>
          </cell>
          <cell r="F1324">
            <v>119.25</v>
          </cell>
          <cell r="G1324">
            <v>120.6</v>
          </cell>
          <cell r="H1324">
            <v>122.15</v>
          </cell>
          <cell r="I1324">
            <v>22496</v>
          </cell>
          <cell r="J1324">
            <v>2728856.4</v>
          </cell>
          <cell r="K1324">
            <v>44243</v>
          </cell>
          <cell r="L1324">
            <v>720</v>
          </cell>
        </row>
        <row r="1325">
          <cell r="A1325" t="str">
            <v>SATIA</v>
          </cell>
          <cell r="B1325" t="str">
            <v>EQ</v>
          </cell>
          <cell r="C1325">
            <v>82</v>
          </cell>
          <cell r="D1325">
            <v>83.45</v>
          </cell>
          <cell r="E1325">
            <v>79</v>
          </cell>
          <cell r="F1325">
            <v>80.150000000000006</v>
          </cell>
          <cell r="G1325">
            <v>81.099999999999994</v>
          </cell>
          <cell r="H1325">
            <v>82.45</v>
          </cell>
          <cell r="I1325">
            <v>105773</v>
          </cell>
          <cell r="J1325">
            <v>8528944.9499999993</v>
          </cell>
          <cell r="K1325">
            <v>44243</v>
          </cell>
          <cell r="L1325">
            <v>1125</v>
          </cell>
        </row>
        <row r="1326">
          <cell r="A1326" t="str">
            <v>SATIN</v>
          </cell>
          <cell r="B1326" t="str">
            <v>EQ</v>
          </cell>
          <cell r="C1326">
            <v>80.25</v>
          </cell>
          <cell r="D1326">
            <v>82.95</v>
          </cell>
          <cell r="E1326">
            <v>79.8</v>
          </cell>
          <cell r="F1326">
            <v>81.150000000000006</v>
          </cell>
          <cell r="G1326">
            <v>81.2</v>
          </cell>
          <cell r="H1326">
            <v>80.25</v>
          </cell>
          <cell r="I1326">
            <v>366530</v>
          </cell>
          <cell r="J1326">
            <v>29715208.149999999</v>
          </cell>
          <cell r="K1326">
            <v>44243</v>
          </cell>
          <cell r="L1326">
            <v>2146</v>
          </cell>
        </row>
        <row r="1327">
          <cell r="A1327" t="str">
            <v>SBICARD</v>
          </cell>
          <cell r="B1327" t="str">
            <v>EQ</v>
          </cell>
          <cell r="C1327">
            <v>1029.55</v>
          </cell>
          <cell r="D1327">
            <v>1037</v>
          </cell>
          <cell r="E1327">
            <v>1015</v>
          </cell>
          <cell r="F1327">
            <v>1019.35</v>
          </cell>
          <cell r="G1327">
            <v>1018.8</v>
          </cell>
          <cell r="H1327">
            <v>1019.5</v>
          </cell>
          <cell r="I1327">
            <v>953363</v>
          </cell>
          <cell r="J1327">
            <v>973510538.60000002</v>
          </cell>
          <cell r="K1327">
            <v>44243</v>
          </cell>
          <cell r="L1327">
            <v>36459</v>
          </cell>
        </row>
        <row r="1328">
          <cell r="A1328" t="str">
            <v>SBIETFIT</v>
          </cell>
          <cell r="B1328" t="str">
            <v>EQ</v>
          </cell>
          <cell r="C1328">
            <v>261.95</v>
          </cell>
          <cell r="D1328">
            <v>264.99</v>
          </cell>
          <cell r="E1328">
            <v>257.60000000000002</v>
          </cell>
          <cell r="F1328">
            <v>258.64999999999998</v>
          </cell>
          <cell r="G1328">
            <v>259.14</v>
          </cell>
          <cell r="H1328">
            <v>262.32</v>
          </cell>
          <cell r="I1328">
            <v>2111</v>
          </cell>
          <cell r="J1328">
            <v>549817.89</v>
          </cell>
          <cell r="K1328">
            <v>44243</v>
          </cell>
          <cell r="L1328">
            <v>122</v>
          </cell>
        </row>
        <row r="1329">
          <cell r="A1329" t="str">
            <v>SBIETFPB</v>
          </cell>
          <cell r="B1329" t="str">
            <v>EQ</v>
          </cell>
          <cell r="C1329">
            <v>200</v>
          </cell>
          <cell r="D1329">
            <v>202.95</v>
          </cell>
          <cell r="E1329">
            <v>195.25</v>
          </cell>
          <cell r="F1329">
            <v>197.64</v>
          </cell>
          <cell r="G1329">
            <v>197.92</v>
          </cell>
          <cell r="H1329">
            <v>196.84</v>
          </cell>
          <cell r="I1329">
            <v>2305</v>
          </cell>
          <cell r="J1329">
            <v>456821.38</v>
          </cell>
          <cell r="K1329">
            <v>44243</v>
          </cell>
          <cell r="L1329">
            <v>127</v>
          </cell>
        </row>
        <row r="1330">
          <cell r="A1330" t="str">
            <v>SBIETFQLTY</v>
          </cell>
          <cell r="B1330" t="str">
            <v>EQ</v>
          </cell>
          <cell r="C1330">
            <v>130.99</v>
          </cell>
          <cell r="D1330">
            <v>130.99</v>
          </cell>
          <cell r="E1330">
            <v>128</v>
          </cell>
          <cell r="F1330">
            <v>128.66</v>
          </cell>
          <cell r="G1330">
            <v>128.82</v>
          </cell>
          <cell r="H1330">
            <v>128.85</v>
          </cell>
          <cell r="I1330">
            <v>1840</v>
          </cell>
          <cell r="J1330">
            <v>237467.75</v>
          </cell>
          <cell r="K1330">
            <v>44243</v>
          </cell>
          <cell r="L1330">
            <v>71</v>
          </cell>
        </row>
        <row r="1331">
          <cell r="A1331" t="str">
            <v>SBILIFE</v>
          </cell>
          <cell r="B1331" t="str">
            <v>EQ</v>
          </cell>
          <cell r="C1331">
            <v>877.25</v>
          </cell>
          <cell r="D1331">
            <v>888.3</v>
          </cell>
          <cell r="E1331">
            <v>869</v>
          </cell>
          <cell r="F1331">
            <v>872</v>
          </cell>
          <cell r="G1331">
            <v>872.7</v>
          </cell>
          <cell r="H1331">
            <v>877.25</v>
          </cell>
          <cell r="I1331">
            <v>1634864</v>
          </cell>
          <cell r="J1331">
            <v>1434342824.25</v>
          </cell>
          <cell r="K1331">
            <v>44243</v>
          </cell>
          <cell r="L1331">
            <v>45476</v>
          </cell>
        </row>
        <row r="1332">
          <cell r="A1332" t="str">
            <v>SBIN</v>
          </cell>
          <cell r="B1332" t="str">
            <v>EQ</v>
          </cell>
          <cell r="C1332">
            <v>412</v>
          </cell>
          <cell r="D1332">
            <v>415.75</v>
          </cell>
          <cell r="E1332">
            <v>400.3</v>
          </cell>
          <cell r="F1332">
            <v>402.35</v>
          </cell>
          <cell r="G1332">
            <v>402.9</v>
          </cell>
          <cell r="H1332">
            <v>406.95</v>
          </cell>
          <cell r="I1332">
            <v>80365431</v>
          </cell>
          <cell r="J1332">
            <v>32739856842.5</v>
          </cell>
          <cell r="K1332">
            <v>44243</v>
          </cell>
          <cell r="L1332">
            <v>574557</v>
          </cell>
        </row>
        <row r="1333">
          <cell r="A1333" t="str">
            <v>SCAPDVR</v>
          </cell>
          <cell r="B1333" t="str">
            <v>BE</v>
          </cell>
          <cell r="C1333">
            <v>2.2000000000000002</v>
          </cell>
          <cell r="D1333">
            <v>2.2000000000000002</v>
          </cell>
          <cell r="E1333">
            <v>2.2000000000000002</v>
          </cell>
          <cell r="F1333">
            <v>2.2000000000000002</v>
          </cell>
          <cell r="G1333">
            <v>2.2000000000000002</v>
          </cell>
          <cell r="H1333">
            <v>2.2999999999999998</v>
          </cell>
          <cell r="I1333">
            <v>41528</v>
          </cell>
          <cell r="J1333">
            <v>91361.600000000006</v>
          </cell>
          <cell r="K1333">
            <v>44243</v>
          </cell>
          <cell r="L1333">
            <v>57</v>
          </cell>
        </row>
        <row r="1334">
          <cell r="A1334" t="str">
            <v>SCHAEFFLER</v>
          </cell>
          <cell r="B1334" t="str">
            <v>EQ</v>
          </cell>
          <cell r="C1334">
            <v>5050.5</v>
          </cell>
          <cell r="D1334">
            <v>5148.25</v>
          </cell>
          <cell r="E1334">
            <v>4980</v>
          </cell>
          <cell r="F1334">
            <v>5032.1499999999996</v>
          </cell>
          <cell r="G1334">
            <v>5012</v>
          </cell>
          <cell r="H1334">
            <v>5016.7</v>
          </cell>
          <cell r="I1334">
            <v>24194</v>
          </cell>
          <cell r="J1334">
            <v>122159760.65000001</v>
          </cell>
          <cell r="K1334">
            <v>44243</v>
          </cell>
          <cell r="L1334">
            <v>5191</v>
          </cell>
        </row>
        <row r="1335">
          <cell r="A1335" t="str">
            <v>SCHAND</v>
          </cell>
          <cell r="B1335" t="str">
            <v>EQ</v>
          </cell>
          <cell r="C1335">
            <v>67.599999999999994</v>
          </cell>
          <cell r="D1335">
            <v>74</v>
          </cell>
          <cell r="E1335">
            <v>67.599999999999994</v>
          </cell>
          <cell r="F1335">
            <v>71.3</v>
          </cell>
          <cell r="G1335">
            <v>71.5</v>
          </cell>
          <cell r="H1335">
            <v>68.45</v>
          </cell>
          <cell r="I1335">
            <v>372384</v>
          </cell>
          <cell r="J1335">
            <v>26570425.5</v>
          </cell>
          <cell r="K1335">
            <v>44243</v>
          </cell>
          <cell r="L1335">
            <v>2264</v>
          </cell>
        </row>
        <row r="1336">
          <cell r="A1336" t="str">
            <v>SCHNEIDER</v>
          </cell>
          <cell r="B1336" t="str">
            <v>EQ</v>
          </cell>
          <cell r="C1336">
            <v>99.5</v>
          </cell>
          <cell r="D1336">
            <v>100.2</v>
          </cell>
          <cell r="E1336">
            <v>96.4</v>
          </cell>
          <cell r="F1336">
            <v>98.35</v>
          </cell>
          <cell r="G1336">
            <v>98.1</v>
          </cell>
          <cell r="H1336">
            <v>99</v>
          </cell>
          <cell r="I1336">
            <v>537284</v>
          </cell>
          <cell r="J1336">
            <v>52802552.850000001</v>
          </cell>
          <cell r="K1336">
            <v>44243</v>
          </cell>
          <cell r="L1336">
            <v>4946</v>
          </cell>
        </row>
        <row r="1337">
          <cell r="A1337" t="str">
            <v>SCI</v>
          </cell>
          <cell r="B1337" t="str">
            <v>EQ</v>
          </cell>
          <cell r="C1337">
            <v>86.5</v>
          </cell>
          <cell r="D1337">
            <v>86.9</v>
          </cell>
          <cell r="E1337">
            <v>84.55</v>
          </cell>
          <cell r="F1337">
            <v>85.9</v>
          </cell>
          <cell r="G1337">
            <v>86.45</v>
          </cell>
          <cell r="H1337">
            <v>86.5</v>
          </cell>
          <cell r="I1337">
            <v>1491892</v>
          </cell>
          <cell r="J1337">
            <v>127651756.5</v>
          </cell>
          <cell r="K1337">
            <v>44243</v>
          </cell>
          <cell r="L1337">
            <v>5715</v>
          </cell>
        </row>
        <row r="1338">
          <cell r="A1338" t="str">
            <v>SDBL</v>
          </cell>
          <cell r="B1338" t="str">
            <v>EQ</v>
          </cell>
          <cell r="C1338">
            <v>28.4</v>
          </cell>
          <cell r="D1338">
            <v>33.700000000000003</v>
          </cell>
          <cell r="E1338">
            <v>27.85</v>
          </cell>
          <cell r="F1338">
            <v>33.65</v>
          </cell>
          <cell r="G1338">
            <v>33.700000000000003</v>
          </cell>
          <cell r="H1338">
            <v>28.1</v>
          </cell>
          <cell r="I1338">
            <v>3146687</v>
          </cell>
          <cell r="J1338">
            <v>96520290.75</v>
          </cell>
          <cell r="K1338">
            <v>44243</v>
          </cell>
          <cell r="L1338">
            <v>5501</v>
          </cell>
        </row>
        <row r="1339">
          <cell r="A1339" t="str">
            <v>SEAMECLTD</v>
          </cell>
          <cell r="B1339" t="str">
            <v>EQ</v>
          </cell>
          <cell r="C1339">
            <v>454.95</v>
          </cell>
          <cell r="D1339">
            <v>460.25</v>
          </cell>
          <cell r="E1339">
            <v>452.7</v>
          </cell>
          <cell r="F1339">
            <v>456.65</v>
          </cell>
          <cell r="G1339">
            <v>458</v>
          </cell>
          <cell r="H1339">
            <v>452.7</v>
          </cell>
          <cell r="I1339">
            <v>17560</v>
          </cell>
          <cell r="J1339">
            <v>8021741.1500000004</v>
          </cell>
          <cell r="K1339">
            <v>44243</v>
          </cell>
          <cell r="L1339">
            <v>1851</v>
          </cell>
        </row>
        <row r="1340">
          <cell r="A1340" t="str">
            <v>SECURKLOUD</v>
          </cell>
          <cell r="B1340" t="str">
            <v>EQ</v>
          </cell>
          <cell r="C1340">
            <v>94.05</v>
          </cell>
          <cell r="D1340">
            <v>95.95</v>
          </cell>
          <cell r="E1340">
            <v>92.5</v>
          </cell>
          <cell r="F1340">
            <v>92.5</v>
          </cell>
          <cell r="G1340">
            <v>92.5</v>
          </cell>
          <cell r="H1340">
            <v>97.35</v>
          </cell>
          <cell r="I1340">
            <v>121375</v>
          </cell>
          <cell r="J1340">
            <v>11300309.449999999</v>
          </cell>
          <cell r="K1340">
            <v>44243</v>
          </cell>
          <cell r="L1340">
            <v>818</v>
          </cell>
        </row>
        <row r="1341">
          <cell r="A1341" t="str">
            <v>SELAN</v>
          </cell>
          <cell r="B1341" t="str">
            <v>EQ</v>
          </cell>
          <cell r="C1341">
            <v>134.9</v>
          </cell>
          <cell r="D1341">
            <v>134.9</v>
          </cell>
          <cell r="E1341">
            <v>129.9</v>
          </cell>
          <cell r="F1341">
            <v>131.19999999999999</v>
          </cell>
          <cell r="G1341">
            <v>130.85</v>
          </cell>
          <cell r="H1341">
            <v>132.25</v>
          </cell>
          <cell r="I1341">
            <v>90138</v>
          </cell>
          <cell r="J1341">
            <v>11869884.6</v>
          </cell>
          <cell r="K1341">
            <v>44243</v>
          </cell>
          <cell r="L1341">
            <v>1636</v>
          </cell>
        </row>
        <row r="1342">
          <cell r="A1342" t="str">
            <v>SEPOWER</v>
          </cell>
          <cell r="B1342" t="str">
            <v>BE</v>
          </cell>
          <cell r="C1342">
            <v>4.55</v>
          </cell>
          <cell r="D1342">
            <v>4.55</v>
          </cell>
          <cell r="E1342">
            <v>4.2</v>
          </cell>
          <cell r="F1342">
            <v>4.4000000000000004</v>
          </cell>
          <cell r="G1342">
            <v>4.4000000000000004</v>
          </cell>
          <cell r="H1342">
            <v>4.4000000000000004</v>
          </cell>
          <cell r="I1342">
            <v>20191</v>
          </cell>
          <cell r="J1342">
            <v>88363.6</v>
          </cell>
          <cell r="K1342">
            <v>44243</v>
          </cell>
          <cell r="L1342">
            <v>62</v>
          </cell>
        </row>
        <row r="1343">
          <cell r="A1343" t="str">
            <v>SEQUENT</v>
          </cell>
          <cell r="B1343" t="str">
            <v>EQ</v>
          </cell>
          <cell r="C1343">
            <v>250</v>
          </cell>
          <cell r="D1343">
            <v>252.9</v>
          </cell>
          <cell r="E1343">
            <v>245.45</v>
          </cell>
          <cell r="F1343">
            <v>248.6</v>
          </cell>
          <cell r="G1343">
            <v>248.1</v>
          </cell>
          <cell r="H1343">
            <v>248.4</v>
          </cell>
          <cell r="I1343">
            <v>478762</v>
          </cell>
          <cell r="J1343">
            <v>119141749.45</v>
          </cell>
          <cell r="K1343">
            <v>44243</v>
          </cell>
          <cell r="L1343">
            <v>7229</v>
          </cell>
        </row>
        <row r="1344">
          <cell r="A1344" t="str">
            <v>SESHAPAPER</v>
          </cell>
          <cell r="B1344" t="str">
            <v>EQ</v>
          </cell>
          <cell r="C1344">
            <v>140.1</v>
          </cell>
          <cell r="D1344">
            <v>144.19999999999999</v>
          </cell>
          <cell r="E1344">
            <v>138.75</v>
          </cell>
          <cell r="F1344">
            <v>143.1</v>
          </cell>
          <cell r="G1344">
            <v>143</v>
          </cell>
          <cell r="H1344">
            <v>140.05000000000001</v>
          </cell>
          <cell r="I1344">
            <v>48342</v>
          </cell>
          <cell r="J1344">
            <v>6854696.75</v>
          </cell>
          <cell r="K1344">
            <v>44243</v>
          </cell>
          <cell r="L1344">
            <v>1161</v>
          </cell>
        </row>
        <row r="1345">
          <cell r="A1345" t="str">
            <v>SETCO</v>
          </cell>
          <cell r="B1345" t="str">
            <v>EQ</v>
          </cell>
          <cell r="C1345">
            <v>15.3</v>
          </cell>
          <cell r="D1345">
            <v>15.9</v>
          </cell>
          <cell r="E1345">
            <v>14.35</v>
          </cell>
          <cell r="F1345">
            <v>14.65</v>
          </cell>
          <cell r="G1345">
            <v>14.75</v>
          </cell>
          <cell r="H1345">
            <v>15.9</v>
          </cell>
          <cell r="I1345">
            <v>564390</v>
          </cell>
          <cell r="J1345">
            <v>8353650.4000000004</v>
          </cell>
          <cell r="K1345">
            <v>44243</v>
          </cell>
          <cell r="L1345">
            <v>1015</v>
          </cell>
        </row>
        <row r="1346">
          <cell r="A1346" t="str">
            <v>SETF10GILT</v>
          </cell>
          <cell r="B1346" t="str">
            <v>EQ</v>
          </cell>
          <cell r="C1346">
            <v>201.19</v>
          </cell>
          <cell r="D1346">
            <v>202.91</v>
          </cell>
          <cell r="E1346">
            <v>200.7</v>
          </cell>
          <cell r="F1346">
            <v>200.7</v>
          </cell>
          <cell r="G1346">
            <v>200.7</v>
          </cell>
          <cell r="H1346">
            <v>203.19</v>
          </cell>
          <cell r="I1346">
            <v>99</v>
          </cell>
          <cell r="J1346">
            <v>20015.919999999998</v>
          </cell>
          <cell r="K1346">
            <v>44243</v>
          </cell>
          <cell r="L1346">
            <v>16</v>
          </cell>
        </row>
        <row r="1347">
          <cell r="A1347" t="str">
            <v>SETFGOLD</v>
          </cell>
          <cell r="B1347" t="str">
            <v>EQ</v>
          </cell>
          <cell r="C1347">
            <v>4229.5</v>
          </cell>
          <cell r="D1347">
            <v>4238.5</v>
          </cell>
          <cell r="E1347">
            <v>4221.6499999999996</v>
          </cell>
          <cell r="F1347">
            <v>4236.55</v>
          </cell>
          <cell r="G1347">
            <v>4237</v>
          </cell>
          <cell r="H1347">
            <v>4220.6499999999996</v>
          </cell>
          <cell r="I1347">
            <v>8521</v>
          </cell>
          <cell r="J1347">
            <v>36062221</v>
          </cell>
          <cell r="K1347">
            <v>44243</v>
          </cell>
          <cell r="L1347">
            <v>1130</v>
          </cell>
        </row>
        <row r="1348">
          <cell r="A1348" t="str">
            <v>SETFNIF50</v>
          </cell>
          <cell r="B1348" t="str">
            <v>EQ</v>
          </cell>
          <cell r="C1348">
            <v>161</v>
          </cell>
          <cell r="D1348">
            <v>168.8</v>
          </cell>
          <cell r="E1348">
            <v>158.13</v>
          </cell>
          <cell r="F1348">
            <v>158.72999999999999</v>
          </cell>
          <cell r="G1348">
            <v>159.09</v>
          </cell>
          <cell r="H1348">
            <v>159.25</v>
          </cell>
          <cell r="I1348">
            <v>251058</v>
          </cell>
          <cell r="J1348">
            <v>39941274.609999999</v>
          </cell>
          <cell r="K1348">
            <v>44243</v>
          </cell>
          <cell r="L1348">
            <v>1622</v>
          </cell>
        </row>
        <row r="1349">
          <cell r="A1349" t="str">
            <v>SETFNIFBK</v>
          </cell>
          <cell r="B1349" t="str">
            <v>EQ</v>
          </cell>
          <cell r="C1349">
            <v>377.72</v>
          </cell>
          <cell r="D1349">
            <v>377.72</v>
          </cell>
          <cell r="E1349">
            <v>366</v>
          </cell>
          <cell r="F1349">
            <v>370.1</v>
          </cell>
          <cell r="G1349">
            <v>370.9</v>
          </cell>
          <cell r="H1349">
            <v>371.68</v>
          </cell>
          <cell r="I1349">
            <v>56922</v>
          </cell>
          <cell r="J1349">
            <v>21087072.399999999</v>
          </cell>
          <cell r="K1349">
            <v>44243</v>
          </cell>
          <cell r="L1349">
            <v>1548</v>
          </cell>
        </row>
        <row r="1350">
          <cell r="A1350" t="str">
            <v>SETFNN50</v>
          </cell>
          <cell r="B1350" t="str">
            <v>EQ</v>
          </cell>
          <cell r="C1350">
            <v>394.1</v>
          </cell>
          <cell r="D1350">
            <v>394.1</v>
          </cell>
          <cell r="E1350">
            <v>358.5</v>
          </cell>
          <cell r="F1350">
            <v>363.37</v>
          </cell>
          <cell r="G1350">
            <v>363.98</v>
          </cell>
          <cell r="H1350">
            <v>361.6</v>
          </cell>
          <cell r="I1350">
            <v>13552</v>
          </cell>
          <cell r="J1350">
            <v>4912674.53</v>
          </cell>
          <cell r="K1350">
            <v>44243</v>
          </cell>
          <cell r="L1350">
            <v>338</v>
          </cell>
        </row>
        <row r="1351">
          <cell r="A1351" t="str">
            <v>SETUINFRA</v>
          </cell>
          <cell r="B1351" t="str">
            <v>BE</v>
          </cell>
          <cell r="C1351">
            <v>0.9</v>
          </cell>
          <cell r="D1351">
            <v>0.9</v>
          </cell>
          <cell r="E1351">
            <v>0.8</v>
          </cell>
          <cell r="F1351">
            <v>0.9</v>
          </cell>
          <cell r="G1351">
            <v>0.9</v>
          </cell>
          <cell r="H1351">
            <v>0.85</v>
          </cell>
          <cell r="I1351">
            <v>86661</v>
          </cell>
          <cell r="J1351">
            <v>74744.399999999994</v>
          </cell>
          <cell r="K1351">
            <v>44243</v>
          </cell>
          <cell r="L1351">
            <v>71</v>
          </cell>
        </row>
        <row r="1352">
          <cell r="A1352" t="str">
            <v>SEYAIND</v>
          </cell>
          <cell r="B1352" t="str">
            <v>EQ</v>
          </cell>
          <cell r="C1352">
            <v>57.5</v>
          </cell>
          <cell r="D1352">
            <v>58</v>
          </cell>
          <cell r="E1352">
            <v>54.8</v>
          </cell>
          <cell r="F1352">
            <v>55</v>
          </cell>
          <cell r="G1352">
            <v>54.8</v>
          </cell>
          <cell r="H1352">
            <v>57.85</v>
          </cell>
          <cell r="I1352">
            <v>37006</v>
          </cell>
          <cell r="J1352">
            <v>2076517.1</v>
          </cell>
          <cell r="K1352">
            <v>44243</v>
          </cell>
          <cell r="L1352">
            <v>684</v>
          </cell>
        </row>
        <row r="1353">
          <cell r="A1353" t="str">
            <v>SFL</v>
          </cell>
          <cell r="B1353" t="str">
            <v>EQ</v>
          </cell>
          <cell r="C1353">
            <v>2035.5</v>
          </cell>
          <cell r="D1353">
            <v>2057.8000000000002</v>
          </cell>
          <cell r="E1353">
            <v>2022.05</v>
          </cell>
          <cell r="F1353">
            <v>2038.1</v>
          </cell>
          <cell r="G1353">
            <v>2035</v>
          </cell>
          <cell r="H1353">
            <v>2035.5</v>
          </cell>
          <cell r="I1353">
            <v>8073</v>
          </cell>
          <cell r="J1353">
            <v>16444492.5</v>
          </cell>
          <cell r="K1353">
            <v>44243</v>
          </cell>
          <cell r="L1353">
            <v>2878</v>
          </cell>
        </row>
        <row r="1354">
          <cell r="A1354" t="str">
            <v>SGL</v>
          </cell>
          <cell r="B1354" t="str">
            <v>EQ</v>
          </cell>
          <cell r="C1354">
            <v>9.15</v>
          </cell>
          <cell r="D1354">
            <v>9.4</v>
          </cell>
          <cell r="E1354">
            <v>8.9499999999999993</v>
          </cell>
          <cell r="F1354">
            <v>9.0500000000000007</v>
          </cell>
          <cell r="G1354">
            <v>9.1</v>
          </cell>
          <cell r="H1354">
            <v>9.1999999999999993</v>
          </cell>
          <cell r="I1354">
            <v>19752</v>
          </cell>
          <cell r="J1354">
            <v>179018.6</v>
          </cell>
          <cell r="K1354">
            <v>44243</v>
          </cell>
          <cell r="L1354">
            <v>118</v>
          </cell>
        </row>
        <row r="1355">
          <cell r="A1355" t="str">
            <v>SHAHALLOYS</v>
          </cell>
          <cell r="B1355" t="str">
            <v>BE</v>
          </cell>
          <cell r="C1355">
            <v>7.4</v>
          </cell>
          <cell r="D1355">
            <v>7.9</v>
          </cell>
          <cell r="E1355">
            <v>7.3</v>
          </cell>
          <cell r="F1355">
            <v>7.35</v>
          </cell>
          <cell r="G1355">
            <v>7.9</v>
          </cell>
          <cell r="H1355">
            <v>7.65</v>
          </cell>
          <cell r="I1355">
            <v>6602</v>
          </cell>
          <cell r="J1355">
            <v>48311.3</v>
          </cell>
          <cell r="K1355">
            <v>44243</v>
          </cell>
          <cell r="L1355">
            <v>8</v>
          </cell>
        </row>
        <row r="1356">
          <cell r="A1356" t="str">
            <v>SHAKTIPUMP</v>
          </cell>
          <cell r="B1356" t="str">
            <v>EQ</v>
          </cell>
          <cell r="C1356">
            <v>558</v>
          </cell>
          <cell r="D1356">
            <v>568.79999999999995</v>
          </cell>
          <cell r="E1356">
            <v>519</v>
          </cell>
          <cell r="F1356">
            <v>526.20000000000005</v>
          </cell>
          <cell r="G1356">
            <v>524</v>
          </cell>
          <cell r="H1356">
            <v>554.79999999999995</v>
          </cell>
          <cell r="I1356">
            <v>281011</v>
          </cell>
          <cell r="J1356">
            <v>150328612.84999999</v>
          </cell>
          <cell r="K1356">
            <v>44243</v>
          </cell>
          <cell r="L1356">
            <v>8691</v>
          </cell>
        </row>
        <row r="1357">
          <cell r="A1357" t="str">
            <v>SHALBY</v>
          </cell>
          <cell r="B1357" t="str">
            <v>EQ</v>
          </cell>
          <cell r="C1357">
            <v>111.2</v>
          </cell>
          <cell r="D1357">
            <v>114.15</v>
          </cell>
          <cell r="E1357">
            <v>110.15</v>
          </cell>
          <cell r="F1357">
            <v>110.8</v>
          </cell>
          <cell r="G1357">
            <v>110.65</v>
          </cell>
          <cell r="H1357">
            <v>110.7</v>
          </cell>
          <cell r="I1357">
            <v>187626</v>
          </cell>
          <cell r="J1357">
            <v>21013206.800000001</v>
          </cell>
          <cell r="K1357">
            <v>44243</v>
          </cell>
          <cell r="L1357">
            <v>2799</v>
          </cell>
        </row>
        <row r="1358">
          <cell r="A1358" t="str">
            <v>SHALPAINTS</v>
          </cell>
          <cell r="B1358" t="str">
            <v>EQ</v>
          </cell>
          <cell r="C1358">
            <v>96.8</v>
          </cell>
          <cell r="D1358">
            <v>98.4</v>
          </cell>
          <cell r="E1358">
            <v>95.75</v>
          </cell>
          <cell r="F1358">
            <v>97</v>
          </cell>
          <cell r="G1358">
            <v>97</v>
          </cell>
          <cell r="H1358">
            <v>96.4</v>
          </cell>
          <cell r="I1358">
            <v>125656</v>
          </cell>
          <cell r="J1358">
            <v>12190435.65</v>
          </cell>
          <cell r="K1358">
            <v>44243</v>
          </cell>
          <cell r="L1358">
            <v>1686</v>
          </cell>
        </row>
        <row r="1359">
          <cell r="A1359" t="str">
            <v>SHANKARA</v>
          </cell>
          <cell r="B1359" t="str">
            <v>EQ</v>
          </cell>
          <cell r="C1359">
            <v>411.1</v>
          </cell>
          <cell r="D1359">
            <v>418</v>
          </cell>
          <cell r="E1359">
            <v>396.55</v>
          </cell>
          <cell r="F1359">
            <v>408.25</v>
          </cell>
          <cell r="G1359">
            <v>408.2</v>
          </cell>
          <cell r="H1359">
            <v>411.7</v>
          </cell>
          <cell r="I1359">
            <v>80747</v>
          </cell>
          <cell r="J1359">
            <v>32974107.100000001</v>
          </cell>
          <cell r="K1359">
            <v>44243</v>
          </cell>
          <cell r="L1359">
            <v>2799</v>
          </cell>
        </row>
        <row r="1360">
          <cell r="A1360" t="str">
            <v>SHANTIGEAR</v>
          </cell>
          <cell r="B1360" t="str">
            <v>EQ</v>
          </cell>
          <cell r="C1360">
            <v>122.45</v>
          </cell>
          <cell r="D1360">
            <v>124.2</v>
          </cell>
          <cell r="E1360">
            <v>122.1</v>
          </cell>
          <cell r="F1360">
            <v>122.35</v>
          </cell>
          <cell r="G1360">
            <v>122.75</v>
          </cell>
          <cell r="H1360">
            <v>122.45</v>
          </cell>
          <cell r="I1360">
            <v>20057</v>
          </cell>
          <cell r="J1360">
            <v>2464249.1</v>
          </cell>
          <cell r="K1360">
            <v>44243</v>
          </cell>
          <cell r="L1360">
            <v>482</v>
          </cell>
        </row>
        <row r="1361">
          <cell r="A1361" t="str">
            <v>SHARDACROP</v>
          </cell>
          <cell r="B1361" t="str">
            <v>EQ</v>
          </cell>
          <cell r="C1361">
            <v>340.1</v>
          </cell>
          <cell r="D1361">
            <v>369.8</v>
          </cell>
          <cell r="E1361">
            <v>332.5</v>
          </cell>
          <cell r="F1361">
            <v>349.3</v>
          </cell>
          <cell r="G1361">
            <v>351</v>
          </cell>
          <cell r="H1361">
            <v>331</v>
          </cell>
          <cell r="I1361">
            <v>926065</v>
          </cell>
          <cell r="J1361">
            <v>325738933.69999999</v>
          </cell>
          <cell r="K1361">
            <v>44243</v>
          </cell>
          <cell r="L1361">
            <v>25073</v>
          </cell>
        </row>
        <row r="1362">
          <cell r="A1362" t="str">
            <v>SHARDAMOTR</v>
          </cell>
          <cell r="B1362" t="str">
            <v>EQ</v>
          </cell>
          <cell r="C1362">
            <v>2348</v>
          </cell>
          <cell r="D1362">
            <v>2348</v>
          </cell>
          <cell r="E1362">
            <v>2176.25</v>
          </cell>
          <cell r="F1362">
            <v>2211.3000000000002</v>
          </cell>
          <cell r="G1362">
            <v>2200</v>
          </cell>
          <cell r="H1362">
            <v>2328.6</v>
          </cell>
          <cell r="I1362">
            <v>5463</v>
          </cell>
          <cell r="J1362">
            <v>12290144.5</v>
          </cell>
          <cell r="K1362">
            <v>44243</v>
          </cell>
          <cell r="L1362">
            <v>916</v>
          </cell>
        </row>
        <row r="1363">
          <cell r="A1363" t="str">
            <v>SHAREINDIA</v>
          </cell>
          <cell r="B1363" t="str">
            <v>EQ</v>
          </cell>
          <cell r="C1363">
            <v>226.8</v>
          </cell>
          <cell r="D1363">
            <v>239</v>
          </cell>
          <cell r="E1363">
            <v>223.95</v>
          </cell>
          <cell r="F1363">
            <v>237.65</v>
          </cell>
          <cell r="G1363">
            <v>238.95</v>
          </cell>
          <cell r="H1363">
            <v>224.1</v>
          </cell>
          <cell r="I1363">
            <v>24172</v>
          </cell>
          <cell r="J1363">
            <v>5614289.6500000004</v>
          </cell>
          <cell r="K1363">
            <v>44243</v>
          </cell>
          <cell r="L1363">
            <v>843</v>
          </cell>
        </row>
        <row r="1364">
          <cell r="A1364" t="str">
            <v>SHARIABEES</v>
          </cell>
          <cell r="B1364" t="str">
            <v>EQ</v>
          </cell>
          <cell r="C1364">
            <v>359.45</v>
          </cell>
          <cell r="D1364">
            <v>360.16</v>
          </cell>
          <cell r="E1364">
            <v>355.93</v>
          </cell>
          <cell r="F1364">
            <v>357.21</v>
          </cell>
          <cell r="G1364">
            <v>357.35</v>
          </cell>
          <cell r="H1364">
            <v>359.45</v>
          </cell>
          <cell r="I1364">
            <v>630</v>
          </cell>
          <cell r="J1364">
            <v>225109.35</v>
          </cell>
          <cell r="K1364">
            <v>44243</v>
          </cell>
          <cell r="L1364">
            <v>41</v>
          </cell>
        </row>
        <row r="1365">
          <cell r="A1365" t="str">
            <v>SHEMAROO</v>
          </cell>
          <cell r="B1365" t="str">
            <v>EQ</v>
          </cell>
          <cell r="C1365">
            <v>71.7</v>
          </cell>
          <cell r="D1365">
            <v>71.7</v>
          </cell>
          <cell r="E1365">
            <v>69.7</v>
          </cell>
          <cell r="F1365">
            <v>70.05</v>
          </cell>
          <cell r="G1365">
            <v>70.400000000000006</v>
          </cell>
          <cell r="H1365">
            <v>70.3</v>
          </cell>
          <cell r="I1365">
            <v>30096</v>
          </cell>
          <cell r="J1365">
            <v>2125324.65</v>
          </cell>
          <cell r="K1365">
            <v>44243</v>
          </cell>
          <cell r="L1365">
            <v>772</v>
          </cell>
        </row>
        <row r="1366">
          <cell r="A1366" t="str">
            <v>SHIL</v>
          </cell>
          <cell r="B1366" t="str">
            <v>EQ</v>
          </cell>
          <cell r="C1366">
            <v>272.60000000000002</v>
          </cell>
          <cell r="D1366">
            <v>272.60000000000002</v>
          </cell>
          <cell r="E1366">
            <v>272.60000000000002</v>
          </cell>
          <cell r="F1366">
            <v>272.60000000000002</v>
          </cell>
          <cell r="G1366">
            <v>272.60000000000002</v>
          </cell>
          <cell r="H1366">
            <v>259.64999999999998</v>
          </cell>
          <cell r="I1366">
            <v>19819</v>
          </cell>
          <cell r="J1366">
            <v>5402659.4000000004</v>
          </cell>
          <cell r="K1366">
            <v>44243</v>
          </cell>
          <cell r="L1366">
            <v>196</v>
          </cell>
        </row>
        <row r="1367">
          <cell r="A1367" t="str">
            <v>SHILPAMED</v>
          </cell>
          <cell r="B1367" t="str">
            <v>EQ</v>
          </cell>
          <cell r="C1367">
            <v>425</v>
          </cell>
          <cell r="D1367">
            <v>426.7</v>
          </cell>
          <cell r="E1367">
            <v>421</v>
          </cell>
          <cell r="F1367">
            <v>423.5</v>
          </cell>
          <cell r="G1367">
            <v>424.95</v>
          </cell>
          <cell r="H1367">
            <v>425.1</v>
          </cell>
          <cell r="I1367">
            <v>195900</v>
          </cell>
          <cell r="J1367">
            <v>83220682.400000006</v>
          </cell>
          <cell r="K1367">
            <v>44243</v>
          </cell>
          <cell r="L1367">
            <v>8293</v>
          </cell>
        </row>
        <row r="1368">
          <cell r="A1368" t="str">
            <v>SHIVAMAUTO</v>
          </cell>
          <cell r="B1368" t="str">
            <v>EQ</v>
          </cell>
          <cell r="C1368">
            <v>21.9</v>
          </cell>
          <cell r="D1368">
            <v>22.55</v>
          </cell>
          <cell r="E1368">
            <v>21.3</v>
          </cell>
          <cell r="F1368">
            <v>21.6</v>
          </cell>
          <cell r="G1368">
            <v>21.9</v>
          </cell>
          <cell r="H1368">
            <v>21.95</v>
          </cell>
          <cell r="I1368">
            <v>128892</v>
          </cell>
          <cell r="J1368">
            <v>2850424.95</v>
          </cell>
          <cell r="K1368">
            <v>44243</v>
          </cell>
          <cell r="L1368">
            <v>448</v>
          </cell>
        </row>
        <row r="1369">
          <cell r="A1369" t="str">
            <v>SHIVAMILLS</v>
          </cell>
          <cell r="B1369" t="str">
            <v>BE</v>
          </cell>
          <cell r="C1369">
            <v>37.6</v>
          </cell>
          <cell r="D1369">
            <v>38</v>
          </cell>
          <cell r="E1369">
            <v>35.9</v>
          </cell>
          <cell r="F1369">
            <v>36.950000000000003</v>
          </cell>
          <cell r="G1369">
            <v>36.950000000000003</v>
          </cell>
          <cell r="H1369">
            <v>37.75</v>
          </cell>
          <cell r="I1369">
            <v>13145</v>
          </cell>
          <cell r="J1369">
            <v>477183.8</v>
          </cell>
          <cell r="K1369">
            <v>44243</v>
          </cell>
          <cell r="L1369">
            <v>66</v>
          </cell>
        </row>
        <row r="1370">
          <cell r="A1370" t="str">
            <v>SHIVATEX</v>
          </cell>
          <cell r="B1370" t="str">
            <v>EQ</v>
          </cell>
          <cell r="C1370">
            <v>147.25</v>
          </cell>
          <cell r="D1370">
            <v>147.4</v>
          </cell>
          <cell r="E1370">
            <v>137.65</v>
          </cell>
          <cell r="F1370">
            <v>142.05000000000001</v>
          </cell>
          <cell r="G1370">
            <v>143</v>
          </cell>
          <cell r="H1370">
            <v>139.75</v>
          </cell>
          <cell r="I1370">
            <v>2765</v>
          </cell>
          <cell r="J1370">
            <v>385167.85</v>
          </cell>
          <cell r="K1370">
            <v>44243</v>
          </cell>
          <cell r="L1370">
            <v>108</v>
          </cell>
        </row>
        <row r="1371">
          <cell r="A1371" t="str">
            <v>SHK</v>
          </cell>
          <cell r="B1371" t="str">
            <v>EQ</v>
          </cell>
          <cell r="C1371">
            <v>121.95</v>
          </cell>
          <cell r="D1371">
            <v>123.5</v>
          </cell>
          <cell r="E1371">
            <v>120.55</v>
          </cell>
          <cell r="F1371">
            <v>122.8</v>
          </cell>
          <cell r="G1371">
            <v>122.85</v>
          </cell>
          <cell r="H1371">
            <v>121.2</v>
          </cell>
          <cell r="I1371">
            <v>394544</v>
          </cell>
          <cell r="J1371">
            <v>48397191.049999997</v>
          </cell>
          <cell r="K1371">
            <v>44243</v>
          </cell>
          <cell r="L1371">
            <v>10594</v>
          </cell>
        </row>
        <row r="1372">
          <cell r="A1372" t="str">
            <v>SHOPERSTOP</v>
          </cell>
          <cell r="B1372" t="str">
            <v>EQ</v>
          </cell>
          <cell r="C1372">
            <v>216.9</v>
          </cell>
          <cell r="D1372">
            <v>216.9</v>
          </cell>
          <cell r="E1372">
            <v>211</v>
          </cell>
          <cell r="F1372">
            <v>213.05</v>
          </cell>
          <cell r="G1372">
            <v>213</v>
          </cell>
          <cell r="H1372">
            <v>216.85</v>
          </cell>
          <cell r="I1372">
            <v>178612</v>
          </cell>
          <cell r="J1372">
            <v>38163355.25</v>
          </cell>
          <cell r="K1372">
            <v>44243</v>
          </cell>
          <cell r="L1372">
            <v>3805</v>
          </cell>
        </row>
        <row r="1373">
          <cell r="A1373" t="str">
            <v>SHRADHA</v>
          </cell>
          <cell r="B1373" t="str">
            <v>BE</v>
          </cell>
          <cell r="C1373">
            <v>60.2</v>
          </cell>
          <cell r="D1373">
            <v>61</v>
          </cell>
          <cell r="E1373">
            <v>59</v>
          </cell>
          <cell r="F1373">
            <v>60.6</v>
          </cell>
          <cell r="G1373">
            <v>61</v>
          </cell>
          <cell r="H1373">
            <v>60</v>
          </cell>
          <cell r="I1373">
            <v>8078</v>
          </cell>
          <cell r="J1373">
            <v>488357</v>
          </cell>
          <cell r="K1373">
            <v>44243</v>
          </cell>
          <cell r="L1373">
            <v>39</v>
          </cell>
        </row>
        <row r="1374">
          <cell r="A1374" t="str">
            <v>SHREDIGCEM</v>
          </cell>
          <cell r="B1374" t="str">
            <v>EQ</v>
          </cell>
          <cell r="C1374">
            <v>57.1</v>
          </cell>
          <cell r="D1374">
            <v>57.9</v>
          </cell>
          <cell r="E1374">
            <v>56.7</v>
          </cell>
          <cell r="F1374">
            <v>57</v>
          </cell>
          <cell r="G1374">
            <v>56.9</v>
          </cell>
          <cell r="H1374">
            <v>56.95</v>
          </cell>
          <cell r="I1374">
            <v>359230</v>
          </cell>
          <cell r="J1374">
            <v>20575834.25</v>
          </cell>
          <cell r="K1374">
            <v>44243</v>
          </cell>
          <cell r="L1374">
            <v>1816</v>
          </cell>
        </row>
        <row r="1375">
          <cell r="A1375" t="str">
            <v>SHREECEM</v>
          </cell>
          <cell r="B1375" t="str">
            <v>EQ</v>
          </cell>
          <cell r="C1375">
            <v>28653.25</v>
          </cell>
          <cell r="D1375">
            <v>29090</v>
          </cell>
          <cell r="E1375">
            <v>28426.1</v>
          </cell>
          <cell r="F1375">
            <v>28597.4</v>
          </cell>
          <cell r="G1375">
            <v>28720</v>
          </cell>
          <cell r="H1375">
            <v>28653.25</v>
          </cell>
          <cell r="I1375">
            <v>70319</v>
          </cell>
          <cell r="J1375">
            <v>2024121952.05</v>
          </cell>
          <cell r="K1375">
            <v>44243</v>
          </cell>
          <cell r="L1375">
            <v>22650</v>
          </cell>
        </row>
        <row r="1376">
          <cell r="A1376" t="str">
            <v>SHREEPUSHK</v>
          </cell>
          <cell r="B1376" t="str">
            <v>EQ</v>
          </cell>
          <cell r="C1376">
            <v>149.15</v>
          </cell>
          <cell r="D1376">
            <v>153.65</v>
          </cell>
          <cell r="E1376">
            <v>147.30000000000001</v>
          </cell>
          <cell r="F1376">
            <v>148.69999999999999</v>
          </cell>
          <cell r="G1376">
            <v>149</v>
          </cell>
          <cell r="H1376">
            <v>147.94999999999999</v>
          </cell>
          <cell r="I1376">
            <v>122123</v>
          </cell>
          <cell r="J1376">
            <v>18364058</v>
          </cell>
          <cell r="K1376">
            <v>44243</v>
          </cell>
          <cell r="L1376">
            <v>2608</v>
          </cell>
        </row>
        <row r="1377">
          <cell r="A1377" t="str">
            <v>SHREERAMA</v>
          </cell>
          <cell r="B1377" t="str">
            <v>EQ</v>
          </cell>
          <cell r="C1377">
            <v>8.1</v>
          </cell>
          <cell r="D1377">
            <v>8.75</v>
          </cell>
          <cell r="E1377">
            <v>8.0500000000000007</v>
          </cell>
          <cell r="F1377">
            <v>8.25</v>
          </cell>
          <cell r="G1377">
            <v>8.3000000000000007</v>
          </cell>
          <cell r="H1377">
            <v>8.15</v>
          </cell>
          <cell r="I1377">
            <v>58554</v>
          </cell>
          <cell r="J1377">
            <v>491081.25</v>
          </cell>
          <cell r="K1377">
            <v>44243</v>
          </cell>
          <cell r="L1377">
            <v>209</v>
          </cell>
        </row>
        <row r="1378">
          <cell r="A1378" t="str">
            <v>SHRENIK</v>
          </cell>
          <cell r="B1378" t="str">
            <v>EQ</v>
          </cell>
          <cell r="C1378">
            <v>3.4</v>
          </cell>
          <cell r="D1378">
            <v>3.4</v>
          </cell>
          <cell r="E1378">
            <v>3.15</v>
          </cell>
          <cell r="F1378">
            <v>3.2</v>
          </cell>
          <cell r="G1378">
            <v>3.15</v>
          </cell>
          <cell r="H1378">
            <v>3.3</v>
          </cell>
          <cell r="I1378">
            <v>1389510</v>
          </cell>
          <cell r="J1378">
            <v>4468273.2</v>
          </cell>
          <cell r="K1378">
            <v>44243</v>
          </cell>
          <cell r="L1378">
            <v>1397</v>
          </cell>
        </row>
        <row r="1379">
          <cell r="A1379" t="str">
            <v>SHREYANIND</v>
          </cell>
          <cell r="B1379" t="str">
            <v>EQ</v>
          </cell>
          <cell r="C1379">
            <v>75</v>
          </cell>
          <cell r="D1379">
            <v>78.45</v>
          </cell>
          <cell r="E1379">
            <v>73.75</v>
          </cell>
          <cell r="F1379">
            <v>77.5</v>
          </cell>
          <cell r="G1379">
            <v>78</v>
          </cell>
          <cell r="H1379">
            <v>75.45</v>
          </cell>
          <cell r="I1379">
            <v>38174</v>
          </cell>
          <cell r="J1379">
            <v>2903344.55</v>
          </cell>
          <cell r="K1379">
            <v>44243</v>
          </cell>
          <cell r="L1379">
            <v>599</v>
          </cell>
        </row>
        <row r="1380">
          <cell r="A1380" t="str">
            <v>SHREYAS</v>
          </cell>
          <cell r="B1380" t="str">
            <v>EQ</v>
          </cell>
          <cell r="C1380">
            <v>75.3</v>
          </cell>
          <cell r="D1380">
            <v>76.05</v>
          </cell>
          <cell r="E1380">
            <v>71.25</v>
          </cell>
          <cell r="F1380">
            <v>73.650000000000006</v>
          </cell>
          <cell r="G1380">
            <v>73.5</v>
          </cell>
          <cell r="H1380">
            <v>77.2</v>
          </cell>
          <cell r="I1380">
            <v>93514</v>
          </cell>
          <cell r="J1380">
            <v>6888335.5999999996</v>
          </cell>
          <cell r="K1380">
            <v>44243</v>
          </cell>
          <cell r="L1380">
            <v>973</v>
          </cell>
        </row>
        <row r="1381">
          <cell r="A1381" t="str">
            <v>SHRIPISTON</v>
          </cell>
          <cell r="B1381" t="str">
            <v>BE</v>
          </cell>
          <cell r="C1381">
            <v>775.7</v>
          </cell>
          <cell r="D1381">
            <v>810</v>
          </cell>
          <cell r="E1381">
            <v>751.4</v>
          </cell>
          <cell r="F1381">
            <v>778.5</v>
          </cell>
          <cell r="G1381">
            <v>790</v>
          </cell>
          <cell r="H1381">
            <v>775.7</v>
          </cell>
          <cell r="I1381">
            <v>2293</v>
          </cell>
          <cell r="J1381">
            <v>1824905.45</v>
          </cell>
          <cell r="K1381">
            <v>44243</v>
          </cell>
          <cell r="L1381">
            <v>45</v>
          </cell>
        </row>
        <row r="1382">
          <cell r="A1382" t="str">
            <v>SHRIRAMCIT</v>
          </cell>
          <cell r="B1382" t="str">
            <v>EQ</v>
          </cell>
          <cell r="C1382">
            <v>1486.05</v>
          </cell>
          <cell r="D1382">
            <v>1501.5</v>
          </cell>
          <cell r="E1382">
            <v>1481.25</v>
          </cell>
          <cell r="F1382">
            <v>1495.2</v>
          </cell>
          <cell r="G1382">
            <v>1486.8</v>
          </cell>
          <cell r="H1382">
            <v>1481.85</v>
          </cell>
          <cell r="I1382">
            <v>14228</v>
          </cell>
          <cell r="J1382">
            <v>21215472.25</v>
          </cell>
          <cell r="K1382">
            <v>44243</v>
          </cell>
          <cell r="L1382">
            <v>2670</v>
          </cell>
        </row>
        <row r="1383">
          <cell r="A1383" t="str">
            <v>SHRIRAMEPC</v>
          </cell>
          <cell r="B1383" t="str">
            <v>EQ</v>
          </cell>
          <cell r="C1383">
            <v>4.7</v>
          </cell>
          <cell r="D1383">
            <v>4.7</v>
          </cell>
          <cell r="E1383">
            <v>4.5</v>
          </cell>
          <cell r="F1383">
            <v>4.55</v>
          </cell>
          <cell r="G1383">
            <v>4.55</v>
          </cell>
          <cell r="H1383">
            <v>4.6500000000000004</v>
          </cell>
          <cell r="I1383">
            <v>222437</v>
          </cell>
          <cell r="J1383">
            <v>1013977.7</v>
          </cell>
          <cell r="K1383">
            <v>44243</v>
          </cell>
          <cell r="L1383">
            <v>368</v>
          </cell>
        </row>
        <row r="1384">
          <cell r="A1384" t="str">
            <v>SHYAMCENT</v>
          </cell>
          <cell r="B1384" t="str">
            <v>EQ</v>
          </cell>
          <cell r="C1384">
            <v>6</v>
          </cell>
          <cell r="D1384">
            <v>6</v>
          </cell>
          <cell r="E1384">
            <v>5.6</v>
          </cell>
          <cell r="F1384">
            <v>5.9</v>
          </cell>
          <cell r="G1384">
            <v>6</v>
          </cell>
          <cell r="H1384">
            <v>6</v>
          </cell>
          <cell r="I1384">
            <v>69300</v>
          </cell>
          <cell r="J1384">
            <v>402584.65</v>
          </cell>
          <cell r="K1384">
            <v>44243</v>
          </cell>
          <cell r="L1384">
            <v>257</v>
          </cell>
        </row>
        <row r="1385">
          <cell r="A1385" t="str">
            <v>SHYAMTEL</v>
          </cell>
          <cell r="B1385" t="str">
            <v>EQ</v>
          </cell>
          <cell r="C1385">
            <v>6.1</v>
          </cell>
          <cell r="D1385">
            <v>6.1</v>
          </cell>
          <cell r="E1385">
            <v>5.5</v>
          </cell>
          <cell r="F1385">
            <v>5.95</v>
          </cell>
          <cell r="G1385">
            <v>6.05</v>
          </cell>
          <cell r="H1385">
            <v>5.8</v>
          </cell>
          <cell r="I1385">
            <v>565</v>
          </cell>
          <cell r="J1385">
            <v>3230.7</v>
          </cell>
          <cell r="K1385">
            <v>44243</v>
          </cell>
          <cell r="L1385">
            <v>8</v>
          </cell>
        </row>
        <row r="1386">
          <cell r="A1386" t="str">
            <v>SICAGEN</v>
          </cell>
          <cell r="B1386" t="str">
            <v>EQ</v>
          </cell>
          <cell r="C1386">
            <v>15.75</v>
          </cell>
          <cell r="D1386">
            <v>16.2</v>
          </cell>
          <cell r="E1386">
            <v>15.7</v>
          </cell>
          <cell r="F1386">
            <v>15.75</v>
          </cell>
          <cell r="G1386">
            <v>15.7</v>
          </cell>
          <cell r="H1386">
            <v>16.25</v>
          </cell>
          <cell r="I1386">
            <v>16146</v>
          </cell>
          <cell r="J1386">
            <v>255338.65</v>
          </cell>
          <cell r="K1386">
            <v>44243</v>
          </cell>
          <cell r="L1386">
            <v>92</v>
          </cell>
        </row>
        <row r="1387">
          <cell r="A1387" t="str">
            <v>SICAL</v>
          </cell>
          <cell r="B1387" t="str">
            <v>EQ</v>
          </cell>
          <cell r="C1387">
            <v>17.05</v>
          </cell>
          <cell r="D1387">
            <v>17.899999999999999</v>
          </cell>
          <cell r="E1387">
            <v>17.05</v>
          </cell>
          <cell r="F1387">
            <v>17.399999999999999</v>
          </cell>
          <cell r="G1387">
            <v>17.45</v>
          </cell>
          <cell r="H1387">
            <v>17.45</v>
          </cell>
          <cell r="I1387">
            <v>204703</v>
          </cell>
          <cell r="J1387">
            <v>3579402.7</v>
          </cell>
          <cell r="K1387">
            <v>44243</v>
          </cell>
          <cell r="L1387">
            <v>505</v>
          </cell>
        </row>
        <row r="1388">
          <cell r="A1388" t="str">
            <v>SIEMENS</v>
          </cell>
          <cell r="B1388" t="str">
            <v>EQ</v>
          </cell>
          <cell r="C1388">
            <v>1873.2</v>
          </cell>
          <cell r="D1388">
            <v>1910</v>
          </cell>
          <cell r="E1388">
            <v>1815</v>
          </cell>
          <cell r="F1388">
            <v>1831.55</v>
          </cell>
          <cell r="G1388">
            <v>1830</v>
          </cell>
          <cell r="H1388">
            <v>1875.45</v>
          </cell>
          <cell r="I1388">
            <v>557842</v>
          </cell>
          <cell r="J1388">
            <v>1035475381.75</v>
          </cell>
          <cell r="K1388">
            <v>44243</v>
          </cell>
          <cell r="L1388">
            <v>28867</v>
          </cell>
        </row>
        <row r="1389">
          <cell r="A1389" t="str">
            <v>SIGIND</v>
          </cell>
          <cell r="B1389" t="str">
            <v>EQ</v>
          </cell>
          <cell r="C1389">
            <v>33</v>
          </cell>
          <cell r="D1389">
            <v>34.9</v>
          </cell>
          <cell r="E1389">
            <v>30.65</v>
          </cell>
          <cell r="F1389">
            <v>32.9</v>
          </cell>
          <cell r="G1389">
            <v>33</v>
          </cell>
          <cell r="H1389">
            <v>32.5</v>
          </cell>
          <cell r="I1389">
            <v>56600</v>
          </cell>
          <cell r="J1389">
            <v>1858493.85</v>
          </cell>
          <cell r="K1389">
            <v>44243</v>
          </cell>
          <cell r="L1389">
            <v>610</v>
          </cell>
        </row>
        <row r="1390">
          <cell r="A1390" t="str">
            <v>SIL</v>
          </cell>
          <cell r="B1390" t="str">
            <v>BE</v>
          </cell>
          <cell r="C1390">
            <v>11.9</v>
          </cell>
          <cell r="D1390">
            <v>12.35</v>
          </cell>
          <cell r="E1390">
            <v>11.6</v>
          </cell>
          <cell r="F1390">
            <v>11.7</v>
          </cell>
          <cell r="G1390">
            <v>11.7</v>
          </cell>
          <cell r="H1390">
            <v>11.85</v>
          </cell>
          <cell r="I1390">
            <v>12569</v>
          </cell>
          <cell r="J1390">
            <v>152255.75</v>
          </cell>
          <cell r="K1390">
            <v>44243</v>
          </cell>
          <cell r="L1390">
            <v>47</v>
          </cell>
        </row>
        <row r="1391">
          <cell r="A1391" t="str">
            <v>SILINV</v>
          </cell>
          <cell r="B1391" t="str">
            <v>EQ</v>
          </cell>
          <cell r="C1391">
            <v>213.95</v>
          </cell>
          <cell r="D1391">
            <v>214.9</v>
          </cell>
          <cell r="E1391">
            <v>209.4</v>
          </cell>
          <cell r="F1391">
            <v>210.5</v>
          </cell>
          <cell r="G1391">
            <v>210.05</v>
          </cell>
          <cell r="H1391">
            <v>212.15</v>
          </cell>
          <cell r="I1391">
            <v>4586</v>
          </cell>
          <cell r="J1391">
            <v>973088.2</v>
          </cell>
          <cell r="K1391">
            <v>44243</v>
          </cell>
          <cell r="L1391">
            <v>104</v>
          </cell>
        </row>
        <row r="1392">
          <cell r="A1392" t="str">
            <v>SILLYMONKS</v>
          </cell>
          <cell r="B1392" t="str">
            <v>BE</v>
          </cell>
          <cell r="C1392">
            <v>23.25</v>
          </cell>
          <cell r="D1392">
            <v>23.95</v>
          </cell>
          <cell r="E1392">
            <v>22.1</v>
          </cell>
          <cell r="F1392">
            <v>23.95</v>
          </cell>
          <cell r="G1392">
            <v>23.95</v>
          </cell>
          <cell r="H1392">
            <v>23.25</v>
          </cell>
          <cell r="I1392">
            <v>3793</v>
          </cell>
          <cell r="J1392">
            <v>85912.6</v>
          </cell>
          <cell r="K1392">
            <v>44243</v>
          </cell>
          <cell r="L1392">
            <v>23</v>
          </cell>
        </row>
        <row r="1393">
          <cell r="A1393" t="str">
            <v>SIMBHALS</v>
          </cell>
          <cell r="B1393" t="str">
            <v>EQ</v>
          </cell>
          <cell r="C1393">
            <v>6.65</v>
          </cell>
          <cell r="D1393">
            <v>7</v>
          </cell>
          <cell r="E1393">
            <v>6.5</v>
          </cell>
          <cell r="F1393">
            <v>6.55</v>
          </cell>
          <cell r="G1393">
            <v>6.6</v>
          </cell>
          <cell r="H1393">
            <v>6.8</v>
          </cell>
          <cell r="I1393">
            <v>51452</v>
          </cell>
          <cell r="J1393">
            <v>337282.1</v>
          </cell>
          <cell r="K1393">
            <v>44243</v>
          </cell>
          <cell r="L1393">
            <v>139</v>
          </cell>
        </row>
        <row r="1394">
          <cell r="A1394" t="str">
            <v>SIMPLEXINF</v>
          </cell>
          <cell r="B1394" t="str">
            <v>EQ</v>
          </cell>
          <cell r="C1394">
            <v>37</v>
          </cell>
          <cell r="D1394">
            <v>37</v>
          </cell>
          <cell r="E1394">
            <v>36.25</v>
          </cell>
          <cell r="F1394">
            <v>36.450000000000003</v>
          </cell>
          <cell r="G1394">
            <v>36.4</v>
          </cell>
          <cell r="H1394">
            <v>36.65</v>
          </cell>
          <cell r="I1394">
            <v>83384</v>
          </cell>
          <cell r="J1394">
            <v>3045709.95</v>
          </cell>
          <cell r="K1394">
            <v>44243</v>
          </cell>
          <cell r="L1394">
            <v>589</v>
          </cell>
        </row>
        <row r="1395">
          <cell r="A1395" t="str">
            <v>SINTERCOM</v>
          </cell>
          <cell r="B1395" t="str">
            <v>EQ</v>
          </cell>
          <cell r="C1395">
            <v>90</v>
          </cell>
          <cell r="D1395">
            <v>99.45</v>
          </cell>
          <cell r="E1395">
            <v>90</v>
          </cell>
          <cell r="F1395">
            <v>90.15</v>
          </cell>
          <cell r="G1395">
            <v>90.1</v>
          </cell>
          <cell r="H1395">
            <v>89.85</v>
          </cell>
          <cell r="I1395">
            <v>8333</v>
          </cell>
          <cell r="J1395">
            <v>768326.45</v>
          </cell>
          <cell r="K1395">
            <v>44243</v>
          </cell>
          <cell r="L1395">
            <v>79</v>
          </cell>
        </row>
        <row r="1396">
          <cell r="A1396" t="str">
            <v>SINTEX</v>
          </cell>
          <cell r="B1396" t="str">
            <v>BE</v>
          </cell>
          <cell r="C1396">
            <v>4.0999999999999996</v>
          </cell>
          <cell r="D1396">
            <v>4.2</v>
          </cell>
          <cell r="E1396">
            <v>3.9</v>
          </cell>
          <cell r="F1396">
            <v>3.95</v>
          </cell>
          <cell r="G1396">
            <v>4</v>
          </cell>
          <cell r="H1396">
            <v>4.0999999999999996</v>
          </cell>
          <cell r="I1396">
            <v>2618477</v>
          </cell>
          <cell r="J1396">
            <v>10406056.35</v>
          </cell>
          <cell r="K1396">
            <v>44243</v>
          </cell>
          <cell r="L1396">
            <v>2040</v>
          </cell>
        </row>
        <row r="1397">
          <cell r="A1397" t="str">
            <v>SIRCA</v>
          </cell>
          <cell r="B1397" t="str">
            <v>BE</v>
          </cell>
          <cell r="C1397">
            <v>340.5</v>
          </cell>
          <cell r="D1397">
            <v>344</v>
          </cell>
          <cell r="E1397">
            <v>334</v>
          </cell>
          <cell r="F1397">
            <v>338.95</v>
          </cell>
          <cell r="G1397">
            <v>337.15</v>
          </cell>
          <cell r="H1397">
            <v>340.5</v>
          </cell>
          <cell r="I1397">
            <v>22036</v>
          </cell>
          <cell r="J1397">
            <v>7506665.2999999998</v>
          </cell>
          <cell r="K1397">
            <v>44243</v>
          </cell>
          <cell r="L1397">
            <v>200</v>
          </cell>
        </row>
        <row r="1398">
          <cell r="A1398" t="str">
            <v>SIS</v>
          </cell>
          <cell r="B1398" t="str">
            <v>EQ</v>
          </cell>
          <cell r="C1398">
            <v>444</v>
          </cell>
          <cell r="D1398">
            <v>459</v>
          </cell>
          <cell r="E1398">
            <v>430.5</v>
          </cell>
          <cell r="F1398">
            <v>433.7</v>
          </cell>
          <cell r="G1398">
            <v>435.9</v>
          </cell>
          <cell r="H1398">
            <v>425.75</v>
          </cell>
          <cell r="I1398">
            <v>1757382</v>
          </cell>
          <cell r="J1398">
            <v>779792679</v>
          </cell>
          <cell r="K1398">
            <v>44243</v>
          </cell>
          <cell r="L1398">
            <v>55234</v>
          </cell>
        </row>
        <row r="1399">
          <cell r="A1399" t="str">
            <v>SITINET</v>
          </cell>
          <cell r="B1399" t="str">
            <v>EQ</v>
          </cell>
          <cell r="C1399">
            <v>1.05</v>
          </cell>
          <cell r="D1399">
            <v>1.1000000000000001</v>
          </cell>
          <cell r="E1399">
            <v>1.05</v>
          </cell>
          <cell r="F1399">
            <v>1.1000000000000001</v>
          </cell>
          <cell r="G1399">
            <v>1.1000000000000001</v>
          </cell>
          <cell r="H1399">
            <v>1.05</v>
          </cell>
          <cell r="I1399">
            <v>7373198</v>
          </cell>
          <cell r="J1399">
            <v>7995581.4000000004</v>
          </cell>
          <cell r="K1399">
            <v>44243</v>
          </cell>
          <cell r="L1399">
            <v>1164</v>
          </cell>
        </row>
        <row r="1400">
          <cell r="A1400" t="str">
            <v>SIYSIL</v>
          </cell>
          <cell r="B1400" t="str">
            <v>EQ</v>
          </cell>
          <cell r="C1400">
            <v>192.6</v>
          </cell>
          <cell r="D1400">
            <v>194.05</v>
          </cell>
          <cell r="E1400">
            <v>188.75</v>
          </cell>
          <cell r="F1400">
            <v>192.15</v>
          </cell>
          <cell r="G1400">
            <v>192.4</v>
          </cell>
          <cell r="H1400">
            <v>192.05</v>
          </cell>
          <cell r="I1400">
            <v>40860</v>
          </cell>
          <cell r="J1400">
            <v>7834504.5499999998</v>
          </cell>
          <cell r="K1400">
            <v>44243</v>
          </cell>
          <cell r="L1400">
            <v>855</v>
          </cell>
        </row>
        <row r="1401">
          <cell r="A1401" t="str">
            <v>SJVN</v>
          </cell>
          <cell r="B1401" t="str">
            <v>EQ</v>
          </cell>
          <cell r="C1401">
            <v>26.9</v>
          </cell>
          <cell r="D1401">
            <v>27.25</v>
          </cell>
          <cell r="E1401">
            <v>26.75</v>
          </cell>
          <cell r="F1401">
            <v>26.9</v>
          </cell>
          <cell r="G1401">
            <v>26.9</v>
          </cell>
          <cell r="H1401">
            <v>26.85</v>
          </cell>
          <cell r="I1401">
            <v>2515590</v>
          </cell>
          <cell r="J1401">
            <v>67797129.349999994</v>
          </cell>
          <cell r="K1401">
            <v>44243</v>
          </cell>
          <cell r="L1401">
            <v>4878</v>
          </cell>
        </row>
        <row r="1402">
          <cell r="A1402" t="str">
            <v>SKFINDIA</v>
          </cell>
          <cell r="B1402" t="str">
            <v>EQ</v>
          </cell>
          <cell r="C1402">
            <v>2399</v>
          </cell>
          <cell r="D1402">
            <v>2400</v>
          </cell>
          <cell r="E1402">
            <v>2329.15</v>
          </cell>
          <cell r="F1402">
            <v>2338.65</v>
          </cell>
          <cell r="G1402">
            <v>2344</v>
          </cell>
          <cell r="H1402">
            <v>2363.25</v>
          </cell>
          <cell r="I1402">
            <v>17099</v>
          </cell>
          <cell r="J1402">
            <v>40644895.799999997</v>
          </cell>
          <cell r="K1402">
            <v>44243</v>
          </cell>
          <cell r="L1402">
            <v>3664</v>
          </cell>
        </row>
        <row r="1403">
          <cell r="A1403" t="str">
            <v>SKIL</v>
          </cell>
          <cell r="B1403" t="str">
            <v>BE</v>
          </cell>
          <cell r="C1403">
            <v>3.5</v>
          </cell>
          <cell r="D1403">
            <v>3.65</v>
          </cell>
          <cell r="E1403">
            <v>3.35</v>
          </cell>
          <cell r="F1403">
            <v>3.65</v>
          </cell>
          <cell r="G1403">
            <v>3.5</v>
          </cell>
          <cell r="H1403">
            <v>3.5</v>
          </cell>
          <cell r="I1403">
            <v>107877</v>
          </cell>
          <cell r="J1403">
            <v>385088.3</v>
          </cell>
          <cell r="K1403">
            <v>44243</v>
          </cell>
          <cell r="L1403">
            <v>80</v>
          </cell>
        </row>
        <row r="1404">
          <cell r="A1404" t="str">
            <v>SKIPPER</v>
          </cell>
          <cell r="B1404" t="str">
            <v>EQ</v>
          </cell>
          <cell r="C1404">
            <v>64.3</v>
          </cell>
          <cell r="D1404">
            <v>64.3</v>
          </cell>
          <cell r="E1404">
            <v>62.5</v>
          </cell>
          <cell r="F1404">
            <v>63.25</v>
          </cell>
          <cell r="G1404">
            <v>63.1</v>
          </cell>
          <cell r="H1404">
            <v>63.35</v>
          </cell>
          <cell r="I1404">
            <v>38603</v>
          </cell>
          <cell r="J1404">
            <v>2434746.1</v>
          </cell>
          <cell r="K1404">
            <v>44243</v>
          </cell>
          <cell r="L1404">
            <v>501</v>
          </cell>
        </row>
        <row r="1405">
          <cell r="A1405" t="str">
            <v>SKMEGGPROD</v>
          </cell>
          <cell r="B1405" t="str">
            <v>EQ</v>
          </cell>
          <cell r="C1405">
            <v>52</v>
          </cell>
          <cell r="D1405">
            <v>53.6</v>
          </cell>
          <cell r="E1405">
            <v>50.65</v>
          </cell>
          <cell r="F1405">
            <v>50.8</v>
          </cell>
          <cell r="G1405">
            <v>50.75</v>
          </cell>
          <cell r="H1405">
            <v>52.35</v>
          </cell>
          <cell r="I1405">
            <v>61887</v>
          </cell>
          <cell r="J1405">
            <v>3173420.1</v>
          </cell>
          <cell r="K1405">
            <v>44243</v>
          </cell>
          <cell r="L1405">
            <v>693</v>
          </cell>
        </row>
        <row r="1406">
          <cell r="A1406" t="str">
            <v>SMARTLINK</v>
          </cell>
          <cell r="B1406" t="str">
            <v>EQ</v>
          </cell>
          <cell r="C1406">
            <v>89.55</v>
          </cell>
          <cell r="D1406">
            <v>90.6</v>
          </cell>
          <cell r="E1406">
            <v>89.55</v>
          </cell>
          <cell r="F1406">
            <v>90.15</v>
          </cell>
          <cell r="G1406">
            <v>90</v>
          </cell>
          <cell r="H1406">
            <v>90.2</v>
          </cell>
          <cell r="I1406">
            <v>7716</v>
          </cell>
          <cell r="J1406">
            <v>695326.55</v>
          </cell>
          <cell r="K1406">
            <v>44243</v>
          </cell>
          <cell r="L1406">
            <v>952</v>
          </cell>
        </row>
        <row r="1407">
          <cell r="A1407" t="str">
            <v>SMLISUZU</v>
          </cell>
          <cell r="B1407" t="str">
            <v>EQ</v>
          </cell>
          <cell r="C1407">
            <v>506.7</v>
          </cell>
          <cell r="D1407">
            <v>510</v>
          </cell>
          <cell r="E1407">
            <v>490.1</v>
          </cell>
          <cell r="F1407">
            <v>496.05</v>
          </cell>
          <cell r="G1407">
            <v>493</v>
          </cell>
          <cell r="H1407">
            <v>503.75</v>
          </cell>
          <cell r="I1407">
            <v>30168</v>
          </cell>
          <cell r="J1407">
            <v>15194368.9</v>
          </cell>
          <cell r="K1407">
            <v>44243</v>
          </cell>
          <cell r="L1407">
            <v>2110</v>
          </cell>
        </row>
        <row r="1408">
          <cell r="A1408" t="str">
            <v>SMSLIFE</v>
          </cell>
          <cell r="B1408" t="str">
            <v>EQ</v>
          </cell>
          <cell r="C1408">
            <v>580.35</v>
          </cell>
          <cell r="D1408">
            <v>587.5</v>
          </cell>
          <cell r="E1408">
            <v>555.54999999999995</v>
          </cell>
          <cell r="F1408">
            <v>561.15</v>
          </cell>
          <cell r="G1408">
            <v>560.15</v>
          </cell>
          <cell r="H1408">
            <v>575.95000000000005</v>
          </cell>
          <cell r="I1408">
            <v>5408</v>
          </cell>
          <cell r="J1408">
            <v>3087355.15</v>
          </cell>
          <cell r="K1408">
            <v>44243</v>
          </cell>
          <cell r="L1408">
            <v>454</v>
          </cell>
        </row>
        <row r="1409">
          <cell r="A1409" t="str">
            <v>SMSPHARMA</v>
          </cell>
          <cell r="B1409" t="str">
            <v>EQ</v>
          </cell>
          <cell r="C1409">
            <v>135.5</v>
          </cell>
          <cell r="D1409">
            <v>135.5</v>
          </cell>
          <cell r="E1409">
            <v>130.05000000000001</v>
          </cell>
          <cell r="F1409">
            <v>131.69999999999999</v>
          </cell>
          <cell r="G1409">
            <v>131.65</v>
          </cell>
          <cell r="H1409">
            <v>134.30000000000001</v>
          </cell>
          <cell r="I1409">
            <v>108570</v>
          </cell>
          <cell r="J1409">
            <v>14399431.300000001</v>
          </cell>
          <cell r="K1409">
            <v>44243</v>
          </cell>
          <cell r="L1409">
            <v>1307</v>
          </cell>
        </row>
        <row r="1410">
          <cell r="A1410" t="str">
            <v>SNOWMAN</v>
          </cell>
          <cell r="B1410" t="str">
            <v>EQ</v>
          </cell>
          <cell r="C1410">
            <v>47.4</v>
          </cell>
          <cell r="D1410">
            <v>47.55</v>
          </cell>
          <cell r="E1410">
            <v>44.65</v>
          </cell>
          <cell r="F1410">
            <v>45.1</v>
          </cell>
          <cell r="G1410">
            <v>45.2</v>
          </cell>
          <cell r="H1410">
            <v>47.55</v>
          </cell>
          <cell r="I1410">
            <v>3333598</v>
          </cell>
          <cell r="J1410">
            <v>153245456.55000001</v>
          </cell>
          <cell r="K1410">
            <v>44243</v>
          </cell>
          <cell r="L1410">
            <v>16322</v>
          </cell>
        </row>
        <row r="1411">
          <cell r="A1411" t="str">
            <v>SOBHA</v>
          </cell>
          <cell r="B1411" t="str">
            <v>EQ</v>
          </cell>
          <cell r="C1411">
            <v>449.7</v>
          </cell>
          <cell r="D1411">
            <v>466</v>
          </cell>
          <cell r="E1411">
            <v>445</v>
          </cell>
          <cell r="F1411">
            <v>452.7</v>
          </cell>
          <cell r="G1411">
            <v>452.25</v>
          </cell>
          <cell r="H1411">
            <v>447.3</v>
          </cell>
          <cell r="I1411">
            <v>268741</v>
          </cell>
          <cell r="J1411">
            <v>122493863.5</v>
          </cell>
          <cell r="K1411">
            <v>44243</v>
          </cell>
          <cell r="L1411">
            <v>7805</v>
          </cell>
        </row>
        <row r="1412">
          <cell r="A1412" t="str">
            <v>SOLARA</v>
          </cell>
          <cell r="B1412" t="str">
            <v>EQ</v>
          </cell>
          <cell r="C1412">
            <v>1541</v>
          </cell>
          <cell r="D1412">
            <v>1553.85</v>
          </cell>
          <cell r="E1412">
            <v>1526.8</v>
          </cell>
          <cell r="F1412">
            <v>1533.5</v>
          </cell>
          <cell r="G1412">
            <v>1530</v>
          </cell>
          <cell r="H1412">
            <v>1539.7</v>
          </cell>
          <cell r="I1412">
            <v>34282</v>
          </cell>
          <cell r="J1412">
            <v>52822817.899999999</v>
          </cell>
          <cell r="K1412">
            <v>44243</v>
          </cell>
          <cell r="L1412">
            <v>5556</v>
          </cell>
        </row>
        <row r="1413">
          <cell r="A1413" t="str">
            <v>SOLARINDS</v>
          </cell>
          <cell r="B1413" t="str">
            <v>EQ</v>
          </cell>
          <cell r="C1413">
            <v>1254.5</v>
          </cell>
          <cell r="D1413">
            <v>1410.3</v>
          </cell>
          <cell r="E1413">
            <v>1241.1500000000001</v>
          </cell>
          <cell r="F1413">
            <v>1289.8499999999999</v>
          </cell>
          <cell r="G1413">
            <v>1294</v>
          </cell>
          <cell r="H1413">
            <v>1248.25</v>
          </cell>
          <cell r="I1413">
            <v>242770</v>
          </cell>
          <cell r="J1413">
            <v>318799988.5</v>
          </cell>
          <cell r="K1413">
            <v>44243</v>
          </cell>
          <cell r="L1413">
            <v>14787</v>
          </cell>
        </row>
        <row r="1414">
          <cell r="A1414" t="str">
            <v>SOMANYCERA</v>
          </cell>
          <cell r="B1414" t="str">
            <v>EQ</v>
          </cell>
          <cell r="C1414">
            <v>416.65</v>
          </cell>
          <cell r="D1414">
            <v>419.7</v>
          </cell>
          <cell r="E1414">
            <v>410.55</v>
          </cell>
          <cell r="F1414">
            <v>416.05</v>
          </cell>
          <cell r="G1414">
            <v>414.05</v>
          </cell>
          <cell r="H1414">
            <v>415.25</v>
          </cell>
          <cell r="I1414">
            <v>86307</v>
          </cell>
          <cell r="J1414">
            <v>35842273.399999999</v>
          </cell>
          <cell r="K1414">
            <v>44243</v>
          </cell>
          <cell r="L1414">
            <v>1998</v>
          </cell>
        </row>
        <row r="1415">
          <cell r="A1415" t="str">
            <v>SOMATEX</v>
          </cell>
          <cell r="B1415" t="str">
            <v>EQ</v>
          </cell>
          <cell r="C1415">
            <v>5.35</v>
          </cell>
          <cell r="D1415">
            <v>5.35</v>
          </cell>
          <cell r="E1415">
            <v>5.35</v>
          </cell>
          <cell r="F1415">
            <v>5.35</v>
          </cell>
          <cell r="G1415">
            <v>5.35</v>
          </cell>
          <cell r="H1415">
            <v>5.0999999999999996</v>
          </cell>
          <cell r="I1415">
            <v>7755</v>
          </cell>
          <cell r="J1415">
            <v>41489.25</v>
          </cell>
          <cell r="K1415">
            <v>44243</v>
          </cell>
          <cell r="L1415">
            <v>18</v>
          </cell>
        </row>
        <row r="1416">
          <cell r="A1416" t="str">
            <v>SOMICONVEY</v>
          </cell>
          <cell r="B1416" t="str">
            <v>BE</v>
          </cell>
          <cell r="C1416">
            <v>33.299999999999997</v>
          </cell>
          <cell r="D1416">
            <v>34.25</v>
          </cell>
          <cell r="E1416">
            <v>33.1</v>
          </cell>
          <cell r="F1416">
            <v>33.6</v>
          </cell>
          <cell r="G1416">
            <v>33.75</v>
          </cell>
          <cell r="H1416">
            <v>33.299999999999997</v>
          </cell>
          <cell r="I1416">
            <v>11165</v>
          </cell>
          <cell r="J1416">
            <v>375230.5</v>
          </cell>
          <cell r="K1416">
            <v>44243</v>
          </cell>
          <cell r="L1416">
            <v>113</v>
          </cell>
        </row>
        <row r="1417">
          <cell r="A1417" t="str">
            <v>SONATSOFTW</v>
          </cell>
          <cell r="B1417" t="str">
            <v>EQ</v>
          </cell>
          <cell r="C1417">
            <v>397.3</v>
          </cell>
          <cell r="D1417">
            <v>401</v>
          </cell>
          <cell r="E1417">
            <v>393.15</v>
          </cell>
          <cell r="F1417">
            <v>394.65</v>
          </cell>
          <cell r="G1417">
            <v>394.7</v>
          </cell>
          <cell r="H1417">
            <v>392.4</v>
          </cell>
          <cell r="I1417">
            <v>140191</v>
          </cell>
          <cell r="J1417">
            <v>55730457.799999997</v>
          </cell>
          <cell r="K1417">
            <v>44243</v>
          </cell>
          <cell r="L1417">
            <v>3253</v>
          </cell>
        </row>
        <row r="1418">
          <cell r="A1418" t="str">
            <v>SORILINFRA</v>
          </cell>
          <cell r="B1418" t="str">
            <v>EQ</v>
          </cell>
          <cell r="C1418">
            <v>135.25</v>
          </cell>
          <cell r="D1418">
            <v>139.85</v>
          </cell>
          <cell r="E1418">
            <v>130.80000000000001</v>
          </cell>
          <cell r="F1418">
            <v>133.55000000000001</v>
          </cell>
          <cell r="G1418">
            <v>133.19999999999999</v>
          </cell>
          <cell r="H1418">
            <v>135.30000000000001</v>
          </cell>
          <cell r="I1418">
            <v>196070</v>
          </cell>
          <cell r="J1418">
            <v>26558225.199999999</v>
          </cell>
          <cell r="K1418">
            <v>44243</v>
          </cell>
          <cell r="L1418">
            <v>3639</v>
          </cell>
        </row>
        <row r="1419">
          <cell r="A1419" t="str">
            <v>SOTL</v>
          </cell>
          <cell r="B1419" t="str">
            <v>EQ</v>
          </cell>
          <cell r="C1419">
            <v>940</v>
          </cell>
          <cell r="D1419">
            <v>965</v>
          </cell>
          <cell r="E1419">
            <v>908</v>
          </cell>
          <cell r="F1419">
            <v>917.8</v>
          </cell>
          <cell r="G1419">
            <v>924.3</v>
          </cell>
          <cell r="H1419">
            <v>931.95</v>
          </cell>
          <cell r="I1419">
            <v>28481</v>
          </cell>
          <cell r="J1419">
            <v>26553930.25</v>
          </cell>
          <cell r="K1419">
            <v>44243</v>
          </cell>
          <cell r="L1419">
            <v>2449</v>
          </cell>
        </row>
        <row r="1420">
          <cell r="A1420" t="str">
            <v>SOUTHBANK</v>
          </cell>
          <cell r="B1420" t="str">
            <v>EQ</v>
          </cell>
          <cell r="C1420">
            <v>8.1</v>
          </cell>
          <cell r="D1420">
            <v>8.35</v>
          </cell>
          <cell r="E1420">
            <v>8.1</v>
          </cell>
          <cell r="F1420">
            <v>8.15</v>
          </cell>
          <cell r="G1420">
            <v>8.15</v>
          </cell>
          <cell r="H1420">
            <v>8.0500000000000007</v>
          </cell>
          <cell r="I1420">
            <v>8692685</v>
          </cell>
          <cell r="J1420">
            <v>71125603.200000003</v>
          </cell>
          <cell r="K1420">
            <v>44243</v>
          </cell>
          <cell r="L1420">
            <v>71756</v>
          </cell>
        </row>
        <row r="1421">
          <cell r="A1421" t="str">
            <v>SOUTHWEST</v>
          </cell>
          <cell r="B1421" t="str">
            <v>EQ</v>
          </cell>
          <cell r="C1421">
            <v>48.65</v>
          </cell>
          <cell r="D1421">
            <v>49.7</v>
          </cell>
          <cell r="E1421">
            <v>46.95</v>
          </cell>
          <cell r="F1421">
            <v>48.55</v>
          </cell>
          <cell r="G1421">
            <v>49.7</v>
          </cell>
          <cell r="H1421">
            <v>48.75</v>
          </cell>
          <cell r="I1421">
            <v>29531</v>
          </cell>
          <cell r="J1421">
            <v>1412960.4</v>
          </cell>
          <cell r="K1421">
            <v>44243</v>
          </cell>
          <cell r="L1421">
            <v>138</v>
          </cell>
        </row>
        <row r="1422">
          <cell r="A1422" t="str">
            <v>SPAL</v>
          </cell>
          <cell r="B1422" t="str">
            <v>EQ</v>
          </cell>
          <cell r="C1422">
            <v>185</v>
          </cell>
          <cell r="D1422">
            <v>185</v>
          </cell>
          <cell r="E1422">
            <v>171.45</v>
          </cell>
          <cell r="F1422">
            <v>176.25</v>
          </cell>
          <cell r="G1422">
            <v>177</v>
          </cell>
          <cell r="H1422">
            <v>185.5</v>
          </cell>
          <cell r="I1422">
            <v>87599</v>
          </cell>
          <cell r="J1422">
            <v>15754011.949999999</v>
          </cell>
          <cell r="K1422">
            <v>44243</v>
          </cell>
          <cell r="L1422">
            <v>2399</v>
          </cell>
        </row>
        <row r="1423">
          <cell r="A1423" t="str">
            <v>SPANDANA</v>
          </cell>
          <cell r="B1423" t="str">
            <v>EQ</v>
          </cell>
          <cell r="C1423">
            <v>689.7</v>
          </cell>
          <cell r="D1423">
            <v>692</v>
          </cell>
          <cell r="E1423">
            <v>673.05</v>
          </cell>
          <cell r="F1423">
            <v>691.5</v>
          </cell>
          <cell r="G1423">
            <v>691</v>
          </cell>
          <cell r="H1423">
            <v>672.7</v>
          </cell>
          <cell r="I1423">
            <v>72333</v>
          </cell>
          <cell r="J1423">
            <v>49431863.100000001</v>
          </cell>
          <cell r="K1423">
            <v>44243</v>
          </cell>
          <cell r="L1423">
            <v>4184</v>
          </cell>
        </row>
        <row r="1424">
          <cell r="A1424" t="str">
            <v>SPARC</v>
          </cell>
          <cell r="B1424" t="str">
            <v>EQ</v>
          </cell>
          <cell r="C1424">
            <v>183.5</v>
          </cell>
          <cell r="D1424">
            <v>183.5</v>
          </cell>
          <cell r="E1424">
            <v>180.5</v>
          </cell>
          <cell r="F1424">
            <v>181.1</v>
          </cell>
          <cell r="G1424">
            <v>180.5</v>
          </cell>
          <cell r="H1424">
            <v>182.4</v>
          </cell>
          <cell r="I1424">
            <v>374815</v>
          </cell>
          <cell r="J1424">
            <v>68070467.849999994</v>
          </cell>
          <cell r="K1424">
            <v>44243</v>
          </cell>
          <cell r="L1424">
            <v>4628</v>
          </cell>
        </row>
        <row r="1425">
          <cell r="A1425" t="str">
            <v>SPECIALITY</v>
          </cell>
          <cell r="B1425" t="str">
            <v>EQ</v>
          </cell>
          <cell r="C1425">
            <v>45.95</v>
          </cell>
          <cell r="D1425">
            <v>46.7</v>
          </cell>
          <cell r="E1425">
            <v>45.5</v>
          </cell>
          <cell r="F1425">
            <v>45.65</v>
          </cell>
          <cell r="G1425">
            <v>45.5</v>
          </cell>
          <cell r="H1425">
            <v>46.3</v>
          </cell>
          <cell r="I1425">
            <v>31268</v>
          </cell>
          <cell r="J1425">
            <v>1437147.7</v>
          </cell>
          <cell r="K1425">
            <v>44243</v>
          </cell>
          <cell r="L1425">
            <v>234</v>
          </cell>
        </row>
        <row r="1426">
          <cell r="A1426" t="str">
            <v>SPENCERS</v>
          </cell>
          <cell r="B1426" t="str">
            <v>EQ</v>
          </cell>
          <cell r="C1426">
            <v>76.95</v>
          </cell>
          <cell r="D1426">
            <v>77.45</v>
          </cell>
          <cell r="E1426">
            <v>76.05</v>
          </cell>
          <cell r="F1426">
            <v>76.25</v>
          </cell>
          <cell r="G1426">
            <v>76.099999999999994</v>
          </cell>
          <cell r="H1426">
            <v>76.849999999999994</v>
          </cell>
          <cell r="I1426">
            <v>214080</v>
          </cell>
          <cell r="J1426">
            <v>16376998.15</v>
          </cell>
          <cell r="K1426">
            <v>44243</v>
          </cell>
          <cell r="L1426">
            <v>1804</v>
          </cell>
        </row>
        <row r="1427">
          <cell r="A1427" t="str">
            <v>SPIC</v>
          </cell>
          <cell r="B1427" t="str">
            <v>EQ</v>
          </cell>
          <cell r="C1427">
            <v>24.55</v>
          </cell>
          <cell r="D1427">
            <v>25.4</v>
          </cell>
          <cell r="E1427">
            <v>24.05</v>
          </cell>
          <cell r="F1427">
            <v>24.5</v>
          </cell>
          <cell r="G1427">
            <v>24.5</v>
          </cell>
          <cell r="H1427">
            <v>24.6</v>
          </cell>
          <cell r="I1427">
            <v>619712</v>
          </cell>
          <cell r="J1427">
            <v>15222362.300000001</v>
          </cell>
          <cell r="K1427">
            <v>44243</v>
          </cell>
          <cell r="L1427">
            <v>1320</v>
          </cell>
        </row>
        <row r="1428">
          <cell r="A1428" t="str">
            <v>SPICEJET</v>
          </cell>
          <cell r="B1428" t="str">
            <v>EQ</v>
          </cell>
          <cell r="C1428">
            <v>88.95</v>
          </cell>
          <cell r="D1428">
            <v>89.05</v>
          </cell>
          <cell r="E1428">
            <v>87</v>
          </cell>
          <cell r="F1428">
            <v>87.35</v>
          </cell>
          <cell r="G1428">
            <v>87.4</v>
          </cell>
          <cell r="H1428">
            <v>89.3</v>
          </cell>
          <cell r="I1428">
            <v>2598270</v>
          </cell>
          <cell r="J1428">
            <v>227881881.80000001</v>
          </cell>
          <cell r="K1428">
            <v>44243</v>
          </cell>
          <cell r="L1428">
            <v>17196</v>
          </cell>
        </row>
        <row r="1429">
          <cell r="A1429" t="str">
            <v>SPLIL</v>
          </cell>
          <cell r="B1429" t="str">
            <v>EQ</v>
          </cell>
          <cell r="C1429">
            <v>38.1</v>
          </cell>
          <cell r="D1429">
            <v>38.6</v>
          </cell>
          <cell r="E1429">
            <v>35.799999999999997</v>
          </cell>
          <cell r="F1429">
            <v>36.200000000000003</v>
          </cell>
          <cell r="G1429">
            <v>36.65</v>
          </cell>
          <cell r="H1429">
            <v>37.9</v>
          </cell>
          <cell r="I1429">
            <v>68857</v>
          </cell>
          <cell r="J1429">
            <v>2564625.4500000002</v>
          </cell>
          <cell r="K1429">
            <v>44243</v>
          </cell>
          <cell r="L1429">
            <v>599</v>
          </cell>
        </row>
        <row r="1430">
          <cell r="A1430" t="str">
            <v>SPMLINFRA</v>
          </cell>
          <cell r="B1430" t="str">
            <v>EQ</v>
          </cell>
          <cell r="C1430">
            <v>13.1</v>
          </cell>
          <cell r="D1430">
            <v>13.8</v>
          </cell>
          <cell r="E1430">
            <v>13.1</v>
          </cell>
          <cell r="F1430">
            <v>13.7</v>
          </cell>
          <cell r="G1430">
            <v>13.8</v>
          </cell>
          <cell r="H1430">
            <v>13.45</v>
          </cell>
          <cell r="I1430">
            <v>17691</v>
          </cell>
          <cell r="J1430">
            <v>240688</v>
          </cell>
          <cell r="K1430">
            <v>44243</v>
          </cell>
          <cell r="L1430">
            <v>135</v>
          </cell>
        </row>
        <row r="1431">
          <cell r="A1431" t="str">
            <v>SPTL</v>
          </cell>
          <cell r="B1431" t="str">
            <v>EQ</v>
          </cell>
          <cell r="C1431">
            <v>3.7</v>
          </cell>
          <cell r="D1431">
            <v>3.7</v>
          </cell>
          <cell r="E1431">
            <v>3.5</v>
          </cell>
          <cell r="F1431">
            <v>3.55</v>
          </cell>
          <cell r="G1431">
            <v>3.55</v>
          </cell>
          <cell r="H1431">
            <v>3.4</v>
          </cell>
          <cell r="I1431">
            <v>4147198</v>
          </cell>
          <cell r="J1431">
            <v>15015862.550000001</v>
          </cell>
          <cell r="K1431">
            <v>44243</v>
          </cell>
          <cell r="L1431">
            <v>2046</v>
          </cell>
        </row>
        <row r="1432">
          <cell r="A1432" t="str">
            <v>SPYL</v>
          </cell>
          <cell r="B1432" t="str">
            <v>BE</v>
          </cell>
          <cell r="C1432">
            <v>0.45</v>
          </cell>
          <cell r="D1432">
            <v>0.45</v>
          </cell>
          <cell r="E1432">
            <v>0.4</v>
          </cell>
          <cell r="F1432">
            <v>0.4</v>
          </cell>
          <cell r="G1432">
            <v>0.45</v>
          </cell>
          <cell r="H1432">
            <v>0.45</v>
          </cell>
          <cell r="I1432">
            <v>260641</v>
          </cell>
          <cell r="J1432">
            <v>113116.7</v>
          </cell>
          <cell r="K1432">
            <v>44243</v>
          </cell>
          <cell r="L1432">
            <v>169</v>
          </cell>
        </row>
        <row r="1433">
          <cell r="A1433" t="str">
            <v>SREEL</v>
          </cell>
          <cell r="B1433" t="str">
            <v>EQ</v>
          </cell>
          <cell r="C1433">
            <v>145.6</v>
          </cell>
          <cell r="D1433">
            <v>146.80000000000001</v>
          </cell>
          <cell r="E1433">
            <v>145.5</v>
          </cell>
          <cell r="F1433">
            <v>145.5</v>
          </cell>
          <cell r="G1433">
            <v>145.5</v>
          </cell>
          <cell r="H1433">
            <v>145.55000000000001</v>
          </cell>
          <cell r="I1433">
            <v>16800</v>
          </cell>
          <cell r="J1433">
            <v>2445139.0499999998</v>
          </cell>
          <cell r="K1433">
            <v>44243</v>
          </cell>
          <cell r="L1433">
            <v>95</v>
          </cell>
        </row>
        <row r="1434">
          <cell r="A1434" t="str">
            <v>SREINFRA</v>
          </cell>
          <cell r="B1434" t="str">
            <v>EQ</v>
          </cell>
          <cell r="C1434">
            <v>6.95</v>
          </cell>
          <cell r="D1434">
            <v>6.95</v>
          </cell>
          <cell r="E1434">
            <v>6.7</v>
          </cell>
          <cell r="F1434">
            <v>6.75</v>
          </cell>
          <cell r="G1434">
            <v>6.75</v>
          </cell>
          <cell r="H1434">
            <v>6.85</v>
          </cell>
          <cell r="I1434">
            <v>891459</v>
          </cell>
          <cell r="J1434">
            <v>6056718.5999999996</v>
          </cell>
          <cell r="K1434">
            <v>44243</v>
          </cell>
          <cell r="L1434">
            <v>1127</v>
          </cell>
        </row>
        <row r="1435">
          <cell r="A1435" t="str">
            <v>SRF</v>
          </cell>
          <cell r="B1435" t="str">
            <v>EQ</v>
          </cell>
          <cell r="C1435">
            <v>5632</v>
          </cell>
          <cell r="D1435">
            <v>5820</v>
          </cell>
          <cell r="E1435">
            <v>5625</v>
          </cell>
          <cell r="F1435">
            <v>5787.6</v>
          </cell>
          <cell r="G1435">
            <v>5779</v>
          </cell>
          <cell r="H1435">
            <v>5622.2</v>
          </cell>
          <cell r="I1435">
            <v>172931</v>
          </cell>
          <cell r="J1435">
            <v>989312596.54999995</v>
          </cell>
          <cell r="K1435">
            <v>44243</v>
          </cell>
          <cell r="L1435">
            <v>20390</v>
          </cell>
        </row>
        <row r="1436">
          <cell r="A1436" t="str">
            <v>SRHHYPOLTD</v>
          </cell>
          <cell r="B1436" t="str">
            <v>EQ</v>
          </cell>
          <cell r="C1436">
            <v>247.15</v>
          </cell>
          <cell r="D1436">
            <v>253</v>
          </cell>
          <cell r="E1436">
            <v>241.65</v>
          </cell>
          <cell r="F1436">
            <v>244.75</v>
          </cell>
          <cell r="G1436">
            <v>244.2</v>
          </cell>
          <cell r="H1436">
            <v>247.15</v>
          </cell>
          <cell r="I1436">
            <v>28256</v>
          </cell>
          <cell r="J1436">
            <v>7011066.0999999996</v>
          </cell>
          <cell r="K1436">
            <v>44243</v>
          </cell>
          <cell r="L1436">
            <v>1023</v>
          </cell>
        </row>
        <row r="1437">
          <cell r="A1437" t="str">
            <v>SRIPIPES</v>
          </cell>
          <cell r="B1437" t="str">
            <v>EQ</v>
          </cell>
          <cell r="C1437">
            <v>165</v>
          </cell>
          <cell r="D1437">
            <v>167.35</v>
          </cell>
          <cell r="E1437">
            <v>164.75</v>
          </cell>
          <cell r="F1437">
            <v>165</v>
          </cell>
          <cell r="G1437">
            <v>165</v>
          </cell>
          <cell r="H1437">
            <v>165.1</v>
          </cell>
          <cell r="I1437">
            <v>83328</v>
          </cell>
          <cell r="J1437">
            <v>13792369.300000001</v>
          </cell>
          <cell r="K1437">
            <v>44243</v>
          </cell>
          <cell r="L1437">
            <v>1121</v>
          </cell>
        </row>
        <row r="1438">
          <cell r="A1438" t="str">
            <v>SRPL</v>
          </cell>
          <cell r="B1438" t="str">
            <v>BE</v>
          </cell>
          <cell r="C1438">
            <v>38</v>
          </cell>
          <cell r="D1438">
            <v>39.950000000000003</v>
          </cell>
          <cell r="E1438">
            <v>37.299999999999997</v>
          </cell>
          <cell r="F1438">
            <v>37.4</v>
          </cell>
          <cell r="G1438">
            <v>37.4</v>
          </cell>
          <cell r="H1438">
            <v>39</v>
          </cell>
          <cell r="I1438">
            <v>2495</v>
          </cell>
          <cell r="J1438">
            <v>94007.4</v>
          </cell>
          <cell r="K1438">
            <v>44243</v>
          </cell>
          <cell r="L1438">
            <v>35</v>
          </cell>
        </row>
        <row r="1439">
          <cell r="A1439" t="str">
            <v>SRTRANSFIN</v>
          </cell>
          <cell r="B1439" t="str">
            <v>EQ</v>
          </cell>
          <cell r="C1439">
            <v>1508</v>
          </cell>
          <cell r="D1439">
            <v>1519</v>
          </cell>
          <cell r="E1439">
            <v>1461.4</v>
          </cell>
          <cell r="F1439">
            <v>1477.8</v>
          </cell>
          <cell r="G1439">
            <v>1480</v>
          </cell>
          <cell r="H1439">
            <v>1513.35</v>
          </cell>
          <cell r="I1439">
            <v>2325039</v>
          </cell>
          <cell r="J1439">
            <v>3456043871.4499998</v>
          </cell>
          <cell r="K1439">
            <v>44243</v>
          </cell>
          <cell r="L1439">
            <v>60346</v>
          </cell>
        </row>
        <row r="1440">
          <cell r="A1440" t="str">
            <v>SSWL</v>
          </cell>
          <cell r="B1440" t="str">
            <v>EQ</v>
          </cell>
          <cell r="C1440">
            <v>649.95000000000005</v>
          </cell>
          <cell r="D1440">
            <v>677</v>
          </cell>
          <cell r="E1440">
            <v>638</v>
          </cell>
          <cell r="F1440">
            <v>662.8</v>
          </cell>
          <cell r="G1440">
            <v>664.05</v>
          </cell>
          <cell r="H1440">
            <v>647.29999999999995</v>
          </cell>
          <cell r="I1440">
            <v>84424</v>
          </cell>
          <cell r="J1440">
            <v>55959804.350000001</v>
          </cell>
          <cell r="K1440">
            <v>44243</v>
          </cell>
          <cell r="L1440">
            <v>5152</v>
          </cell>
        </row>
        <row r="1441">
          <cell r="A1441" t="str">
            <v>STAR</v>
          </cell>
          <cell r="B1441" t="str">
            <v>EQ</v>
          </cell>
          <cell r="C1441">
            <v>905</v>
          </cell>
          <cell r="D1441">
            <v>909</v>
          </cell>
          <cell r="E1441">
            <v>890.1</v>
          </cell>
          <cell r="F1441">
            <v>898.05</v>
          </cell>
          <cell r="G1441">
            <v>898.95</v>
          </cell>
          <cell r="H1441">
            <v>905.1</v>
          </cell>
          <cell r="I1441">
            <v>285081</v>
          </cell>
          <cell r="J1441">
            <v>256440276.69999999</v>
          </cell>
          <cell r="K1441">
            <v>44243</v>
          </cell>
          <cell r="L1441">
            <v>10190</v>
          </cell>
        </row>
        <row r="1442">
          <cell r="A1442" t="str">
            <v>STARCEMENT</v>
          </cell>
          <cell r="B1442" t="str">
            <v>EQ</v>
          </cell>
          <cell r="C1442">
            <v>98.75</v>
          </cell>
          <cell r="D1442">
            <v>100.6</v>
          </cell>
          <cell r="E1442">
            <v>98</v>
          </cell>
          <cell r="F1442">
            <v>98.25</v>
          </cell>
          <cell r="G1442">
            <v>98.7</v>
          </cell>
          <cell r="H1442">
            <v>97.95</v>
          </cell>
          <cell r="I1442">
            <v>263728</v>
          </cell>
          <cell r="J1442">
            <v>26135823.25</v>
          </cell>
          <cell r="K1442">
            <v>44243</v>
          </cell>
          <cell r="L1442">
            <v>2343</v>
          </cell>
        </row>
        <row r="1443">
          <cell r="A1443" t="str">
            <v>STARPAPER</v>
          </cell>
          <cell r="B1443" t="str">
            <v>EQ</v>
          </cell>
          <cell r="C1443">
            <v>117.7</v>
          </cell>
          <cell r="D1443">
            <v>118.5</v>
          </cell>
          <cell r="E1443">
            <v>115.5</v>
          </cell>
          <cell r="F1443">
            <v>116.2</v>
          </cell>
          <cell r="G1443">
            <v>116.25</v>
          </cell>
          <cell r="H1443">
            <v>117.75</v>
          </cell>
          <cell r="I1443">
            <v>111284</v>
          </cell>
          <cell r="J1443">
            <v>12966558.449999999</v>
          </cell>
          <cell r="K1443">
            <v>44243</v>
          </cell>
          <cell r="L1443">
            <v>1829</v>
          </cell>
        </row>
        <row r="1444">
          <cell r="A1444" t="str">
            <v>STCINDIA</v>
          </cell>
          <cell r="B1444" t="str">
            <v>EQ</v>
          </cell>
          <cell r="C1444">
            <v>78</v>
          </cell>
          <cell r="D1444">
            <v>81.05</v>
          </cell>
          <cell r="E1444">
            <v>77.849999999999994</v>
          </cell>
          <cell r="F1444">
            <v>79.45</v>
          </cell>
          <cell r="G1444">
            <v>79.5</v>
          </cell>
          <cell r="H1444">
            <v>77.599999999999994</v>
          </cell>
          <cell r="I1444">
            <v>53978</v>
          </cell>
          <cell r="J1444">
            <v>4306551.4000000004</v>
          </cell>
          <cell r="K1444">
            <v>44243</v>
          </cell>
          <cell r="L1444">
            <v>738</v>
          </cell>
        </row>
        <row r="1445">
          <cell r="A1445" t="str">
            <v>STEELCITY</v>
          </cell>
          <cell r="B1445" t="str">
            <v>EQ</v>
          </cell>
          <cell r="C1445">
            <v>36.85</v>
          </cell>
          <cell r="D1445">
            <v>36.85</v>
          </cell>
          <cell r="E1445">
            <v>34.9</v>
          </cell>
          <cell r="F1445">
            <v>35.4</v>
          </cell>
          <cell r="G1445">
            <v>35.25</v>
          </cell>
          <cell r="H1445">
            <v>36.049999999999997</v>
          </cell>
          <cell r="I1445">
            <v>10248</v>
          </cell>
          <cell r="J1445">
            <v>365641.4</v>
          </cell>
          <cell r="K1445">
            <v>44243</v>
          </cell>
          <cell r="L1445">
            <v>168</v>
          </cell>
        </row>
        <row r="1446">
          <cell r="A1446" t="str">
            <v>STEELXIND</v>
          </cell>
          <cell r="B1446" t="str">
            <v>EQ</v>
          </cell>
          <cell r="C1446">
            <v>51.5</v>
          </cell>
          <cell r="D1446">
            <v>54</v>
          </cell>
          <cell r="E1446">
            <v>51</v>
          </cell>
          <cell r="F1446">
            <v>53.15</v>
          </cell>
          <cell r="G1446">
            <v>53</v>
          </cell>
          <cell r="H1446">
            <v>51.4</v>
          </cell>
          <cell r="I1446">
            <v>75111</v>
          </cell>
          <cell r="J1446">
            <v>3960421.85</v>
          </cell>
          <cell r="K1446">
            <v>44243</v>
          </cell>
          <cell r="L1446">
            <v>430</v>
          </cell>
        </row>
        <row r="1447">
          <cell r="A1447" t="str">
            <v>STEL</v>
          </cell>
          <cell r="B1447" t="str">
            <v>BE</v>
          </cell>
          <cell r="C1447">
            <v>83.7</v>
          </cell>
          <cell r="D1447">
            <v>85.45</v>
          </cell>
          <cell r="E1447">
            <v>81.25</v>
          </cell>
          <cell r="F1447">
            <v>82.5</v>
          </cell>
          <cell r="G1447">
            <v>82.5</v>
          </cell>
          <cell r="H1447">
            <v>82.85</v>
          </cell>
          <cell r="I1447">
            <v>7251</v>
          </cell>
          <cell r="J1447">
            <v>603706.94999999995</v>
          </cell>
          <cell r="K1447">
            <v>44243</v>
          </cell>
          <cell r="L1447">
            <v>54</v>
          </cell>
        </row>
        <row r="1448">
          <cell r="A1448" t="str">
            <v>STERTOOLS</v>
          </cell>
          <cell r="B1448" t="str">
            <v>EQ</v>
          </cell>
          <cell r="C1448">
            <v>211.7</v>
          </cell>
          <cell r="D1448">
            <v>229.9</v>
          </cell>
          <cell r="E1448">
            <v>210.35</v>
          </cell>
          <cell r="F1448">
            <v>222.4</v>
          </cell>
          <cell r="G1448">
            <v>224.95</v>
          </cell>
          <cell r="H1448">
            <v>208.05</v>
          </cell>
          <cell r="I1448">
            <v>188232</v>
          </cell>
          <cell r="J1448">
            <v>41989610.399999999</v>
          </cell>
          <cell r="K1448">
            <v>44243</v>
          </cell>
          <cell r="L1448">
            <v>4686</v>
          </cell>
        </row>
        <row r="1449">
          <cell r="A1449" t="str">
            <v>STLTECH</v>
          </cell>
          <cell r="B1449" t="str">
            <v>EQ</v>
          </cell>
          <cell r="C1449">
            <v>181</v>
          </cell>
          <cell r="D1449">
            <v>189.75</v>
          </cell>
          <cell r="E1449">
            <v>180.3</v>
          </cell>
          <cell r="F1449">
            <v>186.75</v>
          </cell>
          <cell r="G1449">
            <v>187</v>
          </cell>
          <cell r="H1449">
            <v>180.25</v>
          </cell>
          <cell r="I1449">
            <v>1603130</v>
          </cell>
          <cell r="J1449">
            <v>298093750.14999998</v>
          </cell>
          <cell r="K1449">
            <v>44243</v>
          </cell>
          <cell r="L1449">
            <v>25075</v>
          </cell>
        </row>
        <row r="1450">
          <cell r="A1450" t="str">
            <v>STOVEKRAFT</v>
          </cell>
          <cell r="B1450" t="str">
            <v>EQ</v>
          </cell>
          <cell r="C1450">
            <v>520.95000000000005</v>
          </cell>
          <cell r="D1450">
            <v>521.85</v>
          </cell>
          <cell r="E1450">
            <v>470.3</v>
          </cell>
          <cell r="F1450">
            <v>482.3</v>
          </cell>
          <cell r="G1450">
            <v>491.8</v>
          </cell>
          <cell r="H1450">
            <v>516.45000000000005</v>
          </cell>
          <cell r="I1450">
            <v>477863</v>
          </cell>
          <cell r="J1450">
            <v>239149284.09999999</v>
          </cell>
          <cell r="K1450">
            <v>44243</v>
          </cell>
          <cell r="L1450">
            <v>14604</v>
          </cell>
        </row>
        <row r="1451">
          <cell r="A1451" t="str">
            <v>SUBCAPCITY</v>
          </cell>
          <cell r="B1451" t="str">
            <v>BE</v>
          </cell>
          <cell r="C1451">
            <v>18.05</v>
          </cell>
          <cell r="D1451">
            <v>18.100000000000001</v>
          </cell>
          <cell r="E1451">
            <v>18.05</v>
          </cell>
          <cell r="F1451">
            <v>18.100000000000001</v>
          </cell>
          <cell r="G1451">
            <v>18.100000000000001</v>
          </cell>
          <cell r="H1451">
            <v>19</v>
          </cell>
          <cell r="I1451">
            <v>2588</v>
          </cell>
          <cell r="J1451">
            <v>46717.45</v>
          </cell>
          <cell r="K1451">
            <v>44243</v>
          </cell>
          <cell r="L1451">
            <v>13</v>
          </cell>
        </row>
        <row r="1452">
          <cell r="A1452" t="str">
            <v>SUBEXLTD</v>
          </cell>
          <cell r="B1452" t="str">
            <v>EQ</v>
          </cell>
          <cell r="C1452">
            <v>29</v>
          </cell>
          <cell r="D1452">
            <v>29.15</v>
          </cell>
          <cell r="E1452">
            <v>27.45</v>
          </cell>
          <cell r="F1452">
            <v>27.7</v>
          </cell>
          <cell r="G1452">
            <v>27.65</v>
          </cell>
          <cell r="H1452">
            <v>28.85</v>
          </cell>
          <cell r="I1452">
            <v>3917030</v>
          </cell>
          <cell r="J1452">
            <v>110166292.90000001</v>
          </cell>
          <cell r="K1452">
            <v>44243</v>
          </cell>
          <cell r="L1452">
            <v>8880</v>
          </cell>
        </row>
        <row r="1453">
          <cell r="A1453" t="str">
            <v>SUBROS</v>
          </cell>
          <cell r="B1453" t="str">
            <v>EQ</v>
          </cell>
          <cell r="C1453">
            <v>323.8</v>
          </cell>
          <cell r="D1453">
            <v>331.5</v>
          </cell>
          <cell r="E1453">
            <v>318.64999999999998</v>
          </cell>
          <cell r="F1453">
            <v>327.5</v>
          </cell>
          <cell r="G1453">
            <v>327.95</v>
          </cell>
          <cell r="H1453">
            <v>322.2</v>
          </cell>
          <cell r="I1453">
            <v>40137</v>
          </cell>
          <cell r="J1453">
            <v>13188784.85</v>
          </cell>
          <cell r="K1453">
            <v>44243</v>
          </cell>
          <cell r="L1453">
            <v>3011</v>
          </cell>
        </row>
        <row r="1454">
          <cell r="A1454" t="str">
            <v>SUDARSCHEM</v>
          </cell>
          <cell r="B1454" t="str">
            <v>EQ</v>
          </cell>
          <cell r="C1454">
            <v>510.85</v>
          </cell>
          <cell r="D1454">
            <v>514.1</v>
          </cell>
          <cell r="E1454">
            <v>502</v>
          </cell>
          <cell r="F1454">
            <v>504</v>
          </cell>
          <cell r="G1454">
            <v>505</v>
          </cell>
          <cell r="H1454">
            <v>509.1</v>
          </cell>
          <cell r="I1454">
            <v>66197</v>
          </cell>
          <cell r="J1454">
            <v>33513737.149999999</v>
          </cell>
          <cell r="K1454">
            <v>44243</v>
          </cell>
          <cell r="L1454">
            <v>2705</v>
          </cell>
        </row>
        <row r="1455">
          <cell r="A1455" t="str">
            <v>SUMICHEM</v>
          </cell>
          <cell r="B1455" t="str">
            <v>EQ</v>
          </cell>
          <cell r="C1455">
            <v>306</v>
          </cell>
          <cell r="D1455">
            <v>307.3</v>
          </cell>
          <cell r="E1455">
            <v>298.2</v>
          </cell>
          <cell r="F1455">
            <v>301.5</v>
          </cell>
          <cell r="G1455">
            <v>302.10000000000002</v>
          </cell>
          <cell r="H1455">
            <v>304.89999999999998</v>
          </cell>
          <cell r="I1455">
            <v>421885</v>
          </cell>
          <cell r="J1455">
            <v>126926018.59999999</v>
          </cell>
          <cell r="K1455">
            <v>44243</v>
          </cell>
          <cell r="L1455">
            <v>7578</v>
          </cell>
        </row>
        <row r="1456">
          <cell r="A1456" t="str">
            <v>SUMIT</v>
          </cell>
          <cell r="B1456" t="str">
            <v>EQ</v>
          </cell>
          <cell r="C1456">
            <v>9.35</v>
          </cell>
          <cell r="D1456">
            <v>9.35</v>
          </cell>
          <cell r="E1456">
            <v>8.65</v>
          </cell>
          <cell r="F1456">
            <v>8.8000000000000007</v>
          </cell>
          <cell r="G1456">
            <v>8.85</v>
          </cell>
          <cell r="H1456">
            <v>8.9499999999999993</v>
          </cell>
          <cell r="I1456">
            <v>46850</v>
          </cell>
          <cell r="J1456">
            <v>413641.4</v>
          </cell>
          <cell r="K1456">
            <v>44243</v>
          </cell>
          <cell r="L1456">
            <v>99</v>
          </cell>
        </row>
        <row r="1457">
          <cell r="A1457" t="str">
            <v>SUMMITSEC</v>
          </cell>
          <cell r="B1457" t="str">
            <v>EQ</v>
          </cell>
          <cell r="C1457">
            <v>615</v>
          </cell>
          <cell r="D1457">
            <v>615</v>
          </cell>
          <cell r="E1457">
            <v>604</v>
          </cell>
          <cell r="F1457">
            <v>609.9</v>
          </cell>
          <cell r="G1457">
            <v>610</v>
          </cell>
          <cell r="H1457">
            <v>608.9</v>
          </cell>
          <cell r="I1457">
            <v>6666</v>
          </cell>
          <cell r="J1457">
            <v>4064113.7</v>
          </cell>
          <cell r="K1457">
            <v>44243</v>
          </cell>
          <cell r="L1457">
            <v>373</v>
          </cell>
        </row>
        <row r="1458">
          <cell r="A1458" t="str">
            <v>SUNCLAYLTD</v>
          </cell>
          <cell r="B1458" t="str">
            <v>EQ</v>
          </cell>
          <cell r="C1458">
            <v>3679</v>
          </cell>
          <cell r="D1458">
            <v>3739.75</v>
          </cell>
          <cell r="E1458">
            <v>3545</v>
          </cell>
          <cell r="F1458">
            <v>3571.8</v>
          </cell>
          <cell r="G1458">
            <v>3545.5</v>
          </cell>
          <cell r="H1458">
            <v>3669.1</v>
          </cell>
          <cell r="I1458">
            <v>10359</v>
          </cell>
          <cell r="J1458">
            <v>37888852</v>
          </cell>
          <cell r="K1458">
            <v>44243</v>
          </cell>
          <cell r="L1458">
            <v>811</v>
          </cell>
        </row>
        <row r="1459">
          <cell r="A1459" t="str">
            <v>SUNDARAM</v>
          </cell>
          <cell r="B1459" t="str">
            <v>EQ</v>
          </cell>
          <cell r="C1459">
            <v>1.5</v>
          </cell>
          <cell r="D1459">
            <v>1.5</v>
          </cell>
          <cell r="E1459">
            <v>1.45</v>
          </cell>
          <cell r="F1459">
            <v>1.45</v>
          </cell>
          <cell r="G1459">
            <v>1.45</v>
          </cell>
          <cell r="H1459">
            <v>1.5</v>
          </cell>
          <cell r="I1459">
            <v>308810</v>
          </cell>
          <cell r="J1459">
            <v>448756.1</v>
          </cell>
          <cell r="K1459">
            <v>44243</v>
          </cell>
          <cell r="L1459">
            <v>97</v>
          </cell>
        </row>
        <row r="1460">
          <cell r="A1460" t="str">
            <v>SUNDARMFIN</v>
          </cell>
          <cell r="B1460" t="str">
            <v>EQ</v>
          </cell>
          <cell r="C1460">
            <v>2167</v>
          </cell>
          <cell r="D1460">
            <v>2379</v>
          </cell>
          <cell r="E1460">
            <v>2136.9499999999998</v>
          </cell>
          <cell r="F1460">
            <v>2355.5500000000002</v>
          </cell>
          <cell r="G1460">
            <v>2351.9</v>
          </cell>
          <cell r="H1460">
            <v>2185.6999999999998</v>
          </cell>
          <cell r="I1460">
            <v>266418</v>
          </cell>
          <cell r="J1460">
            <v>622097482.04999995</v>
          </cell>
          <cell r="K1460">
            <v>44243</v>
          </cell>
          <cell r="L1460">
            <v>25167</v>
          </cell>
        </row>
        <row r="1461">
          <cell r="A1461" t="str">
            <v>SUNDARMHLD</v>
          </cell>
          <cell r="B1461" t="str">
            <v>EQ</v>
          </cell>
          <cell r="C1461">
            <v>82.25</v>
          </cell>
          <cell r="D1461">
            <v>83.15</v>
          </cell>
          <cell r="E1461">
            <v>79.099999999999994</v>
          </cell>
          <cell r="F1461">
            <v>79.849999999999994</v>
          </cell>
          <cell r="G1461">
            <v>80</v>
          </cell>
          <cell r="H1461">
            <v>81.45</v>
          </cell>
          <cell r="I1461">
            <v>256321</v>
          </cell>
          <cell r="J1461">
            <v>20646273.350000001</v>
          </cell>
          <cell r="K1461">
            <v>44243</v>
          </cell>
          <cell r="L1461">
            <v>1404</v>
          </cell>
        </row>
        <row r="1462">
          <cell r="A1462" t="str">
            <v>SUNDRMBRAK</v>
          </cell>
          <cell r="B1462" t="str">
            <v>EQ</v>
          </cell>
          <cell r="C1462">
            <v>368.6</v>
          </cell>
          <cell r="D1462">
            <v>368.75</v>
          </cell>
          <cell r="E1462">
            <v>357.85</v>
          </cell>
          <cell r="F1462">
            <v>365.45</v>
          </cell>
          <cell r="G1462">
            <v>365.75</v>
          </cell>
          <cell r="H1462">
            <v>363.05</v>
          </cell>
          <cell r="I1462">
            <v>5132</v>
          </cell>
          <cell r="J1462">
            <v>1867809.4</v>
          </cell>
          <cell r="K1462">
            <v>44243</v>
          </cell>
          <cell r="L1462">
            <v>270</v>
          </cell>
        </row>
        <row r="1463">
          <cell r="A1463" t="str">
            <v>SUNDRMFAST</v>
          </cell>
          <cell r="B1463" t="str">
            <v>EQ</v>
          </cell>
          <cell r="C1463">
            <v>649.95000000000005</v>
          </cell>
          <cell r="D1463">
            <v>657</v>
          </cell>
          <cell r="E1463">
            <v>642</v>
          </cell>
          <cell r="F1463">
            <v>652.1</v>
          </cell>
          <cell r="G1463">
            <v>652</v>
          </cell>
          <cell r="H1463">
            <v>646.85</v>
          </cell>
          <cell r="I1463">
            <v>200720</v>
          </cell>
          <cell r="J1463">
            <v>130351376.7</v>
          </cell>
          <cell r="K1463">
            <v>44243</v>
          </cell>
          <cell r="L1463">
            <v>5714</v>
          </cell>
        </row>
        <row r="1464">
          <cell r="A1464" t="str">
            <v>SUNFLAG</v>
          </cell>
          <cell r="B1464" t="str">
            <v>EQ</v>
          </cell>
          <cell r="C1464">
            <v>63.95</v>
          </cell>
          <cell r="D1464">
            <v>66.8</v>
          </cell>
          <cell r="E1464">
            <v>63.55</v>
          </cell>
          <cell r="F1464">
            <v>64.95</v>
          </cell>
          <cell r="G1464">
            <v>64.8</v>
          </cell>
          <cell r="H1464">
            <v>63.45</v>
          </cell>
          <cell r="I1464">
            <v>1882460</v>
          </cell>
          <cell r="J1464">
            <v>123734782.75</v>
          </cell>
          <cell r="K1464">
            <v>44243</v>
          </cell>
          <cell r="L1464">
            <v>11521</v>
          </cell>
        </row>
        <row r="1465">
          <cell r="A1465" t="str">
            <v>SUNPHARMA</v>
          </cell>
          <cell r="B1465" t="str">
            <v>EQ</v>
          </cell>
          <cell r="C1465">
            <v>631</v>
          </cell>
          <cell r="D1465">
            <v>634.5</v>
          </cell>
          <cell r="E1465">
            <v>623</v>
          </cell>
          <cell r="F1465">
            <v>631.15</v>
          </cell>
          <cell r="G1465">
            <v>630.15</v>
          </cell>
          <cell r="H1465">
            <v>627.5</v>
          </cell>
          <cell r="I1465">
            <v>6137454</v>
          </cell>
          <cell r="J1465">
            <v>3860889391.5500002</v>
          </cell>
          <cell r="K1465">
            <v>44243</v>
          </cell>
          <cell r="L1465">
            <v>97812</v>
          </cell>
        </row>
        <row r="1466">
          <cell r="A1466" t="str">
            <v>SUNTECK</v>
          </cell>
          <cell r="B1466" t="str">
            <v>EQ</v>
          </cell>
          <cell r="C1466">
            <v>367.5</v>
          </cell>
          <cell r="D1466">
            <v>374.35</v>
          </cell>
          <cell r="E1466">
            <v>355.5</v>
          </cell>
          <cell r="F1466">
            <v>360.75</v>
          </cell>
          <cell r="G1466">
            <v>359.65</v>
          </cell>
          <cell r="H1466">
            <v>367.5</v>
          </cell>
          <cell r="I1466">
            <v>180131</v>
          </cell>
          <cell r="J1466">
            <v>65701524.649999999</v>
          </cell>
          <cell r="K1466">
            <v>44243</v>
          </cell>
          <cell r="L1466">
            <v>10308</v>
          </cell>
        </row>
        <row r="1467">
          <cell r="A1467" t="str">
            <v>SUNTV</v>
          </cell>
          <cell r="B1467" t="str">
            <v>EQ</v>
          </cell>
          <cell r="C1467">
            <v>520.1</v>
          </cell>
          <cell r="D1467">
            <v>523.5</v>
          </cell>
          <cell r="E1467">
            <v>514</v>
          </cell>
          <cell r="F1467">
            <v>516.29999999999995</v>
          </cell>
          <cell r="G1467">
            <v>515</v>
          </cell>
          <cell r="H1467">
            <v>518.95000000000005</v>
          </cell>
          <cell r="I1467">
            <v>1569320</v>
          </cell>
          <cell r="J1467">
            <v>813131604.04999995</v>
          </cell>
          <cell r="K1467">
            <v>44243</v>
          </cell>
          <cell r="L1467">
            <v>23454</v>
          </cell>
        </row>
        <row r="1468">
          <cell r="A1468" t="str">
            <v>SUPERHOUSE</v>
          </cell>
          <cell r="B1468" t="str">
            <v>EQ</v>
          </cell>
          <cell r="C1468">
            <v>128.6</v>
          </cell>
          <cell r="D1468">
            <v>128.80000000000001</v>
          </cell>
          <cell r="E1468">
            <v>123</v>
          </cell>
          <cell r="F1468">
            <v>125.55</v>
          </cell>
          <cell r="G1468">
            <v>125.55</v>
          </cell>
          <cell r="H1468">
            <v>126.75</v>
          </cell>
          <cell r="I1468">
            <v>24378</v>
          </cell>
          <cell r="J1468">
            <v>3090204.65</v>
          </cell>
          <cell r="K1468">
            <v>44243</v>
          </cell>
          <cell r="L1468">
            <v>477</v>
          </cell>
        </row>
        <row r="1469">
          <cell r="A1469" t="str">
            <v>SUPERSPIN</v>
          </cell>
          <cell r="B1469" t="str">
            <v>EQ</v>
          </cell>
          <cell r="C1469">
            <v>4.6500000000000004</v>
          </cell>
          <cell r="D1469">
            <v>4.6500000000000004</v>
          </cell>
          <cell r="E1469">
            <v>4.45</v>
          </cell>
          <cell r="F1469">
            <v>4.5999999999999996</v>
          </cell>
          <cell r="G1469">
            <v>4.6500000000000004</v>
          </cell>
          <cell r="H1469">
            <v>4.55</v>
          </cell>
          <cell r="I1469">
            <v>18430</v>
          </cell>
          <cell r="J1469">
            <v>84064.85</v>
          </cell>
          <cell r="K1469">
            <v>44243</v>
          </cell>
          <cell r="L1469">
            <v>78</v>
          </cell>
        </row>
        <row r="1470">
          <cell r="A1470" t="str">
            <v>SUPPETRO</v>
          </cell>
          <cell r="B1470" t="str">
            <v>EQ</v>
          </cell>
          <cell r="C1470">
            <v>387.6</v>
          </cell>
          <cell r="D1470">
            <v>396.2</v>
          </cell>
          <cell r="E1470">
            <v>385.95</v>
          </cell>
          <cell r="F1470">
            <v>389.85</v>
          </cell>
          <cell r="G1470">
            <v>391</v>
          </cell>
          <cell r="H1470">
            <v>384.05</v>
          </cell>
          <cell r="I1470">
            <v>68100</v>
          </cell>
          <cell r="J1470">
            <v>26702217.050000001</v>
          </cell>
          <cell r="K1470">
            <v>44243</v>
          </cell>
          <cell r="L1470">
            <v>1853</v>
          </cell>
        </row>
        <row r="1471">
          <cell r="A1471" t="str">
            <v>SUPRAJIT</v>
          </cell>
          <cell r="B1471" t="str">
            <v>EQ</v>
          </cell>
          <cell r="C1471">
            <v>256.55</v>
          </cell>
          <cell r="D1471">
            <v>256.55</v>
          </cell>
          <cell r="E1471">
            <v>252.15</v>
          </cell>
          <cell r="F1471">
            <v>254.95</v>
          </cell>
          <cell r="G1471">
            <v>255.75</v>
          </cell>
          <cell r="H1471">
            <v>251.5</v>
          </cell>
          <cell r="I1471">
            <v>183480</v>
          </cell>
          <cell r="J1471">
            <v>46731263.049999997</v>
          </cell>
          <cell r="K1471">
            <v>44243</v>
          </cell>
          <cell r="L1471">
            <v>7092</v>
          </cell>
        </row>
        <row r="1472">
          <cell r="A1472" t="str">
            <v>SUPREMEENG</v>
          </cell>
          <cell r="B1472" t="str">
            <v>EQ</v>
          </cell>
          <cell r="C1472">
            <v>24.9</v>
          </cell>
          <cell r="D1472">
            <v>25.6</v>
          </cell>
          <cell r="E1472">
            <v>24.5</v>
          </cell>
          <cell r="F1472">
            <v>25.3</v>
          </cell>
          <cell r="G1472">
            <v>25.6</v>
          </cell>
          <cell r="H1472">
            <v>24.4</v>
          </cell>
          <cell r="I1472">
            <v>40511</v>
          </cell>
          <cell r="J1472">
            <v>1024637.1</v>
          </cell>
          <cell r="K1472">
            <v>44243</v>
          </cell>
          <cell r="L1472">
            <v>103</v>
          </cell>
        </row>
        <row r="1473">
          <cell r="A1473" t="str">
            <v>SUPREMEIND</v>
          </cell>
          <cell r="B1473" t="str">
            <v>EQ</v>
          </cell>
          <cell r="C1473">
            <v>1960</v>
          </cell>
          <cell r="D1473">
            <v>1985</v>
          </cell>
          <cell r="E1473">
            <v>1876.65</v>
          </cell>
          <cell r="F1473">
            <v>1972.85</v>
          </cell>
          <cell r="G1473">
            <v>1967.25</v>
          </cell>
          <cell r="H1473">
            <v>1950.4</v>
          </cell>
          <cell r="I1473">
            <v>168596</v>
          </cell>
          <cell r="J1473">
            <v>328661886.5</v>
          </cell>
          <cell r="K1473">
            <v>44243</v>
          </cell>
          <cell r="L1473">
            <v>17115</v>
          </cell>
        </row>
        <row r="1474">
          <cell r="A1474" t="str">
            <v>SURANASOL</v>
          </cell>
          <cell r="B1474" t="str">
            <v>BE</v>
          </cell>
          <cell r="C1474">
            <v>8.5500000000000007</v>
          </cell>
          <cell r="D1474">
            <v>9.0500000000000007</v>
          </cell>
          <cell r="E1474">
            <v>8.4</v>
          </cell>
          <cell r="F1474">
            <v>8.8000000000000007</v>
          </cell>
          <cell r="G1474">
            <v>8.65</v>
          </cell>
          <cell r="H1474">
            <v>8.6999999999999993</v>
          </cell>
          <cell r="I1474">
            <v>18113</v>
          </cell>
          <cell r="J1474">
            <v>158047.15</v>
          </cell>
          <cell r="K1474">
            <v>44243</v>
          </cell>
          <cell r="L1474">
            <v>120</v>
          </cell>
        </row>
        <row r="1475">
          <cell r="A1475" t="str">
            <v>SURANAT&amp;P</v>
          </cell>
          <cell r="B1475" t="str">
            <v>EQ</v>
          </cell>
          <cell r="C1475">
            <v>4.75</v>
          </cell>
          <cell r="D1475">
            <v>4.95</v>
          </cell>
          <cell r="E1475">
            <v>4.55</v>
          </cell>
          <cell r="F1475">
            <v>4.55</v>
          </cell>
          <cell r="G1475">
            <v>4.55</v>
          </cell>
          <cell r="H1475">
            <v>4.75</v>
          </cell>
          <cell r="I1475">
            <v>133414</v>
          </cell>
          <cell r="J1475">
            <v>624136.30000000005</v>
          </cell>
          <cell r="K1475">
            <v>44243</v>
          </cell>
          <cell r="L1475">
            <v>228</v>
          </cell>
        </row>
        <row r="1476">
          <cell r="A1476" t="str">
            <v>SURYALAXMI</v>
          </cell>
          <cell r="B1476" t="str">
            <v>EQ</v>
          </cell>
          <cell r="C1476">
            <v>29.85</v>
          </cell>
          <cell r="D1476">
            <v>29.85</v>
          </cell>
          <cell r="E1476">
            <v>27.95</v>
          </cell>
          <cell r="F1476">
            <v>28.65</v>
          </cell>
          <cell r="G1476">
            <v>28.4</v>
          </cell>
          <cell r="H1476">
            <v>29</v>
          </cell>
          <cell r="I1476">
            <v>8641</v>
          </cell>
          <cell r="J1476">
            <v>244628.1</v>
          </cell>
          <cell r="K1476">
            <v>44243</v>
          </cell>
          <cell r="L1476">
            <v>151</v>
          </cell>
        </row>
        <row r="1477">
          <cell r="A1477" t="str">
            <v>SURYAROSNI</v>
          </cell>
          <cell r="B1477" t="str">
            <v>EQ</v>
          </cell>
          <cell r="C1477">
            <v>339.9</v>
          </cell>
          <cell r="D1477">
            <v>368.95</v>
          </cell>
          <cell r="E1477">
            <v>339.9</v>
          </cell>
          <cell r="F1477">
            <v>366</v>
          </cell>
          <cell r="G1477">
            <v>368.7</v>
          </cell>
          <cell r="H1477">
            <v>336.1</v>
          </cell>
          <cell r="I1477">
            <v>733908</v>
          </cell>
          <cell r="J1477">
            <v>261227728.34999999</v>
          </cell>
          <cell r="K1477">
            <v>44243</v>
          </cell>
          <cell r="L1477">
            <v>11034</v>
          </cell>
        </row>
        <row r="1478">
          <cell r="A1478" t="str">
            <v>SUTLEJTEX</v>
          </cell>
          <cell r="B1478" t="str">
            <v>EQ</v>
          </cell>
          <cell r="C1478">
            <v>42.05</v>
          </cell>
          <cell r="D1478">
            <v>43.6</v>
          </cell>
          <cell r="E1478">
            <v>41.9</v>
          </cell>
          <cell r="F1478">
            <v>42.8</v>
          </cell>
          <cell r="G1478">
            <v>42.6</v>
          </cell>
          <cell r="H1478">
            <v>42.05</v>
          </cell>
          <cell r="I1478">
            <v>117968</v>
          </cell>
          <cell r="J1478">
            <v>5047793.1500000004</v>
          </cell>
          <cell r="K1478">
            <v>44243</v>
          </cell>
          <cell r="L1478">
            <v>706</v>
          </cell>
        </row>
        <row r="1479">
          <cell r="A1479" t="str">
            <v>SUULD</v>
          </cell>
          <cell r="B1479" t="str">
            <v>BE</v>
          </cell>
          <cell r="C1479">
            <v>224.55</v>
          </cell>
          <cell r="D1479">
            <v>224.55</v>
          </cell>
          <cell r="E1479">
            <v>224.55</v>
          </cell>
          <cell r="F1479">
            <v>224.55</v>
          </cell>
          <cell r="G1479">
            <v>224.55</v>
          </cell>
          <cell r="H1479">
            <v>213.9</v>
          </cell>
          <cell r="I1479">
            <v>21068</v>
          </cell>
          <cell r="J1479">
            <v>4730819.4000000004</v>
          </cell>
          <cell r="K1479">
            <v>44243</v>
          </cell>
          <cell r="L1479">
            <v>123</v>
          </cell>
        </row>
        <row r="1480">
          <cell r="A1480" t="str">
            <v>SUVEN</v>
          </cell>
          <cell r="B1480" t="str">
            <v>EQ</v>
          </cell>
          <cell r="C1480">
            <v>78.5</v>
          </cell>
          <cell r="D1480">
            <v>80.2</v>
          </cell>
          <cell r="E1480">
            <v>77.5</v>
          </cell>
          <cell r="F1480">
            <v>77.8</v>
          </cell>
          <cell r="G1480">
            <v>77.650000000000006</v>
          </cell>
          <cell r="H1480">
            <v>78.099999999999994</v>
          </cell>
          <cell r="I1480">
            <v>341893</v>
          </cell>
          <cell r="J1480">
            <v>26947303.949999999</v>
          </cell>
          <cell r="K1480">
            <v>44243</v>
          </cell>
          <cell r="L1480">
            <v>2339</v>
          </cell>
        </row>
        <row r="1481">
          <cell r="A1481" t="str">
            <v>SUVENPHAR</v>
          </cell>
          <cell r="B1481" t="str">
            <v>EQ</v>
          </cell>
          <cell r="C1481">
            <v>502.7</v>
          </cell>
          <cell r="D1481">
            <v>505</v>
          </cell>
          <cell r="E1481">
            <v>488.85</v>
          </cell>
          <cell r="F1481">
            <v>500.65</v>
          </cell>
          <cell r="G1481">
            <v>496</v>
          </cell>
          <cell r="H1481">
            <v>497.15</v>
          </cell>
          <cell r="I1481">
            <v>403835</v>
          </cell>
          <cell r="J1481">
            <v>201158354.25</v>
          </cell>
          <cell r="K1481">
            <v>44243</v>
          </cell>
          <cell r="L1481">
            <v>18609</v>
          </cell>
        </row>
        <row r="1482">
          <cell r="A1482" t="str">
            <v>SUZLON</v>
          </cell>
          <cell r="B1482" t="str">
            <v>EQ</v>
          </cell>
          <cell r="C1482">
            <v>5.85</v>
          </cell>
          <cell r="D1482">
            <v>5.9</v>
          </cell>
          <cell r="E1482">
            <v>5.5</v>
          </cell>
          <cell r="F1482">
            <v>5.6</v>
          </cell>
          <cell r="G1482">
            <v>5.6</v>
          </cell>
          <cell r="H1482">
            <v>5.85</v>
          </cell>
          <cell r="I1482">
            <v>23976216</v>
          </cell>
          <cell r="J1482">
            <v>136178771.25</v>
          </cell>
          <cell r="K1482">
            <v>44243</v>
          </cell>
          <cell r="L1482">
            <v>17218</v>
          </cell>
        </row>
        <row r="1483">
          <cell r="A1483" t="str">
            <v>SWANENERGY</v>
          </cell>
          <cell r="B1483" t="str">
            <v>EQ</v>
          </cell>
          <cell r="C1483">
            <v>149.5</v>
          </cell>
          <cell r="D1483">
            <v>149.5</v>
          </cell>
          <cell r="E1483">
            <v>143.5</v>
          </cell>
          <cell r="F1483">
            <v>146.55000000000001</v>
          </cell>
          <cell r="G1483">
            <v>145</v>
          </cell>
          <cell r="H1483">
            <v>149.69999999999999</v>
          </cell>
          <cell r="I1483">
            <v>164799</v>
          </cell>
          <cell r="J1483">
            <v>24124647.300000001</v>
          </cell>
          <cell r="K1483">
            <v>44243</v>
          </cell>
          <cell r="L1483">
            <v>4865</v>
          </cell>
        </row>
        <row r="1484">
          <cell r="A1484" t="str">
            <v>SWARAJENG</v>
          </cell>
          <cell r="B1484" t="str">
            <v>EQ</v>
          </cell>
          <cell r="C1484">
            <v>1304</v>
          </cell>
          <cell r="D1484">
            <v>1304</v>
          </cell>
          <cell r="E1484">
            <v>1279.1500000000001</v>
          </cell>
          <cell r="F1484">
            <v>1281.4000000000001</v>
          </cell>
          <cell r="G1484">
            <v>1280</v>
          </cell>
          <cell r="H1484">
            <v>1287.2</v>
          </cell>
          <cell r="I1484">
            <v>11514</v>
          </cell>
          <cell r="J1484">
            <v>14812802.4</v>
          </cell>
          <cell r="K1484">
            <v>44243</v>
          </cell>
          <cell r="L1484">
            <v>990</v>
          </cell>
        </row>
        <row r="1485">
          <cell r="A1485" t="str">
            <v>SWELECTES</v>
          </cell>
          <cell r="B1485" t="str">
            <v>EQ</v>
          </cell>
          <cell r="C1485">
            <v>202.45</v>
          </cell>
          <cell r="D1485">
            <v>205</v>
          </cell>
          <cell r="E1485">
            <v>190</v>
          </cell>
          <cell r="F1485">
            <v>192.7</v>
          </cell>
          <cell r="G1485">
            <v>190</v>
          </cell>
          <cell r="H1485">
            <v>196.2</v>
          </cell>
          <cell r="I1485">
            <v>21369</v>
          </cell>
          <cell r="J1485">
            <v>4189951.3</v>
          </cell>
          <cell r="K1485">
            <v>44243</v>
          </cell>
          <cell r="L1485">
            <v>397</v>
          </cell>
        </row>
        <row r="1486">
          <cell r="A1486" t="str">
            <v>SWSOLAR</v>
          </cell>
          <cell r="B1486" t="str">
            <v>EQ</v>
          </cell>
          <cell r="C1486">
            <v>239.35</v>
          </cell>
          <cell r="D1486">
            <v>240.8</v>
          </cell>
          <cell r="E1486">
            <v>228.15</v>
          </cell>
          <cell r="F1486">
            <v>229.7</v>
          </cell>
          <cell r="G1486">
            <v>229.9</v>
          </cell>
          <cell r="H1486">
            <v>236</v>
          </cell>
          <cell r="I1486">
            <v>572959</v>
          </cell>
          <cell r="J1486">
            <v>132988474.7</v>
          </cell>
          <cell r="K1486">
            <v>44243</v>
          </cell>
          <cell r="L1486">
            <v>15289</v>
          </cell>
        </row>
        <row r="1487">
          <cell r="A1487" t="str">
            <v>SYMPHONY</v>
          </cell>
          <cell r="B1487" t="str">
            <v>EQ</v>
          </cell>
          <cell r="C1487">
            <v>1064.8</v>
          </cell>
          <cell r="D1487">
            <v>1071.45</v>
          </cell>
          <cell r="E1487">
            <v>1050</v>
          </cell>
          <cell r="F1487">
            <v>1052.5999999999999</v>
          </cell>
          <cell r="G1487">
            <v>1050</v>
          </cell>
          <cell r="H1487">
            <v>1059.5</v>
          </cell>
          <cell r="I1487">
            <v>58724</v>
          </cell>
          <cell r="J1487">
            <v>62305167.899999999</v>
          </cell>
          <cell r="K1487">
            <v>44243</v>
          </cell>
          <cell r="L1487">
            <v>4062</v>
          </cell>
        </row>
        <row r="1488">
          <cell r="A1488" t="str">
            <v>SYNGENE</v>
          </cell>
          <cell r="B1488" t="str">
            <v>EQ</v>
          </cell>
          <cell r="C1488">
            <v>593.9</v>
          </cell>
          <cell r="D1488">
            <v>599</v>
          </cell>
          <cell r="E1488">
            <v>585.6</v>
          </cell>
          <cell r="F1488">
            <v>591.9</v>
          </cell>
          <cell r="G1488">
            <v>593</v>
          </cell>
          <cell r="H1488">
            <v>590</v>
          </cell>
          <cell r="I1488">
            <v>383214</v>
          </cell>
          <cell r="J1488">
            <v>226855176.90000001</v>
          </cell>
          <cell r="K1488">
            <v>44243</v>
          </cell>
          <cell r="L1488">
            <v>19681</v>
          </cell>
        </row>
        <row r="1489">
          <cell r="A1489" t="str">
            <v>TAINWALCHM</v>
          </cell>
          <cell r="B1489" t="str">
            <v>EQ</v>
          </cell>
          <cell r="C1489">
            <v>72.900000000000006</v>
          </cell>
          <cell r="D1489">
            <v>73</v>
          </cell>
          <cell r="E1489">
            <v>71.5</v>
          </cell>
          <cell r="F1489">
            <v>72.55</v>
          </cell>
          <cell r="G1489">
            <v>72.400000000000006</v>
          </cell>
          <cell r="H1489">
            <v>73.05</v>
          </cell>
          <cell r="I1489">
            <v>8379</v>
          </cell>
          <cell r="J1489">
            <v>605369.5</v>
          </cell>
          <cell r="K1489">
            <v>44243</v>
          </cell>
          <cell r="L1489">
            <v>238</v>
          </cell>
        </row>
        <row r="1490">
          <cell r="A1490" t="str">
            <v>TAJGVK</v>
          </cell>
          <cell r="B1490" t="str">
            <v>EQ</v>
          </cell>
          <cell r="C1490">
            <v>133.80000000000001</v>
          </cell>
          <cell r="D1490">
            <v>133.80000000000001</v>
          </cell>
          <cell r="E1490">
            <v>130.80000000000001</v>
          </cell>
          <cell r="F1490">
            <v>130.94999999999999</v>
          </cell>
          <cell r="G1490">
            <v>130.9</v>
          </cell>
          <cell r="H1490">
            <v>131.4</v>
          </cell>
          <cell r="I1490">
            <v>135564</v>
          </cell>
          <cell r="J1490">
            <v>17890090</v>
          </cell>
          <cell r="K1490">
            <v>44243</v>
          </cell>
          <cell r="L1490">
            <v>2054</v>
          </cell>
        </row>
        <row r="1491">
          <cell r="A1491" t="str">
            <v>TAKE</v>
          </cell>
          <cell r="B1491" t="str">
            <v>EQ</v>
          </cell>
          <cell r="C1491">
            <v>58.3</v>
          </cell>
          <cell r="D1491">
            <v>58.45</v>
          </cell>
          <cell r="E1491">
            <v>55.8</v>
          </cell>
          <cell r="F1491">
            <v>56.1</v>
          </cell>
          <cell r="G1491">
            <v>56.2</v>
          </cell>
          <cell r="H1491">
            <v>57.8</v>
          </cell>
          <cell r="I1491">
            <v>1158969</v>
          </cell>
          <cell r="J1491">
            <v>65933118.100000001</v>
          </cell>
          <cell r="K1491">
            <v>44243</v>
          </cell>
          <cell r="L1491">
            <v>7681</v>
          </cell>
        </row>
        <row r="1492">
          <cell r="A1492" t="str">
            <v>TALBROAUTO</v>
          </cell>
          <cell r="B1492" t="str">
            <v>EQ</v>
          </cell>
          <cell r="C1492">
            <v>248.4</v>
          </cell>
          <cell r="D1492">
            <v>257</v>
          </cell>
          <cell r="E1492">
            <v>236.4</v>
          </cell>
          <cell r="F1492">
            <v>240.3</v>
          </cell>
          <cell r="G1492">
            <v>242</v>
          </cell>
          <cell r="H1492">
            <v>238.9</v>
          </cell>
          <cell r="I1492">
            <v>591469</v>
          </cell>
          <cell r="J1492">
            <v>146708732.65000001</v>
          </cell>
          <cell r="K1492">
            <v>44243</v>
          </cell>
          <cell r="L1492">
            <v>17633</v>
          </cell>
        </row>
        <row r="1493">
          <cell r="A1493" t="str">
            <v>TANLA</v>
          </cell>
          <cell r="B1493" t="str">
            <v>EQ</v>
          </cell>
          <cell r="C1493">
            <v>744</v>
          </cell>
          <cell r="D1493">
            <v>774.3</v>
          </cell>
          <cell r="E1493">
            <v>731.4</v>
          </cell>
          <cell r="F1493">
            <v>774.3</v>
          </cell>
          <cell r="G1493">
            <v>774.3</v>
          </cell>
          <cell r="H1493">
            <v>737.45</v>
          </cell>
          <cell r="I1493">
            <v>703708</v>
          </cell>
          <cell r="J1493">
            <v>535481682.69999999</v>
          </cell>
          <cell r="K1493">
            <v>44243</v>
          </cell>
          <cell r="L1493">
            <v>9885</v>
          </cell>
        </row>
        <row r="1494">
          <cell r="A1494" t="str">
            <v>TARC</v>
          </cell>
          <cell r="B1494" t="str">
            <v>EQ</v>
          </cell>
          <cell r="C1494">
            <v>32.9</v>
          </cell>
          <cell r="D1494">
            <v>34.299999999999997</v>
          </cell>
          <cell r="E1494">
            <v>29.9</v>
          </cell>
          <cell r="F1494">
            <v>30.15</v>
          </cell>
          <cell r="G1494">
            <v>30.05</v>
          </cell>
          <cell r="H1494">
            <v>32.15</v>
          </cell>
          <cell r="I1494">
            <v>916911</v>
          </cell>
          <cell r="J1494">
            <v>28512754.75</v>
          </cell>
          <cell r="K1494">
            <v>44243</v>
          </cell>
          <cell r="L1494">
            <v>3868</v>
          </cell>
        </row>
        <row r="1495">
          <cell r="A1495" t="str">
            <v>TARMAT</v>
          </cell>
          <cell r="B1495" t="str">
            <v>EQ</v>
          </cell>
          <cell r="C1495">
            <v>53.5</v>
          </cell>
          <cell r="D1495">
            <v>54.7</v>
          </cell>
          <cell r="E1495">
            <v>52.2</v>
          </cell>
          <cell r="F1495">
            <v>53.3</v>
          </cell>
          <cell r="G1495">
            <v>52.9</v>
          </cell>
          <cell r="H1495">
            <v>53.55</v>
          </cell>
          <cell r="I1495">
            <v>22961</v>
          </cell>
          <cell r="J1495">
            <v>1236430.25</v>
          </cell>
          <cell r="K1495">
            <v>44243</v>
          </cell>
          <cell r="L1495">
            <v>451</v>
          </cell>
        </row>
        <row r="1496">
          <cell r="A1496" t="str">
            <v>TASTYBITE</v>
          </cell>
          <cell r="B1496" t="str">
            <v>EQ</v>
          </cell>
          <cell r="C1496">
            <v>14107</v>
          </cell>
          <cell r="D1496">
            <v>14666</v>
          </cell>
          <cell r="E1496">
            <v>14107</v>
          </cell>
          <cell r="F1496">
            <v>14474.2</v>
          </cell>
          <cell r="G1496">
            <v>14562</v>
          </cell>
          <cell r="H1496">
            <v>14151.35</v>
          </cell>
          <cell r="I1496">
            <v>3559</v>
          </cell>
          <cell r="J1496">
            <v>51641105.350000001</v>
          </cell>
          <cell r="K1496">
            <v>44243</v>
          </cell>
          <cell r="L1496">
            <v>1448</v>
          </cell>
        </row>
        <row r="1497">
          <cell r="A1497" t="str">
            <v>TATACHEM</v>
          </cell>
          <cell r="B1497" t="str">
            <v>EQ</v>
          </cell>
          <cell r="C1497">
            <v>572</v>
          </cell>
          <cell r="D1497">
            <v>589.9</v>
          </cell>
          <cell r="E1497">
            <v>568.85</v>
          </cell>
          <cell r="F1497">
            <v>583.70000000000005</v>
          </cell>
          <cell r="G1497">
            <v>584.20000000000005</v>
          </cell>
          <cell r="H1497">
            <v>568.65</v>
          </cell>
          <cell r="I1497">
            <v>9104300</v>
          </cell>
          <cell r="J1497">
            <v>5277881079.8999996</v>
          </cell>
          <cell r="K1497">
            <v>44243</v>
          </cell>
          <cell r="L1497">
            <v>122040</v>
          </cell>
        </row>
        <row r="1498">
          <cell r="A1498" t="str">
            <v>TATACOFFEE</v>
          </cell>
          <cell r="B1498" t="str">
            <v>EQ</v>
          </cell>
          <cell r="C1498">
            <v>109.75</v>
          </cell>
          <cell r="D1498">
            <v>111.75</v>
          </cell>
          <cell r="E1498">
            <v>107.7</v>
          </cell>
          <cell r="F1498">
            <v>109.25</v>
          </cell>
          <cell r="G1498">
            <v>109.3</v>
          </cell>
          <cell r="H1498">
            <v>109.25</v>
          </cell>
          <cell r="I1498">
            <v>779660</v>
          </cell>
          <cell r="J1498">
            <v>85452551.5</v>
          </cell>
          <cell r="K1498">
            <v>44243</v>
          </cell>
          <cell r="L1498">
            <v>5273</v>
          </cell>
        </row>
        <row r="1499">
          <cell r="A1499" t="str">
            <v>TATACOMM</v>
          </cell>
          <cell r="B1499" t="str">
            <v>EQ</v>
          </cell>
          <cell r="C1499">
            <v>1018</v>
          </cell>
          <cell r="D1499">
            <v>1118.9000000000001</v>
          </cell>
          <cell r="E1499">
            <v>974.7</v>
          </cell>
          <cell r="F1499">
            <v>1051.5</v>
          </cell>
          <cell r="G1499">
            <v>1055.05</v>
          </cell>
          <cell r="H1499">
            <v>994.55</v>
          </cell>
          <cell r="I1499">
            <v>1891164</v>
          </cell>
          <cell r="J1499">
            <v>2005214431.2</v>
          </cell>
          <cell r="K1499">
            <v>44243</v>
          </cell>
          <cell r="L1499">
            <v>91036</v>
          </cell>
        </row>
        <row r="1500">
          <cell r="A1500" t="str">
            <v>TATACONSUM</v>
          </cell>
          <cell r="B1500" t="str">
            <v>EQ</v>
          </cell>
          <cell r="C1500">
            <v>629.9</v>
          </cell>
          <cell r="D1500">
            <v>634.95000000000005</v>
          </cell>
          <cell r="E1500">
            <v>617.54999999999995</v>
          </cell>
          <cell r="F1500">
            <v>628.35</v>
          </cell>
          <cell r="G1500">
            <v>628.15</v>
          </cell>
          <cell r="H1500">
            <v>623.1</v>
          </cell>
          <cell r="I1500">
            <v>6418986</v>
          </cell>
          <cell r="J1500">
            <v>4025691649.0500002</v>
          </cell>
          <cell r="K1500">
            <v>44243</v>
          </cell>
          <cell r="L1500">
            <v>115263</v>
          </cell>
        </row>
        <row r="1501">
          <cell r="A1501" t="str">
            <v>TATAELXSI</v>
          </cell>
          <cell r="B1501" t="str">
            <v>EQ</v>
          </cell>
          <cell r="C1501">
            <v>2875</v>
          </cell>
          <cell r="D1501">
            <v>2919</v>
          </cell>
          <cell r="E1501">
            <v>2861.35</v>
          </cell>
          <cell r="F1501">
            <v>2886.15</v>
          </cell>
          <cell r="G1501">
            <v>2889</v>
          </cell>
          <cell r="H1501">
            <v>2858.75</v>
          </cell>
          <cell r="I1501">
            <v>582775</v>
          </cell>
          <cell r="J1501">
            <v>1685850512.2</v>
          </cell>
          <cell r="K1501">
            <v>44243</v>
          </cell>
          <cell r="L1501">
            <v>37078</v>
          </cell>
        </row>
        <row r="1502">
          <cell r="A1502" t="str">
            <v>TATAINVEST</v>
          </cell>
          <cell r="B1502" t="str">
            <v>EQ</v>
          </cell>
          <cell r="C1502">
            <v>1089.8499999999999</v>
          </cell>
          <cell r="D1502">
            <v>1092</v>
          </cell>
          <cell r="E1502">
            <v>1071.3</v>
          </cell>
          <cell r="F1502">
            <v>1075.95</v>
          </cell>
          <cell r="G1502">
            <v>1078</v>
          </cell>
          <cell r="H1502">
            <v>1084.4000000000001</v>
          </cell>
          <cell r="I1502">
            <v>21037</v>
          </cell>
          <cell r="J1502">
            <v>22750283.649999999</v>
          </cell>
          <cell r="K1502">
            <v>44243</v>
          </cell>
          <cell r="L1502">
            <v>1949</v>
          </cell>
        </row>
        <row r="1503">
          <cell r="A1503" t="str">
            <v>TATAMETALI</v>
          </cell>
          <cell r="B1503" t="str">
            <v>EQ</v>
          </cell>
          <cell r="C1503">
            <v>758.3</v>
          </cell>
          <cell r="D1503">
            <v>787</v>
          </cell>
          <cell r="E1503">
            <v>755.9</v>
          </cell>
          <cell r="F1503">
            <v>759.7</v>
          </cell>
          <cell r="G1503">
            <v>760.9</v>
          </cell>
          <cell r="H1503">
            <v>758.3</v>
          </cell>
          <cell r="I1503">
            <v>487093</v>
          </cell>
          <cell r="J1503">
            <v>374517352.44999999</v>
          </cell>
          <cell r="K1503">
            <v>44243</v>
          </cell>
          <cell r="L1503">
            <v>24372</v>
          </cell>
        </row>
        <row r="1504">
          <cell r="A1504" t="str">
            <v>TATAMOTORS</v>
          </cell>
          <cell r="B1504" t="str">
            <v>EQ</v>
          </cell>
          <cell r="C1504">
            <v>335.45</v>
          </cell>
          <cell r="D1504">
            <v>337.9</v>
          </cell>
          <cell r="E1504">
            <v>327.5</v>
          </cell>
          <cell r="F1504">
            <v>329.2</v>
          </cell>
          <cell r="G1504">
            <v>329</v>
          </cell>
          <cell r="H1504">
            <v>333.35</v>
          </cell>
          <cell r="I1504">
            <v>65943843</v>
          </cell>
          <cell r="J1504">
            <v>21890304400.549999</v>
          </cell>
          <cell r="K1504">
            <v>44243</v>
          </cell>
          <cell r="L1504">
            <v>349911</v>
          </cell>
        </row>
        <row r="1505">
          <cell r="A1505" t="str">
            <v>TATAMTRDVR</v>
          </cell>
          <cell r="B1505" t="str">
            <v>EQ</v>
          </cell>
          <cell r="C1505">
            <v>134.5</v>
          </cell>
          <cell r="D1505">
            <v>136.4</v>
          </cell>
          <cell r="E1505">
            <v>132.35</v>
          </cell>
          <cell r="F1505">
            <v>133.05000000000001</v>
          </cell>
          <cell r="G1505">
            <v>133.1</v>
          </cell>
          <cell r="H1505">
            <v>133.5</v>
          </cell>
          <cell r="I1505">
            <v>4024425</v>
          </cell>
          <cell r="J1505">
            <v>539491056.39999998</v>
          </cell>
          <cell r="K1505">
            <v>44243</v>
          </cell>
          <cell r="L1505">
            <v>21190</v>
          </cell>
        </row>
        <row r="1506">
          <cell r="A1506" t="str">
            <v>TATAPOWER</v>
          </cell>
          <cell r="B1506" t="str">
            <v>EQ</v>
          </cell>
          <cell r="C1506">
            <v>87.4</v>
          </cell>
          <cell r="D1506">
            <v>91</v>
          </cell>
          <cell r="E1506">
            <v>86.6</v>
          </cell>
          <cell r="F1506">
            <v>90.25</v>
          </cell>
          <cell r="G1506">
            <v>90.85</v>
          </cell>
          <cell r="H1506">
            <v>86.7</v>
          </cell>
          <cell r="I1506">
            <v>45833754</v>
          </cell>
          <cell r="J1506">
            <v>4069644760.25</v>
          </cell>
          <cell r="K1506">
            <v>44243</v>
          </cell>
          <cell r="L1506">
            <v>110003</v>
          </cell>
        </row>
        <row r="1507">
          <cell r="A1507" t="str">
            <v>TATASTEEL</v>
          </cell>
          <cell r="B1507" t="str">
            <v>EQ</v>
          </cell>
          <cell r="C1507">
            <v>672.15</v>
          </cell>
          <cell r="D1507">
            <v>708.6</v>
          </cell>
          <cell r="E1507">
            <v>668.3</v>
          </cell>
          <cell r="F1507">
            <v>699.2</v>
          </cell>
          <cell r="G1507">
            <v>697.65</v>
          </cell>
          <cell r="H1507">
            <v>672.15</v>
          </cell>
          <cell r="I1507">
            <v>33661838</v>
          </cell>
          <cell r="J1507">
            <v>23534500614.349998</v>
          </cell>
          <cell r="K1507">
            <v>44243</v>
          </cell>
          <cell r="L1507">
            <v>358185</v>
          </cell>
        </row>
        <row r="1508">
          <cell r="A1508" t="str">
            <v>TATASTLBSL</v>
          </cell>
          <cell r="B1508" t="str">
            <v>EQ</v>
          </cell>
          <cell r="C1508">
            <v>42.3</v>
          </cell>
          <cell r="D1508">
            <v>44.6</v>
          </cell>
          <cell r="E1508">
            <v>42.3</v>
          </cell>
          <cell r="F1508">
            <v>43.95</v>
          </cell>
          <cell r="G1508">
            <v>43.95</v>
          </cell>
          <cell r="H1508">
            <v>42.3</v>
          </cell>
          <cell r="I1508">
            <v>8463421</v>
          </cell>
          <cell r="J1508">
            <v>373018872.94999999</v>
          </cell>
          <cell r="K1508">
            <v>44243</v>
          </cell>
          <cell r="L1508">
            <v>9752</v>
          </cell>
        </row>
        <row r="1509">
          <cell r="A1509" t="str">
            <v>TATASTLLP</v>
          </cell>
          <cell r="B1509" t="str">
            <v>EQ</v>
          </cell>
          <cell r="C1509">
            <v>651.6</v>
          </cell>
          <cell r="D1509">
            <v>682.15</v>
          </cell>
          <cell r="E1509">
            <v>651</v>
          </cell>
          <cell r="F1509">
            <v>671.2</v>
          </cell>
          <cell r="G1509">
            <v>671</v>
          </cell>
          <cell r="H1509">
            <v>649.70000000000005</v>
          </cell>
          <cell r="I1509">
            <v>325876</v>
          </cell>
          <cell r="J1509">
            <v>220145057.55000001</v>
          </cell>
          <cell r="K1509">
            <v>44243</v>
          </cell>
          <cell r="L1509">
            <v>8513</v>
          </cell>
        </row>
        <row r="1510">
          <cell r="A1510" t="str">
            <v>TBZ</v>
          </cell>
          <cell r="B1510" t="str">
            <v>EQ</v>
          </cell>
          <cell r="C1510">
            <v>80.3</v>
          </cell>
          <cell r="D1510">
            <v>81.8</v>
          </cell>
          <cell r="E1510">
            <v>77.45</v>
          </cell>
          <cell r="F1510">
            <v>78.150000000000006</v>
          </cell>
          <cell r="G1510">
            <v>78.5</v>
          </cell>
          <cell r="H1510">
            <v>80.05</v>
          </cell>
          <cell r="I1510">
            <v>298138</v>
          </cell>
          <cell r="J1510">
            <v>23783946.600000001</v>
          </cell>
          <cell r="K1510">
            <v>44243</v>
          </cell>
          <cell r="L1510">
            <v>3915</v>
          </cell>
        </row>
        <row r="1511">
          <cell r="A1511" t="str">
            <v>TCI</v>
          </cell>
          <cell r="B1511" t="str">
            <v>EQ</v>
          </cell>
          <cell r="C1511">
            <v>250</v>
          </cell>
          <cell r="D1511">
            <v>252.9</v>
          </cell>
          <cell r="E1511">
            <v>248.1</v>
          </cell>
          <cell r="F1511">
            <v>249.95</v>
          </cell>
          <cell r="G1511">
            <v>250</v>
          </cell>
          <cell r="H1511">
            <v>251.65</v>
          </cell>
          <cell r="I1511">
            <v>146112</v>
          </cell>
          <cell r="J1511">
            <v>36523882.950000003</v>
          </cell>
          <cell r="K1511">
            <v>44243</v>
          </cell>
          <cell r="L1511">
            <v>1846</v>
          </cell>
        </row>
        <row r="1512">
          <cell r="A1512" t="str">
            <v>TCIDEVELOP</v>
          </cell>
          <cell r="B1512" t="str">
            <v>EQ</v>
          </cell>
          <cell r="C1512">
            <v>318.8</v>
          </cell>
          <cell r="D1512">
            <v>322.3</v>
          </cell>
          <cell r="E1512">
            <v>306.95</v>
          </cell>
          <cell r="F1512">
            <v>311.85000000000002</v>
          </cell>
          <cell r="G1512">
            <v>311</v>
          </cell>
          <cell r="H1512">
            <v>309</v>
          </cell>
          <cell r="I1512">
            <v>285</v>
          </cell>
          <cell r="J1512">
            <v>89657.25</v>
          </cell>
          <cell r="K1512">
            <v>44243</v>
          </cell>
          <cell r="L1512">
            <v>110</v>
          </cell>
        </row>
        <row r="1513">
          <cell r="A1513" t="str">
            <v>TCIEXP</v>
          </cell>
          <cell r="B1513" t="str">
            <v>EQ</v>
          </cell>
          <cell r="C1513">
            <v>941</v>
          </cell>
          <cell r="D1513">
            <v>957.8</v>
          </cell>
          <cell r="E1513">
            <v>937.95</v>
          </cell>
          <cell r="F1513">
            <v>946.4</v>
          </cell>
          <cell r="G1513">
            <v>945</v>
          </cell>
          <cell r="H1513">
            <v>944.15</v>
          </cell>
          <cell r="I1513">
            <v>11446</v>
          </cell>
          <cell r="J1513">
            <v>10861041.25</v>
          </cell>
          <cell r="K1513">
            <v>44243</v>
          </cell>
          <cell r="L1513">
            <v>1794</v>
          </cell>
        </row>
        <row r="1514">
          <cell r="A1514" t="str">
            <v>TCIFINANCE</v>
          </cell>
          <cell r="B1514" t="str">
            <v>EQ</v>
          </cell>
          <cell r="C1514">
            <v>6</v>
          </cell>
          <cell r="D1514">
            <v>6.1</v>
          </cell>
          <cell r="E1514">
            <v>5.85</v>
          </cell>
          <cell r="F1514">
            <v>6.1</v>
          </cell>
          <cell r="G1514">
            <v>6.1</v>
          </cell>
          <cell r="H1514">
            <v>6.15</v>
          </cell>
          <cell r="I1514">
            <v>9868</v>
          </cell>
          <cell r="J1514">
            <v>58652.7</v>
          </cell>
          <cell r="K1514">
            <v>44243</v>
          </cell>
          <cell r="L1514">
            <v>70</v>
          </cell>
        </row>
        <row r="1515">
          <cell r="A1515" t="str">
            <v>TCNSBRANDS</v>
          </cell>
          <cell r="B1515" t="str">
            <v>EQ</v>
          </cell>
          <cell r="C1515">
            <v>399.5</v>
          </cell>
          <cell r="D1515">
            <v>406.5</v>
          </cell>
          <cell r="E1515">
            <v>399.5</v>
          </cell>
          <cell r="F1515">
            <v>403.85</v>
          </cell>
          <cell r="G1515">
            <v>405.5</v>
          </cell>
          <cell r="H1515">
            <v>399.5</v>
          </cell>
          <cell r="I1515">
            <v>19233</v>
          </cell>
          <cell r="J1515">
            <v>7757785.7999999998</v>
          </cell>
          <cell r="K1515">
            <v>44243</v>
          </cell>
          <cell r="L1515">
            <v>910</v>
          </cell>
        </row>
        <row r="1516">
          <cell r="A1516" t="str">
            <v>TCPLPACK</v>
          </cell>
          <cell r="B1516" t="str">
            <v>EQ</v>
          </cell>
          <cell r="C1516">
            <v>382.45</v>
          </cell>
          <cell r="D1516">
            <v>385</v>
          </cell>
          <cell r="E1516">
            <v>366.15</v>
          </cell>
          <cell r="F1516">
            <v>378.75</v>
          </cell>
          <cell r="G1516">
            <v>385</v>
          </cell>
          <cell r="H1516">
            <v>379.65</v>
          </cell>
          <cell r="I1516">
            <v>8388</v>
          </cell>
          <cell r="J1516">
            <v>3157659.75</v>
          </cell>
          <cell r="K1516">
            <v>44243</v>
          </cell>
          <cell r="L1516">
            <v>225</v>
          </cell>
        </row>
        <row r="1517">
          <cell r="A1517" t="str">
            <v>TCS</v>
          </cell>
          <cell r="B1517" t="str">
            <v>EQ</v>
          </cell>
          <cell r="C1517">
            <v>3150</v>
          </cell>
          <cell r="D1517">
            <v>3167.65</v>
          </cell>
          <cell r="E1517">
            <v>3100</v>
          </cell>
          <cell r="F1517">
            <v>3108.8</v>
          </cell>
          <cell r="G1517">
            <v>3113</v>
          </cell>
          <cell r="H1517">
            <v>3139.85</v>
          </cell>
          <cell r="I1517">
            <v>3435770</v>
          </cell>
          <cell r="J1517">
            <v>10729849665.9</v>
          </cell>
          <cell r="K1517">
            <v>44243</v>
          </cell>
          <cell r="L1517">
            <v>171006</v>
          </cell>
        </row>
        <row r="1518">
          <cell r="A1518" t="str">
            <v>TDPOWERSYS</v>
          </cell>
          <cell r="B1518" t="str">
            <v>EQ</v>
          </cell>
          <cell r="C1518">
            <v>165.6</v>
          </cell>
          <cell r="D1518">
            <v>165.6</v>
          </cell>
          <cell r="E1518">
            <v>157.35</v>
          </cell>
          <cell r="F1518">
            <v>158.25</v>
          </cell>
          <cell r="G1518">
            <v>158.35</v>
          </cell>
          <cell r="H1518">
            <v>163.85</v>
          </cell>
          <cell r="I1518">
            <v>66073</v>
          </cell>
          <cell r="J1518">
            <v>10559170.699999999</v>
          </cell>
          <cell r="K1518">
            <v>44243</v>
          </cell>
          <cell r="L1518">
            <v>1068</v>
          </cell>
        </row>
        <row r="1519">
          <cell r="A1519" t="str">
            <v>TEAMLEASE</v>
          </cell>
          <cell r="B1519" t="str">
            <v>EQ</v>
          </cell>
          <cell r="C1519">
            <v>3105</v>
          </cell>
          <cell r="D1519">
            <v>3207.95</v>
          </cell>
          <cell r="E1519">
            <v>3054</v>
          </cell>
          <cell r="F1519">
            <v>3094</v>
          </cell>
          <cell r="G1519">
            <v>3080</v>
          </cell>
          <cell r="H1519">
            <v>3077.05</v>
          </cell>
          <cell r="I1519">
            <v>51360</v>
          </cell>
          <cell r="J1519">
            <v>162128466.65000001</v>
          </cell>
          <cell r="K1519">
            <v>44243</v>
          </cell>
          <cell r="L1519">
            <v>6334</v>
          </cell>
        </row>
        <row r="1520">
          <cell r="A1520" t="str">
            <v>TECHIN</v>
          </cell>
          <cell r="B1520" t="str">
            <v>BE</v>
          </cell>
          <cell r="C1520">
            <v>3.25</v>
          </cell>
          <cell r="D1520">
            <v>3.25</v>
          </cell>
          <cell r="E1520">
            <v>3.25</v>
          </cell>
          <cell r="F1520">
            <v>3.25</v>
          </cell>
          <cell r="G1520">
            <v>3.25</v>
          </cell>
          <cell r="H1520">
            <v>3.3</v>
          </cell>
          <cell r="I1520">
            <v>150</v>
          </cell>
          <cell r="J1520">
            <v>487.5</v>
          </cell>
          <cell r="K1520">
            <v>44243</v>
          </cell>
          <cell r="L1520">
            <v>2</v>
          </cell>
        </row>
        <row r="1521">
          <cell r="A1521" t="str">
            <v>TECHM</v>
          </cell>
          <cell r="B1521" t="str">
            <v>EQ</v>
          </cell>
          <cell r="C1521">
            <v>990</v>
          </cell>
          <cell r="D1521">
            <v>1000</v>
          </cell>
          <cell r="E1521">
            <v>973.5</v>
          </cell>
          <cell r="F1521">
            <v>986.8</v>
          </cell>
          <cell r="G1521">
            <v>986.5</v>
          </cell>
          <cell r="H1521">
            <v>979.2</v>
          </cell>
          <cell r="I1521">
            <v>3912433</v>
          </cell>
          <cell r="J1521">
            <v>3862022942.9499998</v>
          </cell>
          <cell r="K1521">
            <v>44243</v>
          </cell>
          <cell r="L1521">
            <v>109772</v>
          </cell>
        </row>
        <row r="1522">
          <cell r="A1522" t="str">
            <v>TECHNOE</v>
          </cell>
          <cell r="B1522" t="str">
            <v>EQ</v>
          </cell>
          <cell r="C1522">
            <v>289.89999999999998</v>
          </cell>
          <cell r="D1522">
            <v>290</v>
          </cell>
          <cell r="E1522">
            <v>272.7</v>
          </cell>
          <cell r="F1522">
            <v>278.8</v>
          </cell>
          <cell r="G1522">
            <v>279.95</v>
          </cell>
          <cell r="H1522">
            <v>288</v>
          </cell>
          <cell r="I1522">
            <v>184611</v>
          </cell>
          <cell r="J1522">
            <v>51190012.049999997</v>
          </cell>
          <cell r="K1522">
            <v>44243</v>
          </cell>
          <cell r="L1522">
            <v>6894</v>
          </cell>
        </row>
        <row r="1523">
          <cell r="A1523" t="str">
            <v>TEJASNET</v>
          </cell>
          <cell r="B1523" t="str">
            <v>EQ</v>
          </cell>
          <cell r="C1523">
            <v>172.2</v>
          </cell>
          <cell r="D1523">
            <v>173.95</v>
          </cell>
          <cell r="E1523">
            <v>165.3</v>
          </cell>
          <cell r="F1523">
            <v>166.7</v>
          </cell>
          <cell r="G1523">
            <v>165.6</v>
          </cell>
          <cell r="H1523">
            <v>171</v>
          </cell>
          <cell r="I1523">
            <v>295810</v>
          </cell>
          <cell r="J1523">
            <v>50101960</v>
          </cell>
          <cell r="K1523">
            <v>44243</v>
          </cell>
          <cell r="L1523">
            <v>4526</v>
          </cell>
        </row>
        <row r="1524">
          <cell r="A1524" t="str">
            <v>TERASOFT</v>
          </cell>
          <cell r="B1524" t="str">
            <v>EQ</v>
          </cell>
          <cell r="C1524">
            <v>44.9</v>
          </cell>
          <cell r="D1524">
            <v>44.95</v>
          </cell>
          <cell r="E1524">
            <v>42.8</v>
          </cell>
          <cell r="F1524">
            <v>43.05</v>
          </cell>
          <cell r="G1524">
            <v>43</v>
          </cell>
          <cell r="H1524">
            <v>44.9</v>
          </cell>
          <cell r="I1524">
            <v>60470</v>
          </cell>
          <cell r="J1524">
            <v>2633030.7000000002</v>
          </cell>
          <cell r="K1524">
            <v>44243</v>
          </cell>
          <cell r="L1524">
            <v>629</v>
          </cell>
        </row>
        <row r="1525">
          <cell r="A1525" t="str">
            <v>TEXINFRA</v>
          </cell>
          <cell r="B1525" t="str">
            <v>EQ</v>
          </cell>
          <cell r="C1525">
            <v>70.650000000000006</v>
          </cell>
          <cell r="D1525">
            <v>71.599999999999994</v>
          </cell>
          <cell r="E1525">
            <v>70.05</v>
          </cell>
          <cell r="F1525">
            <v>71.05</v>
          </cell>
          <cell r="G1525">
            <v>71.099999999999994</v>
          </cell>
          <cell r="H1525">
            <v>70.849999999999994</v>
          </cell>
          <cell r="I1525">
            <v>127686</v>
          </cell>
          <cell r="J1525">
            <v>9072236.6999999993</v>
          </cell>
          <cell r="K1525">
            <v>44243</v>
          </cell>
          <cell r="L1525">
            <v>406</v>
          </cell>
        </row>
        <row r="1526">
          <cell r="A1526" t="str">
            <v>TEXMOPIPES</v>
          </cell>
          <cell r="B1526" t="str">
            <v>EQ</v>
          </cell>
          <cell r="C1526">
            <v>32</v>
          </cell>
          <cell r="D1526">
            <v>33.1</v>
          </cell>
          <cell r="E1526">
            <v>30.1</v>
          </cell>
          <cell r="F1526">
            <v>31.15</v>
          </cell>
          <cell r="G1526">
            <v>31</v>
          </cell>
          <cell r="H1526">
            <v>31.35</v>
          </cell>
          <cell r="I1526">
            <v>572890</v>
          </cell>
          <cell r="J1526">
            <v>18120069.649999999</v>
          </cell>
          <cell r="K1526">
            <v>44243</v>
          </cell>
          <cell r="L1526">
            <v>2573</v>
          </cell>
        </row>
        <row r="1527">
          <cell r="A1527" t="str">
            <v>TEXRAIL</v>
          </cell>
          <cell r="B1527" t="str">
            <v>EQ</v>
          </cell>
          <cell r="C1527">
            <v>29.4</v>
          </cell>
          <cell r="D1527">
            <v>29.7</v>
          </cell>
          <cell r="E1527">
            <v>28.65</v>
          </cell>
          <cell r="F1527">
            <v>28.85</v>
          </cell>
          <cell r="G1527">
            <v>29</v>
          </cell>
          <cell r="H1527">
            <v>29.3</v>
          </cell>
          <cell r="I1527">
            <v>627699</v>
          </cell>
          <cell r="J1527">
            <v>18209503.699999999</v>
          </cell>
          <cell r="K1527">
            <v>44243</v>
          </cell>
          <cell r="L1527">
            <v>2371</v>
          </cell>
        </row>
        <row r="1528">
          <cell r="A1528" t="str">
            <v>TFCILTD</v>
          </cell>
          <cell r="B1528" t="str">
            <v>EQ</v>
          </cell>
          <cell r="C1528">
            <v>58.85</v>
          </cell>
          <cell r="D1528">
            <v>59.05</v>
          </cell>
          <cell r="E1528">
            <v>56.5</v>
          </cell>
          <cell r="F1528">
            <v>57.25</v>
          </cell>
          <cell r="G1528">
            <v>57.25</v>
          </cell>
          <cell r="H1528">
            <v>58.4</v>
          </cell>
          <cell r="I1528">
            <v>622455</v>
          </cell>
          <cell r="J1528">
            <v>36010625.100000001</v>
          </cell>
          <cell r="K1528">
            <v>44243</v>
          </cell>
          <cell r="L1528">
            <v>3907</v>
          </cell>
        </row>
        <row r="1529">
          <cell r="A1529" t="str">
            <v>TFL</v>
          </cell>
          <cell r="B1529" t="str">
            <v>BE</v>
          </cell>
          <cell r="C1529">
            <v>2.65</v>
          </cell>
          <cell r="D1529">
            <v>2.65</v>
          </cell>
          <cell r="E1529">
            <v>2.65</v>
          </cell>
          <cell r="F1529">
            <v>2.65</v>
          </cell>
          <cell r="G1529">
            <v>2.65</v>
          </cell>
          <cell r="H1529">
            <v>2.65</v>
          </cell>
          <cell r="I1529">
            <v>1</v>
          </cell>
          <cell r="J1529">
            <v>2.65</v>
          </cell>
          <cell r="K1529">
            <v>44243</v>
          </cell>
          <cell r="L1529">
            <v>1</v>
          </cell>
        </row>
        <row r="1530">
          <cell r="A1530" t="str">
            <v>TGBHOTELS</v>
          </cell>
          <cell r="B1530" t="str">
            <v>EQ</v>
          </cell>
          <cell r="C1530">
            <v>5</v>
          </cell>
          <cell r="D1530">
            <v>5</v>
          </cell>
          <cell r="E1530">
            <v>4.75</v>
          </cell>
          <cell r="F1530">
            <v>4.8</v>
          </cell>
          <cell r="G1530">
            <v>4.9000000000000004</v>
          </cell>
          <cell r="H1530">
            <v>4.95</v>
          </cell>
          <cell r="I1530">
            <v>41409</v>
          </cell>
          <cell r="J1530">
            <v>200830.7</v>
          </cell>
          <cell r="K1530">
            <v>44243</v>
          </cell>
          <cell r="L1530">
            <v>95</v>
          </cell>
        </row>
        <row r="1531">
          <cell r="A1531" t="str">
            <v>THANGAMAYL</v>
          </cell>
          <cell r="B1531" t="str">
            <v>EQ</v>
          </cell>
          <cell r="C1531">
            <v>624</v>
          </cell>
          <cell r="D1531">
            <v>624</v>
          </cell>
          <cell r="E1531">
            <v>600.1</v>
          </cell>
          <cell r="F1531">
            <v>603.1</v>
          </cell>
          <cell r="G1531">
            <v>605.20000000000005</v>
          </cell>
          <cell r="H1531">
            <v>614.25</v>
          </cell>
          <cell r="I1531">
            <v>15984</v>
          </cell>
          <cell r="J1531">
            <v>9709550.5</v>
          </cell>
          <cell r="K1531">
            <v>44243</v>
          </cell>
          <cell r="L1531">
            <v>1175</v>
          </cell>
        </row>
        <row r="1532">
          <cell r="A1532" t="str">
            <v>THEINVEST</v>
          </cell>
          <cell r="B1532" t="str">
            <v>EQ</v>
          </cell>
          <cell r="C1532">
            <v>112.15</v>
          </cell>
          <cell r="D1532">
            <v>114.7</v>
          </cell>
          <cell r="E1532">
            <v>105.15</v>
          </cell>
          <cell r="F1532">
            <v>109.15</v>
          </cell>
          <cell r="G1532">
            <v>107.3</v>
          </cell>
          <cell r="H1532">
            <v>115.15</v>
          </cell>
          <cell r="I1532">
            <v>6645</v>
          </cell>
          <cell r="J1532">
            <v>725305.45</v>
          </cell>
          <cell r="K1532">
            <v>44243</v>
          </cell>
          <cell r="L1532">
            <v>258</v>
          </cell>
        </row>
        <row r="1533">
          <cell r="A1533" t="str">
            <v>THEMISMED</v>
          </cell>
          <cell r="B1533" t="str">
            <v>EQ</v>
          </cell>
          <cell r="C1533">
            <v>337.4</v>
          </cell>
          <cell r="D1533">
            <v>344</v>
          </cell>
          <cell r="E1533">
            <v>329</v>
          </cell>
          <cell r="F1533">
            <v>330.05</v>
          </cell>
          <cell r="G1533">
            <v>329.55</v>
          </cell>
          <cell r="H1533">
            <v>334.3</v>
          </cell>
          <cell r="I1533">
            <v>17626</v>
          </cell>
          <cell r="J1533">
            <v>5889524.5499999998</v>
          </cell>
          <cell r="K1533">
            <v>44243</v>
          </cell>
          <cell r="L1533">
            <v>712</v>
          </cell>
        </row>
        <row r="1534">
          <cell r="A1534" t="str">
            <v>THERMAX</v>
          </cell>
          <cell r="B1534" t="str">
            <v>EQ</v>
          </cell>
          <cell r="C1534">
            <v>1163.95</v>
          </cell>
          <cell r="D1534">
            <v>1180</v>
          </cell>
          <cell r="E1534">
            <v>1139.0999999999999</v>
          </cell>
          <cell r="F1534">
            <v>1147.5</v>
          </cell>
          <cell r="G1534">
            <v>1151</v>
          </cell>
          <cell r="H1534">
            <v>1159.6500000000001</v>
          </cell>
          <cell r="I1534">
            <v>49215</v>
          </cell>
          <cell r="J1534">
            <v>57014123.5</v>
          </cell>
          <cell r="K1534">
            <v>44243</v>
          </cell>
          <cell r="L1534">
            <v>4258</v>
          </cell>
        </row>
        <row r="1535">
          <cell r="A1535" t="str">
            <v>THOMASCOOK</v>
          </cell>
          <cell r="B1535" t="str">
            <v>EQ</v>
          </cell>
          <cell r="C1535">
            <v>48.45</v>
          </cell>
          <cell r="D1535">
            <v>48.45</v>
          </cell>
          <cell r="E1535">
            <v>46.25</v>
          </cell>
          <cell r="F1535">
            <v>46.5</v>
          </cell>
          <cell r="G1535">
            <v>46.6</v>
          </cell>
          <cell r="H1535">
            <v>47.9</v>
          </cell>
          <cell r="I1535">
            <v>259997</v>
          </cell>
          <cell r="J1535">
            <v>12241544.300000001</v>
          </cell>
          <cell r="K1535">
            <v>44243</v>
          </cell>
          <cell r="L1535">
            <v>1634</v>
          </cell>
        </row>
        <row r="1536">
          <cell r="A1536" t="str">
            <v>THOMASCOTT</v>
          </cell>
          <cell r="B1536" t="str">
            <v>BE</v>
          </cell>
          <cell r="C1536">
            <v>6.6</v>
          </cell>
          <cell r="D1536">
            <v>6.6</v>
          </cell>
          <cell r="E1536">
            <v>6</v>
          </cell>
          <cell r="F1536">
            <v>6.6</v>
          </cell>
          <cell r="G1536">
            <v>6.6</v>
          </cell>
          <cell r="H1536">
            <v>6.3</v>
          </cell>
          <cell r="I1536">
            <v>421</v>
          </cell>
          <cell r="J1536">
            <v>2772.6</v>
          </cell>
          <cell r="K1536">
            <v>44243</v>
          </cell>
          <cell r="L1536">
            <v>6</v>
          </cell>
        </row>
        <row r="1537">
          <cell r="A1537" t="str">
            <v>THYROCARE</v>
          </cell>
          <cell r="B1537" t="str">
            <v>EQ</v>
          </cell>
          <cell r="C1537">
            <v>900.05</v>
          </cell>
          <cell r="D1537">
            <v>943.4</v>
          </cell>
          <cell r="E1537">
            <v>900.05</v>
          </cell>
          <cell r="F1537">
            <v>926.5</v>
          </cell>
          <cell r="G1537">
            <v>925</v>
          </cell>
          <cell r="H1537">
            <v>899.5</v>
          </cell>
          <cell r="I1537">
            <v>243903</v>
          </cell>
          <cell r="J1537">
            <v>226573693.25</v>
          </cell>
          <cell r="K1537">
            <v>44243</v>
          </cell>
          <cell r="L1537">
            <v>11290</v>
          </cell>
        </row>
        <row r="1538">
          <cell r="A1538" t="str">
            <v>TI</v>
          </cell>
          <cell r="B1538" t="str">
            <v>EQ</v>
          </cell>
          <cell r="C1538">
            <v>28</v>
          </cell>
          <cell r="D1538">
            <v>28.1</v>
          </cell>
          <cell r="E1538">
            <v>26.9</v>
          </cell>
          <cell r="F1538">
            <v>28</v>
          </cell>
          <cell r="G1538">
            <v>28</v>
          </cell>
          <cell r="H1538">
            <v>27.55</v>
          </cell>
          <cell r="I1538">
            <v>228727</v>
          </cell>
          <cell r="J1538">
            <v>6365702.7999999998</v>
          </cell>
          <cell r="K1538">
            <v>44243</v>
          </cell>
          <cell r="L1538">
            <v>576</v>
          </cell>
        </row>
        <row r="1539">
          <cell r="A1539" t="str">
            <v>TIDEWATER</v>
          </cell>
          <cell r="B1539" t="str">
            <v>EQ</v>
          </cell>
          <cell r="C1539">
            <v>4395.95</v>
          </cell>
          <cell r="D1539">
            <v>4415</v>
          </cell>
          <cell r="E1539">
            <v>4372.3500000000004</v>
          </cell>
          <cell r="F1539">
            <v>4387.6499999999996</v>
          </cell>
          <cell r="G1539">
            <v>4390</v>
          </cell>
          <cell r="H1539">
            <v>4377.25</v>
          </cell>
          <cell r="I1539">
            <v>1227</v>
          </cell>
          <cell r="J1539">
            <v>5390956.7000000002</v>
          </cell>
          <cell r="K1539">
            <v>44243</v>
          </cell>
          <cell r="L1539">
            <v>335</v>
          </cell>
        </row>
        <row r="1540">
          <cell r="A1540" t="str">
            <v>TIIL</v>
          </cell>
          <cell r="B1540" t="str">
            <v>EQ</v>
          </cell>
          <cell r="C1540">
            <v>409</v>
          </cell>
          <cell r="D1540">
            <v>439.6</v>
          </cell>
          <cell r="E1540">
            <v>407.95</v>
          </cell>
          <cell r="F1540">
            <v>423.2</v>
          </cell>
          <cell r="G1540">
            <v>422</v>
          </cell>
          <cell r="H1540">
            <v>407.95</v>
          </cell>
          <cell r="I1540">
            <v>178386</v>
          </cell>
          <cell r="J1540">
            <v>76175308.599999994</v>
          </cell>
          <cell r="K1540">
            <v>44243</v>
          </cell>
          <cell r="L1540">
            <v>5512</v>
          </cell>
        </row>
        <row r="1541">
          <cell r="A1541" t="str">
            <v>TIINDIA</v>
          </cell>
          <cell r="B1541" t="str">
            <v>EQ</v>
          </cell>
          <cell r="C1541">
            <v>1005.2</v>
          </cell>
          <cell r="D1541">
            <v>1025</v>
          </cell>
          <cell r="E1541">
            <v>1000</v>
          </cell>
          <cell r="F1541">
            <v>1020.1</v>
          </cell>
          <cell r="G1541">
            <v>1023.9</v>
          </cell>
          <cell r="H1541">
            <v>999.95</v>
          </cell>
          <cell r="I1541">
            <v>414846</v>
          </cell>
          <cell r="J1541">
            <v>421757626.60000002</v>
          </cell>
          <cell r="K1541">
            <v>44243</v>
          </cell>
          <cell r="L1541">
            <v>13650</v>
          </cell>
        </row>
        <row r="1542">
          <cell r="A1542" t="str">
            <v>TIJARIA</v>
          </cell>
          <cell r="B1542" t="str">
            <v>BE</v>
          </cell>
          <cell r="C1542">
            <v>7.9</v>
          </cell>
          <cell r="D1542">
            <v>7.9</v>
          </cell>
          <cell r="E1542">
            <v>7.3</v>
          </cell>
          <cell r="F1542">
            <v>7.3</v>
          </cell>
          <cell r="G1542">
            <v>7.3</v>
          </cell>
          <cell r="H1542">
            <v>7.65</v>
          </cell>
          <cell r="I1542">
            <v>2269</v>
          </cell>
          <cell r="J1542">
            <v>16711.2</v>
          </cell>
          <cell r="K1542">
            <v>44243</v>
          </cell>
          <cell r="L1542">
            <v>15</v>
          </cell>
        </row>
        <row r="1543">
          <cell r="A1543" t="str">
            <v>TIL</v>
          </cell>
          <cell r="B1543" t="str">
            <v>EQ</v>
          </cell>
          <cell r="C1543">
            <v>179.85</v>
          </cell>
          <cell r="D1543">
            <v>185.3</v>
          </cell>
          <cell r="E1543">
            <v>173.35</v>
          </cell>
          <cell r="F1543">
            <v>179.05</v>
          </cell>
          <cell r="G1543">
            <v>178.25</v>
          </cell>
          <cell r="H1543">
            <v>177.2</v>
          </cell>
          <cell r="I1543">
            <v>41127</v>
          </cell>
          <cell r="J1543">
            <v>7433916.5499999998</v>
          </cell>
          <cell r="K1543">
            <v>44243</v>
          </cell>
          <cell r="L1543">
            <v>1465</v>
          </cell>
        </row>
        <row r="1544">
          <cell r="A1544" t="str">
            <v>TIMESGTY</v>
          </cell>
          <cell r="B1544" t="str">
            <v>EQ</v>
          </cell>
          <cell r="C1544">
            <v>27.85</v>
          </cell>
          <cell r="D1544">
            <v>27.9</v>
          </cell>
          <cell r="E1544">
            <v>25.2</v>
          </cell>
          <cell r="F1544">
            <v>26.4</v>
          </cell>
          <cell r="G1544">
            <v>26.95</v>
          </cell>
          <cell r="H1544">
            <v>25.5</v>
          </cell>
          <cell r="I1544">
            <v>12537</v>
          </cell>
          <cell r="J1544">
            <v>329802.05</v>
          </cell>
          <cell r="K1544">
            <v>44243</v>
          </cell>
          <cell r="L1544">
            <v>298</v>
          </cell>
        </row>
        <row r="1545">
          <cell r="A1545" t="str">
            <v>TIMETECHNO</v>
          </cell>
          <cell r="B1545" t="str">
            <v>EQ</v>
          </cell>
          <cell r="C1545">
            <v>52.8</v>
          </cell>
          <cell r="D1545">
            <v>52.85</v>
          </cell>
          <cell r="E1545">
            <v>51.3</v>
          </cell>
          <cell r="F1545">
            <v>51.55</v>
          </cell>
          <cell r="G1545">
            <v>52</v>
          </cell>
          <cell r="H1545">
            <v>52.05</v>
          </cell>
          <cell r="I1545">
            <v>371186</v>
          </cell>
          <cell r="J1545">
            <v>19341099.25</v>
          </cell>
          <cell r="K1545">
            <v>44243</v>
          </cell>
          <cell r="L1545">
            <v>1544</v>
          </cell>
        </row>
        <row r="1546">
          <cell r="A1546" t="str">
            <v>TIMKEN</v>
          </cell>
          <cell r="B1546" t="str">
            <v>EQ</v>
          </cell>
          <cell r="C1546">
            <v>1319</v>
          </cell>
          <cell r="D1546">
            <v>1370.05</v>
          </cell>
          <cell r="E1546">
            <v>1310</v>
          </cell>
          <cell r="F1546">
            <v>1358.25</v>
          </cell>
          <cell r="G1546">
            <v>1368.75</v>
          </cell>
          <cell r="H1546">
            <v>1307.75</v>
          </cell>
          <cell r="I1546">
            <v>59178</v>
          </cell>
          <cell r="J1546">
            <v>79064068.400000006</v>
          </cell>
          <cell r="K1546">
            <v>44243</v>
          </cell>
          <cell r="L1546">
            <v>5635</v>
          </cell>
        </row>
        <row r="1547">
          <cell r="A1547" t="str">
            <v>TINPLATE</v>
          </cell>
          <cell r="B1547" t="str">
            <v>EQ</v>
          </cell>
          <cell r="C1547">
            <v>172.6</v>
          </cell>
          <cell r="D1547">
            <v>177.8</v>
          </cell>
          <cell r="E1547">
            <v>172.2</v>
          </cell>
          <cell r="F1547">
            <v>173.05</v>
          </cell>
          <cell r="G1547">
            <v>173.05</v>
          </cell>
          <cell r="H1547">
            <v>171.85</v>
          </cell>
          <cell r="I1547">
            <v>496107</v>
          </cell>
          <cell r="J1547">
            <v>86811712.299999997</v>
          </cell>
          <cell r="K1547">
            <v>44243</v>
          </cell>
          <cell r="L1547">
            <v>7246</v>
          </cell>
        </row>
        <row r="1548">
          <cell r="A1548" t="str">
            <v>TIPSINDLTD</v>
          </cell>
          <cell r="B1548" t="str">
            <v>BE</v>
          </cell>
          <cell r="C1548">
            <v>403</v>
          </cell>
          <cell r="D1548">
            <v>403</v>
          </cell>
          <cell r="E1548">
            <v>384.1</v>
          </cell>
          <cell r="F1548">
            <v>387.5</v>
          </cell>
          <cell r="G1548">
            <v>388</v>
          </cell>
          <cell r="H1548">
            <v>403.5</v>
          </cell>
          <cell r="I1548">
            <v>3007</v>
          </cell>
          <cell r="J1548">
            <v>1176102.3</v>
          </cell>
          <cell r="K1548">
            <v>44243</v>
          </cell>
          <cell r="L1548">
            <v>128</v>
          </cell>
        </row>
        <row r="1549">
          <cell r="A1549" t="str">
            <v>TIRUMALCHM</v>
          </cell>
          <cell r="B1549" t="str">
            <v>EQ</v>
          </cell>
          <cell r="C1549">
            <v>96.15</v>
          </cell>
          <cell r="D1549">
            <v>96.8</v>
          </cell>
          <cell r="E1549">
            <v>94</v>
          </cell>
          <cell r="F1549">
            <v>94.4</v>
          </cell>
          <cell r="G1549">
            <v>94.8</v>
          </cell>
          <cell r="H1549">
            <v>96.1</v>
          </cell>
          <cell r="I1549">
            <v>587201</v>
          </cell>
          <cell r="J1549">
            <v>55789405.850000001</v>
          </cell>
          <cell r="K1549">
            <v>44243</v>
          </cell>
          <cell r="L1549">
            <v>6186</v>
          </cell>
        </row>
        <row r="1550">
          <cell r="A1550" t="str">
            <v>TIRUPATIFL</v>
          </cell>
          <cell r="B1550" t="str">
            <v>BE</v>
          </cell>
          <cell r="C1550">
            <v>25</v>
          </cell>
          <cell r="D1550">
            <v>25</v>
          </cell>
          <cell r="E1550">
            <v>25</v>
          </cell>
          <cell r="F1550">
            <v>25</v>
          </cell>
          <cell r="G1550">
            <v>25</v>
          </cell>
          <cell r="H1550">
            <v>26</v>
          </cell>
          <cell r="I1550">
            <v>1040</v>
          </cell>
          <cell r="J1550">
            <v>26000</v>
          </cell>
          <cell r="K1550">
            <v>44243</v>
          </cell>
          <cell r="L1550">
            <v>3</v>
          </cell>
        </row>
        <row r="1551">
          <cell r="A1551" t="str">
            <v>TITAN</v>
          </cell>
          <cell r="B1551" t="str">
            <v>EQ</v>
          </cell>
          <cell r="C1551">
            <v>1492.15</v>
          </cell>
          <cell r="D1551">
            <v>1505</v>
          </cell>
          <cell r="E1551">
            <v>1461</v>
          </cell>
          <cell r="F1551">
            <v>1471.85</v>
          </cell>
          <cell r="G1551">
            <v>1475</v>
          </cell>
          <cell r="H1551">
            <v>1484.75</v>
          </cell>
          <cell r="I1551">
            <v>3090249</v>
          </cell>
          <cell r="J1551">
            <v>4573209909.75</v>
          </cell>
          <cell r="K1551">
            <v>44243</v>
          </cell>
          <cell r="L1551">
            <v>97872</v>
          </cell>
        </row>
        <row r="1552">
          <cell r="A1552" t="str">
            <v>TMRVL</v>
          </cell>
          <cell r="B1552" t="str">
            <v>EQ</v>
          </cell>
          <cell r="C1552">
            <v>12.2</v>
          </cell>
          <cell r="D1552">
            <v>12.2</v>
          </cell>
          <cell r="E1552">
            <v>11.4</v>
          </cell>
          <cell r="F1552">
            <v>11.6</v>
          </cell>
          <cell r="G1552">
            <v>11.5</v>
          </cell>
          <cell r="H1552">
            <v>11.8</v>
          </cell>
          <cell r="I1552">
            <v>81197</v>
          </cell>
          <cell r="J1552">
            <v>954417.65</v>
          </cell>
          <cell r="K1552">
            <v>44243</v>
          </cell>
          <cell r="L1552">
            <v>587</v>
          </cell>
        </row>
        <row r="1553">
          <cell r="A1553" t="str">
            <v>TNPETRO</v>
          </cell>
          <cell r="B1553" t="str">
            <v>EQ</v>
          </cell>
          <cell r="C1553">
            <v>42.4</v>
          </cell>
          <cell r="D1553">
            <v>42.85</v>
          </cell>
          <cell r="E1553">
            <v>40.950000000000003</v>
          </cell>
          <cell r="F1553">
            <v>41.1</v>
          </cell>
          <cell r="G1553">
            <v>41.15</v>
          </cell>
          <cell r="H1553">
            <v>41.8</v>
          </cell>
          <cell r="I1553">
            <v>460212</v>
          </cell>
          <cell r="J1553">
            <v>19191475.399999999</v>
          </cell>
          <cell r="K1553">
            <v>44243</v>
          </cell>
          <cell r="L1553">
            <v>1868</v>
          </cell>
        </row>
        <row r="1554">
          <cell r="A1554" t="str">
            <v>TNPL</v>
          </cell>
          <cell r="B1554" t="str">
            <v>EQ</v>
          </cell>
          <cell r="C1554">
            <v>123.95</v>
          </cell>
          <cell r="D1554">
            <v>126</v>
          </cell>
          <cell r="E1554">
            <v>123</v>
          </cell>
          <cell r="F1554">
            <v>125.45</v>
          </cell>
          <cell r="G1554">
            <v>125.8</v>
          </cell>
          <cell r="H1554">
            <v>123.95</v>
          </cell>
          <cell r="I1554">
            <v>156337</v>
          </cell>
          <cell r="J1554">
            <v>19560289.600000001</v>
          </cell>
          <cell r="K1554">
            <v>44243</v>
          </cell>
          <cell r="L1554">
            <v>1841</v>
          </cell>
        </row>
        <row r="1555">
          <cell r="A1555" t="str">
            <v>TNTELE</v>
          </cell>
          <cell r="B1555" t="str">
            <v>BE</v>
          </cell>
          <cell r="C1555">
            <v>7.95</v>
          </cell>
          <cell r="D1555">
            <v>7.95</v>
          </cell>
          <cell r="E1555">
            <v>7.95</v>
          </cell>
          <cell r="F1555">
            <v>7.95</v>
          </cell>
          <cell r="G1555">
            <v>7.95</v>
          </cell>
          <cell r="H1555">
            <v>7.6</v>
          </cell>
          <cell r="I1555">
            <v>7533</v>
          </cell>
          <cell r="J1555">
            <v>59887.35</v>
          </cell>
          <cell r="K1555">
            <v>44243</v>
          </cell>
          <cell r="L1555">
            <v>17</v>
          </cell>
        </row>
        <row r="1556">
          <cell r="A1556" t="str">
            <v>TOKYOPLAST</v>
          </cell>
          <cell r="B1556" t="str">
            <v>EQ</v>
          </cell>
          <cell r="C1556">
            <v>71.900000000000006</v>
          </cell>
          <cell r="D1556">
            <v>71.900000000000006</v>
          </cell>
          <cell r="E1556">
            <v>69.7</v>
          </cell>
          <cell r="F1556">
            <v>70.650000000000006</v>
          </cell>
          <cell r="G1556">
            <v>70.400000000000006</v>
          </cell>
          <cell r="H1556">
            <v>70.849999999999994</v>
          </cell>
          <cell r="I1556">
            <v>3436</v>
          </cell>
          <cell r="J1556">
            <v>243339.95</v>
          </cell>
          <cell r="K1556">
            <v>44243</v>
          </cell>
          <cell r="L1556">
            <v>119</v>
          </cell>
        </row>
        <row r="1557">
          <cell r="A1557" t="str">
            <v>TORNTPHARM</v>
          </cell>
          <cell r="B1557" t="str">
            <v>EQ</v>
          </cell>
          <cell r="C1557">
            <v>2610</v>
          </cell>
          <cell r="D1557">
            <v>2619</v>
          </cell>
          <cell r="E1557">
            <v>2575</v>
          </cell>
          <cell r="F1557">
            <v>2588.8000000000002</v>
          </cell>
          <cell r="G1557">
            <v>2589.85</v>
          </cell>
          <cell r="H1557">
            <v>2606.3000000000002</v>
          </cell>
          <cell r="I1557">
            <v>175989</v>
          </cell>
          <cell r="J1557">
            <v>455837368.5</v>
          </cell>
          <cell r="K1557">
            <v>44243</v>
          </cell>
          <cell r="L1557">
            <v>10009</v>
          </cell>
        </row>
        <row r="1558">
          <cell r="A1558" t="str">
            <v>TORNTPOWER</v>
          </cell>
          <cell r="B1558" t="str">
            <v>EQ</v>
          </cell>
          <cell r="C1558">
            <v>329.95</v>
          </cell>
          <cell r="D1558">
            <v>346.9</v>
          </cell>
          <cell r="E1558">
            <v>327.85</v>
          </cell>
          <cell r="F1558">
            <v>345.05</v>
          </cell>
          <cell r="G1558">
            <v>345.8</v>
          </cell>
          <cell r="H1558">
            <v>333.35</v>
          </cell>
          <cell r="I1558">
            <v>5483054</v>
          </cell>
          <cell r="J1558">
            <v>1873449571.75</v>
          </cell>
          <cell r="K1558">
            <v>44243</v>
          </cell>
          <cell r="L1558">
            <v>48492</v>
          </cell>
        </row>
        <row r="1559">
          <cell r="A1559" t="str">
            <v>TOTAL</v>
          </cell>
          <cell r="B1559" t="str">
            <v>EQ</v>
          </cell>
          <cell r="C1559">
            <v>61.3</v>
          </cell>
          <cell r="D1559">
            <v>61.35</v>
          </cell>
          <cell r="E1559">
            <v>57.55</v>
          </cell>
          <cell r="F1559">
            <v>60.25</v>
          </cell>
          <cell r="G1559">
            <v>61</v>
          </cell>
          <cell r="H1559">
            <v>60.4</v>
          </cell>
          <cell r="I1559">
            <v>32971</v>
          </cell>
          <cell r="J1559">
            <v>1949874.25</v>
          </cell>
          <cell r="K1559">
            <v>44243</v>
          </cell>
          <cell r="L1559">
            <v>424</v>
          </cell>
        </row>
        <row r="1560">
          <cell r="A1560" t="str">
            <v>TOUCHWOOD</v>
          </cell>
          <cell r="B1560" t="str">
            <v>BE</v>
          </cell>
          <cell r="C1560">
            <v>93.3</v>
          </cell>
          <cell r="D1560">
            <v>95</v>
          </cell>
          <cell r="E1560">
            <v>89.1</v>
          </cell>
          <cell r="F1560">
            <v>92.45</v>
          </cell>
          <cell r="G1560">
            <v>94.4</v>
          </cell>
          <cell r="H1560">
            <v>93.3</v>
          </cell>
          <cell r="I1560">
            <v>10387</v>
          </cell>
          <cell r="J1560">
            <v>953803.05</v>
          </cell>
          <cell r="K1560">
            <v>44243</v>
          </cell>
          <cell r="L1560">
            <v>41</v>
          </cell>
        </row>
        <row r="1561">
          <cell r="A1561" t="str">
            <v>TPLPLASTEH</v>
          </cell>
          <cell r="B1561" t="str">
            <v>EQ</v>
          </cell>
          <cell r="C1561">
            <v>154.1</v>
          </cell>
          <cell r="D1561">
            <v>154.19999999999999</v>
          </cell>
          <cell r="E1561">
            <v>145.1</v>
          </cell>
          <cell r="F1561">
            <v>146.35</v>
          </cell>
          <cell r="G1561">
            <v>147.85</v>
          </cell>
          <cell r="H1561">
            <v>147.75</v>
          </cell>
          <cell r="I1561">
            <v>6874</v>
          </cell>
          <cell r="J1561">
            <v>1007321.65</v>
          </cell>
          <cell r="K1561">
            <v>44243</v>
          </cell>
          <cell r="L1561">
            <v>286</v>
          </cell>
        </row>
        <row r="1562">
          <cell r="A1562" t="str">
            <v>TREEHOUSE</v>
          </cell>
          <cell r="B1562" t="str">
            <v>EQ</v>
          </cell>
          <cell r="C1562">
            <v>7.15</v>
          </cell>
          <cell r="D1562">
            <v>7.85</v>
          </cell>
          <cell r="E1562">
            <v>6.9</v>
          </cell>
          <cell r="F1562">
            <v>7.65</v>
          </cell>
          <cell r="G1562">
            <v>7.85</v>
          </cell>
          <cell r="H1562">
            <v>7.15</v>
          </cell>
          <cell r="I1562">
            <v>41575</v>
          </cell>
          <cell r="J1562">
            <v>311432.5</v>
          </cell>
          <cell r="K1562">
            <v>44243</v>
          </cell>
          <cell r="L1562">
            <v>99</v>
          </cell>
        </row>
        <row r="1563">
          <cell r="A1563" t="str">
            <v>TREJHARA</v>
          </cell>
          <cell r="B1563" t="str">
            <v>EQ</v>
          </cell>
          <cell r="C1563">
            <v>34.5</v>
          </cell>
          <cell r="D1563">
            <v>34.5</v>
          </cell>
          <cell r="E1563">
            <v>32.5</v>
          </cell>
          <cell r="F1563">
            <v>32.5</v>
          </cell>
          <cell r="G1563">
            <v>32.5</v>
          </cell>
          <cell r="H1563">
            <v>34.200000000000003</v>
          </cell>
          <cell r="I1563">
            <v>27344</v>
          </cell>
          <cell r="J1563">
            <v>903231.85</v>
          </cell>
          <cell r="K1563">
            <v>44243</v>
          </cell>
          <cell r="L1563">
            <v>430</v>
          </cell>
        </row>
        <row r="1564">
          <cell r="A1564" t="str">
            <v>TRENT</v>
          </cell>
          <cell r="B1564" t="str">
            <v>EQ</v>
          </cell>
          <cell r="C1564">
            <v>710.7</v>
          </cell>
          <cell r="D1564">
            <v>758</v>
          </cell>
          <cell r="E1564">
            <v>710</v>
          </cell>
          <cell r="F1564">
            <v>750.25</v>
          </cell>
          <cell r="G1564">
            <v>750.95</v>
          </cell>
          <cell r="H1564">
            <v>701.7</v>
          </cell>
          <cell r="I1564">
            <v>2095315</v>
          </cell>
          <cell r="J1564">
            <v>1538029801.6500001</v>
          </cell>
          <cell r="K1564">
            <v>44243</v>
          </cell>
          <cell r="L1564">
            <v>63706</v>
          </cell>
        </row>
        <row r="1565">
          <cell r="A1565" t="str">
            <v>TRF</v>
          </cell>
          <cell r="B1565" t="str">
            <v>EQ</v>
          </cell>
          <cell r="C1565">
            <v>97.6</v>
          </cell>
          <cell r="D1565">
            <v>102</v>
          </cell>
          <cell r="E1565">
            <v>97</v>
          </cell>
          <cell r="F1565">
            <v>97.15</v>
          </cell>
          <cell r="G1565">
            <v>97</v>
          </cell>
          <cell r="H1565">
            <v>98.8</v>
          </cell>
          <cell r="I1565">
            <v>14984</v>
          </cell>
          <cell r="J1565">
            <v>1467458.4</v>
          </cell>
          <cell r="K1565">
            <v>44243</v>
          </cell>
          <cell r="L1565">
            <v>490</v>
          </cell>
        </row>
        <row r="1566">
          <cell r="A1566" t="str">
            <v>TRIDENT</v>
          </cell>
          <cell r="B1566" t="str">
            <v>EQ</v>
          </cell>
          <cell r="C1566">
            <v>13.95</v>
          </cell>
          <cell r="D1566">
            <v>14</v>
          </cell>
          <cell r="E1566">
            <v>13.45</v>
          </cell>
          <cell r="F1566">
            <v>13.55</v>
          </cell>
          <cell r="G1566">
            <v>13.6</v>
          </cell>
          <cell r="H1566">
            <v>13.95</v>
          </cell>
          <cell r="I1566">
            <v>14539801</v>
          </cell>
          <cell r="J1566">
            <v>198269356.75</v>
          </cell>
          <cell r="K1566">
            <v>44243</v>
          </cell>
          <cell r="L1566">
            <v>28920</v>
          </cell>
        </row>
        <row r="1567">
          <cell r="A1567" t="str">
            <v>TRIGYN</v>
          </cell>
          <cell r="B1567" t="str">
            <v>EQ</v>
          </cell>
          <cell r="C1567">
            <v>73.900000000000006</v>
          </cell>
          <cell r="D1567">
            <v>74.8</v>
          </cell>
          <cell r="E1567">
            <v>71</v>
          </cell>
          <cell r="F1567">
            <v>72.05</v>
          </cell>
          <cell r="G1567">
            <v>71.55</v>
          </cell>
          <cell r="H1567">
            <v>73.3</v>
          </cell>
          <cell r="I1567">
            <v>93074</v>
          </cell>
          <cell r="J1567">
            <v>6769672</v>
          </cell>
          <cell r="K1567">
            <v>44243</v>
          </cell>
          <cell r="L1567">
            <v>829</v>
          </cell>
        </row>
        <row r="1568">
          <cell r="A1568" t="str">
            <v>TRIL</v>
          </cell>
          <cell r="B1568" t="str">
            <v>EQ</v>
          </cell>
          <cell r="C1568">
            <v>17.100000000000001</v>
          </cell>
          <cell r="D1568">
            <v>17.850000000000001</v>
          </cell>
          <cell r="E1568">
            <v>17.100000000000001</v>
          </cell>
          <cell r="F1568">
            <v>17.5</v>
          </cell>
          <cell r="G1568">
            <v>17.850000000000001</v>
          </cell>
          <cell r="H1568">
            <v>17.05</v>
          </cell>
          <cell r="I1568">
            <v>147711</v>
          </cell>
          <cell r="J1568">
            <v>2566791.1</v>
          </cell>
          <cell r="K1568">
            <v>44243</v>
          </cell>
          <cell r="L1568">
            <v>423</v>
          </cell>
        </row>
        <row r="1569">
          <cell r="A1569" t="str">
            <v>TRITURBINE</v>
          </cell>
          <cell r="B1569" t="str">
            <v>EQ</v>
          </cell>
          <cell r="C1569">
            <v>99.05</v>
          </cell>
          <cell r="D1569">
            <v>99.8</v>
          </cell>
          <cell r="E1569">
            <v>96</v>
          </cell>
          <cell r="F1569">
            <v>97.1</v>
          </cell>
          <cell r="G1569">
            <v>97.6</v>
          </cell>
          <cell r="H1569">
            <v>97.9</v>
          </cell>
          <cell r="I1569">
            <v>78074</v>
          </cell>
          <cell r="J1569">
            <v>7651595</v>
          </cell>
          <cell r="K1569">
            <v>44243</v>
          </cell>
          <cell r="L1569">
            <v>1105</v>
          </cell>
        </row>
        <row r="1570">
          <cell r="A1570" t="str">
            <v>TRIVENI</v>
          </cell>
          <cell r="B1570" t="str">
            <v>EQ</v>
          </cell>
          <cell r="C1570">
            <v>70.400000000000006</v>
          </cell>
          <cell r="D1570">
            <v>71.400000000000006</v>
          </cell>
          <cell r="E1570">
            <v>68.900000000000006</v>
          </cell>
          <cell r="F1570">
            <v>69.2</v>
          </cell>
          <cell r="G1570">
            <v>69.099999999999994</v>
          </cell>
          <cell r="H1570">
            <v>70.2</v>
          </cell>
          <cell r="I1570">
            <v>445534</v>
          </cell>
          <cell r="J1570">
            <v>31089230.399999999</v>
          </cell>
          <cell r="K1570">
            <v>44243</v>
          </cell>
          <cell r="L1570">
            <v>3166</v>
          </cell>
        </row>
        <row r="1571">
          <cell r="A1571" t="str">
            <v>TTKHLTCARE</v>
          </cell>
          <cell r="B1571" t="str">
            <v>EQ</v>
          </cell>
          <cell r="C1571">
            <v>580</v>
          </cell>
          <cell r="D1571">
            <v>589.9</v>
          </cell>
          <cell r="E1571">
            <v>567.20000000000005</v>
          </cell>
          <cell r="F1571">
            <v>577.35</v>
          </cell>
          <cell r="G1571">
            <v>568</v>
          </cell>
          <cell r="H1571">
            <v>575.04999999999995</v>
          </cell>
          <cell r="I1571">
            <v>3900</v>
          </cell>
          <cell r="J1571">
            <v>2257618.9500000002</v>
          </cell>
          <cell r="K1571">
            <v>44243</v>
          </cell>
          <cell r="L1571">
            <v>448</v>
          </cell>
        </row>
        <row r="1572">
          <cell r="A1572" t="str">
            <v>TTKPRESTIG</v>
          </cell>
          <cell r="B1572" t="str">
            <v>EQ</v>
          </cell>
          <cell r="C1572">
            <v>7206</v>
          </cell>
          <cell r="D1572">
            <v>7400</v>
          </cell>
          <cell r="E1572">
            <v>7206</v>
          </cell>
          <cell r="F1572">
            <v>7353.2</v>
          </cell>
          <cell r="G1572">
            <v>7370</v>
          </cell>
          <cell r="H1572">
            <v>7294.2</v>
          </cell>
          <cell r="I1572">
            <v>16425</v>
          </cell>
          <cell r="J1572">
            <v>120571469.25</v>
          </cell>
          <cell r="K1572">
            <v>44243</v>
          </cell>
          <cell r="L1572">
            <v>3433</v>
          </cell>
        </row>
        <row r="1573">
          <cell r="A1573" t="str">
            <v>TTL</v>
          </cell>
          <cell r="B1573" t="str">
            <v>EQ</v>
          </cell>
          <cell r="C1573">
            <v>49.65</v>
          </cell>
          <cell r="D1573">
            <v>49.7</v>
          </cell>
          <cell r="E1573">
            <v>46.8</v>
          </cell>
          <cell r="F1573">
            <v>48.5</v>
          </cell>
          <cell r="G1573">
            <v>48.9</v>
          </cell>
          <cell r="H1573">
            <v>48.35</v>
          </cell>
          <cell r="I1573">
            <v>8174</v>
          </cell>
          <cell r="J1573">
            <v>392167.5</v>
          </cell>
          <cell r="K1573">
            <v>44243</v>
          </cell>
          <cell r="L1573">
            <v>208</v>
          </cell>
        </row>
        <row r="1574">
          <cell r="A1574" t="str">
            <v>TTML</v>
          </cell>
          <cell r="B1574" t="str">
            <v>BE</v>
          </cell>
          <cell r="C1574">
            <v>15.35</v>
          </cell>
          <cell r="D1574">
            <v>16.95</v>
          </cell>
          <cell r="E1574">
            <v>15.35</v>
          </cell>
          <cell r="F1574">
            <v>16.95</v>
          </cell>
          <cell r="G1574">
            <v>16.95</v>
          </cell>
          <cell r="H1574">
            <v>16.149999999999999</v>
          </cell>
          <cell r="I1574">
            <v>9352722</v>
          </cell>
          <cell r="J1574">
            <v>150049352.44999999</v>
          </cell>
          <cell r="K1574">
            <v>44243</v>
          </cell>
          <cell r="L1574">
            <v>10553</v>
          </cell>
        </row>
        <row r="1575">
          <cell r="A1575" t="str">
            <v>TV18BRDCST</v>
          </cell>
          <cell r="B1575" t="str">
            <v>EQ</v>
          </cell>
          <cell r="C1575">
            <v>30.1</v>
          </cell>
          <cell r="D1575">
            <v>30.35</v>
          </cell>
          <cell r="E1575">
            <v>29.65</v>
          </cell>
          <cell r="F1575">
            <v>29.8</v>
          </cell>
          <cell r="G1575">
            <v>29.85</v>
          </cell>
          <cell r="H1575">
            <v>29.95</v>
          </cell>
          <cell r="I1575">
            <v>3185683</v>
          </cell>
          <cell r="J1575">
            <v>95378138.599999994</v>
          </cell>
          <cell r="K1575">
            <v>44243</v>
          </cell>
          <cell r="L1575">
            <v>3344</v>
          </cell>
        </row>
        <row r="1576">
          <cell r="A1576" t="str">
            <v>TVSELECT</v>
          </cell>
          <cell r="B1576" t="str">
            <v>EQ</v>
          </cell>
          <cell r="C1576">
            <v>133.80000000000001</v>
          </cell>
          <cell r="D1576">
            <v>134.55000000000001</v>
          </cell>
          <cell r="E1576">
            <v>128.15</v>
          </cell>
          <cell r="F1576">
            <v>129.65</v>
          </cell>
          <cell r="G1576">
            <v>129.75</v>
          </cell>
          <cell r="H1576">
            <v>132.75</v>
          </cell>
          <cell r="I1576">
            <v>69971</v>
          </cell>
          <cell r="J1576">
            <v>9168669.3000000007</v>
          </cell>
          <cell r="K1576">
            <v>44243</v>
          </cell>
          <cell r="L1576">
            <v>1496</v>
          </cell>
        </row>
        <row r="1577">
          <cell r="A1577" t="str">
            <v>TVSMOTOR</v>
          </cell>
          <cell r="B1577" t="str">
            <v>EQ</v>
          </cell>
          <cell r="C1577">
            <v>633</v>
          </cell>
          <cell r="D1577">
            <v>642</v>
          </cell>
          <cell r="E1577">
            <v>623.20000000000005</v>
          </cell>
          <cell r="F1577">
            <v>628.85</v>
          </cell>
          <cell r="G1577">
            <v>629</v>
          </cell>
          <cell r="H1577">
            <v>630.70000000000005</v>
          </cell>
          <cell r="I1577">
            <v>1943169</v>
          </cell>
          <cell r="J1577">
            <v>1230004810.25</v>
          </cell>
          <cell r="K1577">
            <v>44243</v>
          </cell>
          <cell r="L1577">
            <v>32917</v>
          </cell>
        </row>
        <row r="1578">
          <cell r="A1578" t="str">
            <v>TVSSRICHAK</v>
          </cell>
          <cell r="B1578" t="str">
            <v>EQ</v>
          </cell>
          <cell r="C1578">
            <v>2054</v>
          </cell>
          <cell r="D1578">
            <v>2077.1</v>
          </cell>
          <cell r="E1578">
            <v>2024</v>
          </cell>
          <cell r="F1578">
            <v>2030.15</v>
          </cell>
          <cell r="G1578">
            <v>2032</v>
          </cell>
          <cell r="H1578">
            <v>2052.75</v>
          </cell>
          <cell r="I1578">
            <v>8573</v>
          </cell>
          <cell r="J1578">
            <v>17611751.050000001</v>
          </cell>
          <cell r="K1578">
            <v>44243</v>
          </cell>
          <cell r="L1578">
            <v>1518</v>
          </cell>
        </row>
        <row r="1579">
          <cell r="A1579" t="str">
            <v>TVTODAY</v>
          </cell>
          <cell r="B1579" t="str">
            <v>EQ</v>
          </cell>
          <cell r="C1579">
            <v>260.14999999999998</v>
          </cell>
          <cell r="D1579">
            <v>272.45</v>
          </cell>
          <cell r="E1579">
            <v>258.10000000000002</v>
          </cell>
          <cell r="F1579">
            <v>261.8</v>
          </cell>
          <cell r="G1579">
            <v>262.60000000000002</v>
          </cell>
          <cell r="H1579">
            <v>258.85000000000002</v>
          </cell>
          <cell r="I1579">
            <v>195853</v>
          </cell>
          <cell r="J1579">
            <v>51928588.450000003</v>
          </cell>
          <cell r="K1579">
            <v>44243</v>
          </cell>
          <cell r="L1579">
            <v>3517</v>
          </cell>
        </row>
        <row r="1580">
          <cell r="A1580" t="str">
            <v>TVVISION</v>
          </cell>
          <cell r="B1580" t="str">
            <v>EQ</v>
          </cell>
          <cell r="C1580">
            <v>1.8</v>
          </cell>
          <cell r="D1580">
            <v>1.8</v>
          </cell>
          <cell r="E1580">
            <v>1.75</v>
          </cell>
          <cell r="F1580">
            <v>1.8</v>
          </cell>
          <cell r="G1580">
            <v>1.8</v>
          </cell>
          <cell r="H1580">
            <v>1.8</v>
          </cell>
          <cell r="I1580">
            <v>5178</v>
          </cell>
          <cell r="J1580">
            <v>9180.5499999999993</v>
          </cell>
          <cell r="K1580">
            <v>44243</v>
          </cell>
          <cell r="L1580">
            <v>14</v>
          </cell>
        </row>
        <row r="1581">
          <cell r="A1581" t="str">
            <v>TWL</v>
          </cell>
          <cell r="B1581" t="str">
            <v>EQ</v>
          </cell>
          <cell r="C1581">
            <v>52.95</v>
          </cell>
          <cell r="D1581">
            <v>53.15</v>
          </cell>
          <cell r="E1581">
            <v>50.6</v>
          </cell>
          <cell r="F1581">
            <v>51.75</v>
          </cell>
          <cell r="G1581">
            <v>51.75</v>
          </cell>
          <cell r="H1581">
            <v>52.85</v>
          </cell>
          <cell r="I1581">
            <v>1332404</v>
          </cell>
          <cell r="J1581">
            <v>69084217.349999994</v>
          </cell>
          <cell r="K1581">
            <v>44243</v>
          </cell>
          <cell r="L1581">
            <v>12459</v>
          </cell>
        </row>
        <row r="1582">
          <cell r="A1582" t="str">
            <v>UBL</v>
          </cell>
          <cell r="B1582" t="str">
            <v>EQ</v>
          </cell>
          <cell r="C1582">
            <v>1280</v>
          </cell>
          <cell r="D1582">
            <v>1289.8</v>
          </cell>
          <cell r="E1582">
            <v>1263.05</v>
          </cell>
          <cell r="F1582">
            <v>1276.7</v>
          </cell>
          <cell r="G1582">
            <v>1276.8499999999999</v>
          </cell>
          <cell r="H1582">
            <v>1275.6500000000001</v>
          </cell>
          <cell r="I1582">
            <v>753372</v>
          </cell>
          <cell r="J1582">
            <v>962158631.25</v>
          </cell>
          <cell r="K1582">
            <v>44243</v>
          </cell>
          <cell r="L1582">
            <v>16034</v>
          </cell>
        </row>
        <row r="1583">
          <cell r="A1583" t="str">
            <v>UCALFUEL</v>
          </cell>
          <cell r="B1583" t="str">
            <v>EQ</v>
          </cell>
          <cell r="C1583">
            <v>143.44999999999999</v>
          </cell>
          <cell r="D1583">
            <v>143.44999999999999</v>
          </cell>
          <cell r="E1583">
            <v>136.65</v>
          </cell>
          <cell r="F1583">
            <v>139.19999999999999</v>
          </cell>
          <cell r="G1583">
            <v>139</v>
          </cell>
          <cell r="H1583">
            <v>142.5</v>
          </cell>
          <cell r="I1583">
            <v>102417</v>
          </cell>
          <cell r="J1583">
            <v>14323334.550000001</v>
          </cell>
          <cell r="K1583">
            <v>44243</v>
          </cell>
          <cell r="L1583">
            <v>2681</v>
          </cell>
        </row>
        <row r="1584">
          <cell r="A1584" t="str">
            <v>UCOBANK</v>
          </cell>
          <cell r="B1584" t="str">
            <v>EQ</v>
          </cell>
          <cell r="C1584">
            <v>13.1</v>
          </cell>
          <cell r="D1584">
            <v>13.45</v>
          </cell>
          <cell r="E1584">
            <v>13</v>
          </cell>
          <cell r="F1584">
            <v>13.15</v>
          </cell>
          <cell r="G1584">
            <v>13.15</v>
          </cell>
          <cell r="H1584">
            <v>12.85</v>
          </cell>
          <cell r="I1584">
            <v>7807937</v>
          </cell>
          <cell r="J1584">
            <v>103008268.75</v>
          </cell>
          <cell r="K1584">
            <v>44243</v>
          </cell>
          <cell r="L1584">
            <v>15209</v>
          </cell>
        </row>
        <row r="1585">
          <cell r="A1585" t="str">
            <v>UFLEX</v>
          </cell>
          <cell r="B1585" t="str">
            <v>EQ</v>
          </cell>
          <cell r="C1585">
            <v>357.9</v>
          </cell>
          <cell r="D1585">
            <v>367</v>
          </cell>
          <cell r="E1585">
            <v>355</v>
          </cell>
          <cell r="F1585">
            <v>357.3</v>
          </cell>
          <cell r="G1585">
            <v>358</v>
          </cell>
          <cell r="H1585">
            <v>354.95</v>
          </cell>
          <cell r="I1585">
            <v>404959</v>
          </cell>
          <cell r="J1585">
            <v>146495190.05000001</v>
          </cell>
          <cell r="K1585">
            <v>44243</v>
          </cell>
          <cell r="L1585">
            <v>12010</v>
          </cell>
        </row>
        <row r="1586">
          <cell r="A1586" t="str">
            <v>UFO</v>
          </cell>
          <cell r="B1586" t="str">
            <v>EQ</v>
          </cell>
          <cell r="C1586">
            <v>84.1</v>
          </cell>
          <cell r="D1586">
            <v>85.25</v>
          </cell>
          <cell r="E1586">
            <v>83.3</v>
          </cell>
          <cell r="F1586">
            <v>83.6</v>
          </cell>
          <cell r="G1586">
            <v>83.95</v>
          </cell>
          <cell r="H1586">
            <v>84.55</v>
          </cell>
          <cell r="I1586">
            <v>72795</v>
          </cell>
          <cell r="J1586">
            <v>6106704.25</v>
          </cell>
          <cell r="K1586">
            <v>44243</v>
          </cell>
          <cell r="L1586">
            <v>1217</v>
          </cell>
        </row>
        <row r="1587">
          <cell r="A1587" t="str">
            <v>UGARSUGAR</v>
          </cell>
          <cell r="B1587" t="str">
            <v>EQ</v>
          </cell>
          <cell r="C1587">
            <v>15.2</v>
          </cell>
          <cell r="D1587">
            <v>15.3</v>
          </cell>
          <cell r="E1587">
            <v>15.05</v>
          </cell>
          <cell r="F1587">
            <v>15.1</v>
          </cell>
          <cell r="G1587">
            <v>15.15</v>
          </cell>
          <cell r="H1587">
            <v>15.25</v>
          </cell>
          <cell r="I1587">
            <v>74085</v>
          </cell>
          <cell r="J1587">
            <v>1123586.8</v>
          </cell>
          <cell r="K1587">
            <v>44243</v>
          </cell>
          <cell r="L1587">
            <v>332</v>
          </cell>
        </row>
        <row r="1588">
          <cell r="A1588" t="str">
            <v>UJAAS</v>
          </cell>
          <cell r="B1588" t="str">
            <v>BE</v>
          </cell>
          <cell r="C1588">
            <v>3</v>
          </cell>
          <cell r="D1588">
            <v>3.05</v>
          </cell>
          <cell r="E1588">
            <v>2.95</v>
          </cell>
          <cell r="F1588">
            <v>2.95</v>
          </cell>
          <cell r="G1588">
            <v>3</v>
          </cell>
          <cell r="H1588">
            <v>3.05</v>
          </cell>
          <cell r="I1588">
            <v>947165</v>
          </cell>
          <cell r="J1588">
            <v>2810165.5</v>
          </cell>
          <cell r="K1588">
            <v>44243</v>
          </cell>
          <cell r="L1588">
            <v>1054</v>
          </cell>
        </row>
        <row r="1589">
          <cell r="A1589" t="str">
            <v>UJJIVAN</v>
          </cell>
          <cell r="B1589" t="str">
            <v>EQ</v>
          </cell>
          <cell r="C1589">
            <v>249.8</v>
          </cell>
          <cell r="D1589">
            <v>249.8</v>
          </cell>
          <cell r="E1589">
            <v>244.8</v>
          </cell>
          <cell r="F1589">
            <v>246</v>
          </cell>
          <cell r="G1589">
            <v>246.65</v>
          </cell>
          <cell r="H1589">
            <v>247.75</v>
          </cell>
          <cell r="I1589">
            <v>517842</v>
          </cell>
          <cell r="J1589">
            <v>127770849.75</v>
          </cell>
          <cell r="K1589">
            <v>44243</v>
          </cell>
          <cell r="L1589">
            <v>8358</v>
          </cell>
        </row>
        <row r="1590">
          <cell r="A1590" t="str">
            <v>UJJIVANSFB</v>
          </cell>
          <cell r="B1590" t="str">
            <v>EQ</v>
          </cell>
          <cell r="C1590">
            <v>35.9</v>
          </cell>
          <cell r="D1590">
            <v>36.450000000000003</v>
          </cell>
          <cell r="E1590">
            <v>35.549999999999997</v>
          </cell>
          <cell r="F1590">
            <v>35.950000000000003</v>
          </cell>
          <cell r="G1590">
            <v>35.950000000000003</v>
          </cell>
          <cell r="H1590">
            <v>35.9</v>
          </cell>
          <cell r="I1590">
            <v>2589760</v>
          </cell>
          <cell r="J1590">
            <v>93196540.900000006</v>
          </cell>
          <cell r="K1590">
            <v>44243</v>
          </cell>
          <cell r="L1590">
            <v>4701</v>
          </cell>
        </row>
        <row r="1591">
          <cell r="A1591" t="str">
            <v>ULTRACEMCO</v>
          </cell>
          <cell r="B1591" t="str">
            <v>EQ</v>
          </cell>
          <cell r="C1591">
            <v>6448</v>
          </cell>
          <cell r="D1591">
            <v>6550</v>
          </cell>
          <cell r="E1591">
            <v>6409.95</v>
          </cell>
          <cell r="F1591">
            <v>6457.8</v>
          </cell>
          <cell r="G1591">
            <v>6457.85</v>
          </cell>
          <cell r="H1591">
            <v>6407.75</v>
          </cell>
          <cell r="I1591">
            <v>595723</v>
          </cell>
          <cell r="J1591">
            <v>3866341062.6500001</v>
          </cell>
          <cell r="K1591">
            <v>44243</v>
          </cell>
          <cell r="L1591">
            <v>50500</v>
          </cell>
        </row>
        <row r="1592">
          <cell r="A1592" t="str">
            <v>UMANGDAIRY</v>
          </cell>
          <cell r="B1592" t="str">
            <v>EQ</v>
          </cell>
          <cell r="C1592">
            <v>60.25</v>
          </cell>
          <cell r="D1592">
            <v>60.25</v>
          </cell>
          <cell r="E1592">
            <v>59.05</v>
          </cell>
          <cell r="F1592">
            <v>59.05</v>
          </cell>
          <cell r="G1592">
            <v>59.05</v>
          </cell>
          <cell r="H1592">
            <v>59.95</v>
          </cell>
          <cell r="I1592">
            <v>10633</v>
          </cell>
          <cell r="J1592">
            <v>631708.5</v>
          </cell>
          <cell r="K1592">
            <v>44243</v>
          </cell>
          <cell r="L1592">
            <v>190</v>
          </cell>
        </row>
        <row r="1593">
          <cell r="A1593" t="str">
            <v>UMESLTD</v>
          </cell>
          <cell r="B1593" t="str">
            <v>BE</v>
          </cell>
          <cell r="C1593">
            <v>5.2</v>
          </cell>
          <cell r="D1593">
            <v>5.2</v>
          </cell>
          <cell r="E1593">
            <v>5.2</v>
          </cell>
          <cell r="F1593">
            <v>5.2</v>
          </cell>
          <cell r="G1593">
            <v>5.2</v>
          </cell>
          <cell r="H1593">
            <v>5.45</v>
          </cell>
          <cell r="I1593">
            <v>4389</v>
          </cell>
          <cell r="J1593">
            <v>22822.799999999999</v>
          </cell>
          <cell r="K1593">
            <v>44243</v>
          </cell>
          <cell r="L1593">
            <v>31</v>
          </cell>
        </row>
        <row r="1594">
          <cell r="A1594" t="str">
            <v>UNICHEMLAB</v>
          </cell>
          <cell r="B1594" t="str">
            <v>EQ</v>
          </cell>
          <cell r="C1594">
            <v>306.89999999999998</v>
          </cell>
          <cell r="D1594">
            <v>307.85000000000002</v>
          </cell>
          <cell r="E1594">
            <v>299.39999999999998</v>
          </cell>
          <cell r="F1594">
            <v>302.10000000000002</v>
          </cell>
          <cell r="G1594">
            <v>301.14999999999998</v>
          </cell>
          <cell r="H1594">
            <v>306.89999999999998</v>
          </cell>
          <cell r="I1594">
            <v>56551</v>
          </cell>
          <cell r="J1594">
            <v>17132615.850000001</v>
          </cell>
          <cell r="K1594">
            <v>44243</v>
          </cell>
          <cell r="L1594">
            <v>1003</v>
          </cell>
        </row>
        <row r="1595">
          <cell r="A1595" t="str">
            <v>UNIDT</v>
          </cell>
          <cell r="B1595" t="str">
            <v>EQ</v>
          </cell>
          <cell r="C1595">
            <v>273.89999999999998</v>
          </cell>
          <cell r="D1595">
            <v>273.89999999999998</v>
          </cell>
          <cell r="E1595">
            <v>257.05</v>
          </cell>
          <cell r="F1595">
            <v>261.05</v>
          </cell>
          <cell r="G1595">
            <v>260.14999999999998</v>
          </cell>
          <cell r="H1595">
            <v>264.89999999999998</v>
          </cell>
          <cell r="I1595">
            <v>14409</v>
          </cell>
          <cell r="J1595">
            <v>3835757.05</v>
          </cell>
          <cell r="K1595">
            <v>44243</v>
          </cell>
          <cell r="L1595">
            <v>294</v>
          </cell>
        </row>
        <row r="1596">
          <cell r="A1596" t="str">
            <v>UNIENTER</v>
          </cell>
          <cell r="B1596" t="str">
            <v>EQ</v>
          </cell>
          <cell r="C1596">
            <v>77.75</v>
          </cell>
          <cell r="D1596">
            <v>83</v>
          </cell>
          <cell r="E1596">
            <v>76.900000000000006</v>
          </cell>
          <cell r="F1596">
            <v>81.95</v>
          </cell>
          <cell r="G1596">
            <v>82</v>
          </cell>
          <cell r="H1596">
            <v>76.849999999999994</v>
          </cell>
          <cell r="I1596">
            <v>44443</v>
          </cell>
          <cell r="J1596">
            <v>3581350.85</v>
          </cell>
          <cell r="K1596">
            <v>44243</v>
          </cell>
          <cell r="L1596">
            <v>795</v>
          </cell>
        </row>
        <row r="1597">
          <cell r="A1597" t="str">
            <v>UNIONBANK</v>
          </cell>
          <cell r="B1597" t="str">
            <v>EQ</v>
          </cell>
          <cell r="C1597">
            <v>33.9</v>
          </cell>
          <cell r="D1597">
            <v>35.799999999999997</v>
          </cell>
          <cell r="E1597">
            <v>33.85</v>
          </cell>
          <cell r="F1597">
            <v>34.6</v>
          </cell>
          <cell r="G1597">
            <v>34.549999999999997</v>
          </cell>
          <cell r="H1597">
            <v>33.5</v>
          </cell>
          <cell r="I1597">
            <v>25511054</v>
          </cell>
          <cell r="J1597">
            <v>886793487.64999998</v>
          </cell>
          <cell r="K1597">
            <v>44243</v>
          </cell>
          <cell r="L1597">
            <v>43258</v>
          </cell>
        </row>
        <row r="1598">
          <cell r="A1598" t="str">
            <v>UNITEDTEA</v>
          </cell>
          <cell r="B1598" t="str">
            <v>EQ</v>
          </cell>
          <cell r="C1598">
            <v>308.64999999999998</v>
          </cell>
          <cell r="D1598">
            <v>309.14999999999998</v>
          </cell>
          <cell r="E1598">
            <v>307</v>
          </cell>
          <cell r="F1598">
            <v>307.25</v>
          </cell>
          <cell r="G1598">
            <v>307.10000000000002</v>
          </cell>
          <cell r="H1598">
            <v>308</v>
          </cell>
          <cell r="I1598">
            <v>904</v>
          </cell>
          <cell r="J1598">
            <v>277936.2</v>
          </cell>
          <cell r="K1598">
            <v>44243</v>
          </cell>
          <cell r="L1598">
            <v>61</v>
          </cell>
        </row>
        <row r="1599">
          <cell r="A1599" t="str">
            <v>UNIVASTU</v>
          </cell>
          <cell r="B1599" t="str">
            <v>BE</v>
          </cell>
          <cell r="C1599">
            <v>31.3</v>
          </cell>
          <cell r="D1599">
            <v>32.15</v>
          </cell>
          <cell r="E1599">
            <v>30.15</v>
          </cell>
          <cell r="F1599">
            <v>31.65</v>
          </cell>
          <cell r="G1599">
            <v>31.5</v>
          </cell>
          <cell r="H1599">
            <v>30.65</v>
          </cell>
          <cell r="I1599">
            <v>10638</v>
          </cell>
          <cell r="J1599">
            <v>332411.75</v>
          </cell>
          <cell r="K1599">
            <v>44243</v>
          </cell>
          <cell r="L1599">
            <v>67</v>
          </cell>
        </row>
        <row r="1600">
          <cell r="A1600" t="str">
            <v>UNIVCABLES</v>
          </cell>
          <cell r="B1600" t="str">
            <v>EQ</v>
          </cell>
          <cell r="C1600">
            <v>136.85</v>
          </cell>
          <cell r="D1600">
            <v>136.85</v>
          </cell>
          <cell r="E1600">
            <v>132.80000000000001</v>
          </cell>
          <cell r="F1600">
            <v>133.44999999999999</v>
          </cell>
          <cell r="G1600">
            <v>133.15</v>
          </cell>
          <cell r="H1600">
            <v>135.1</v>
          </cell>
          <cell r="I1600">
            <v>31326</v>
          </cell>
          <cell r="J1600">
            <v>4203658.95</v>
          </cell>
          <cell r="K1600">
            <v>44243</v>
          </cell>
          <cell r="L1600">
            <v>494</v>
          </cell>
        </row>
        <row r="1601">
          <cell r="A1601" t="str">
            <v>UNIVPHOTO</v>
          </cell>
          <cell r="B1601" t="str">
            <v>EQ</v>
          </cell>
          <cell r="C1601">
            <v>194.95</v>
          </cell>
          <cell r="D1601">
            <v>195</v>
          </cell>
          <cell r="E1601">
            <v>191</v>
          </cell>
          <cell r="F1601">
            <v>192.1</v>
          </cell>
          <cell r="G1601">
            <v>192</v>
          </cell>
          <cell r="H1601">
            <v>195.1</v>
          </cell>
          <cell r="I1601">
            <v>3971</v>
          </cell>
          <cell r="J1601">
            <v>764163.75</v>
          </cell>
          <cell r="K1601">
            <v>44243</v>
          </cell>
          <cell r="L1601">
            <v>156</v>
          </cell>
        </row>
        <row r="1602">
          <cell r="A1602" t="str">
            <v>UPL</v>
          </cell>
          <cell r="B1602" t="str">
            <v>EQ</v>
          </cell>
          <cell r="C1602">
            <v>542.65</v>
          </cell>
          <cell r="D1602">
            <v>545.65</v>
          </cell>
          <cell r="E1602">
            <v>537.1</v>
          </cell>
          <cell r="F1602">
            <v>538.95000000000005</v>
          </cell>
          <cell r="G1602">
            <v>538.65</v>
          </cell>
          <cell r="H1602">
            <v>537.45000000000005</v>
          </cell>
          <cell r="I1602">
            <v>2976504</v>
          </cell>
          <cell r="J1602">
            <v>1609806430.9000001</v>
          </cell>
          <cell r="K1602">
            <v>44243</v>
          </cell>
          <cell r="L1602">
            <v>42862</v>
          </cell>
        </row>
        <row r="1603">
          <cell r="A1603" t="str">
            <v>URJA</v>
          </cell>
          <cell r="B1603" t="str">
            <v>BE</v>
          </cell>
          <cell r="C1603">
            <v>7.8</v>
          </cell>
          <cell r="D1603">
            <v>7.85</v>
          </cell>
          <cell r="E1603">
            <v>7.3</v>
          </cell>
          <cell r="F1603">
            <v>7.35</v>
          </cell>
          <cell r="G1603">
            <v>7.5</v>
          </cell>
          <cell r="H1603">
            <v>7.65</v>
          </cell>
          <cell r="I1603">
            <v>2472129</v>
          </cell>
          <cell r="J1603">
            <v>18405551.850000001</v>
          </cell>
          <cell r="K1603">
            <v>44243</v>
          </cell>
          <cell r="L1603">
            <v>8153</v>
          </cell>
        </row>
        <row r="1604">
          <cell r="A1604" t="str">
            <v>USHAMART</v>
          </cell>
          <cell r="B1604" t="str">
            <v>EQ</v>
          </cell>
          <cell r="C1604">
            <v>30.5</v>
          </cell>
          <cell r="D1604">
            <v>30.5</v>
          </cell>
          <cell r="E1604">
            <v>29.6</v>
          </cell>
          <cell r="F1604">
            <v>29.9</v>
          </cell>
          <cell r="G1604">
            <v>30</v>
          </cell>
          <cell r="H1604">
            <v>30.35</v>
          </cell>
          <cell r="I1604">
            <v>410317</v>
          </cell>
          <cell r="J1604">
            <v>12316106.9</v>
          </cell>
          <cell r="K1604">
            <v>44243</v>
          </cell>
          <cell r="L1604">
            <v>1198</v>
          </cell>
        </row>
        <row r="1605">
          <cell r="A1605" t="str">
            <v>UTIAMC</v>
          </cell>
          <cell r="B1605" t="str">
            <v>EQ</v>
          </cell>
          <cell r="C1605">
            <v>562.1</v>
          </cell>
          <cell r="D1605">
            <v>565.70000000000005</v>
          </cell>
          <cell r="E1605">
            <v>560</v>
          </cell>
          <cell r="F1605">
            <v>560</v>
          </cell>
          <cell r="G1605">
            <v>560.04999999999995</v>
          </cell>
          <cell r="H1605">
            <v>562</v>
          </cell>
          <cell r="I1605">
            <v>90569</v>
          </cell>
          <cell r="J1605">
            <v>50769631</v>
          </cell>
          <cell r="K1605">
            <v>44243</v>
          </cell>
          <cell r="L1605">
            <v>2588</v>
          </cell>
        </row>
        <row r="1606">
          <cell r="A1606" t="str">
            <v>UTIBANKETF</v>
          </cell>
          <cell r="B1606" t="str">
            <v>EQ</v>
          </cell>
          <cell r="C1606">
            <v>373.5</v>
          </cell>
          <cell r="D1606">
            <v>409.55</v>
          </cell>
          <cell r="E1606">
            <v>365</v>
          </cell>
          <cell r="F1606">
            <v>372.44</v>
          </cell>
          <cell r="G1606">
            <v>372.56</v>
          </cell>
          <cell r="H1606">
            <v>371.97</v>
          </cell>
          <cell r="I1606">
            <v>3848</v>
          </cell>
          <cell r="J1606">
            <v>1435065.2</v>
          </cell>
          <cell r="K1606">
            <v>44243</v>
          </cell>
          <cell r="L1606">
            <v>116</v>
          </cell>
        </row>
        <row r="1607">
          <cell r="A1607" t="str">
            <v>UTINEXT50</v>
          </cell>
          <cell r="B1607" t="str">
            <v>EQ</v>
          </cell>
          <cell r="C1607">
            <v>362</v>
          </cell>
          <cell r="D1607">
            <v>365</v>
          </cell>
          <cell r="E1607">
            <v>361.22</v>
          </cell>
          <cell r="F1607">
            <v>364.73</v>
          </cell>
          <cell r="G1607">
            <v>365</v>
          </cell>
          <cell r="H1607">
            <v>360.26</v>
          </cell>
          <cell r="I1607">
            <v>1531</v>
          </cell>
          <cell r="J1607">
            <v>555689.36</v>
          </cell>
          <cell r="K1607">
            <v>44243</v>
          </cell>
          <cell r="L1607">
            <v>49</v>
          </cell>
        </row>
        <row r="1608">
          <cell r="A1608" t="str">
            <v>UTINIFTETF</v>
          </cell>
          <cell r="B1608" t="str">
            <v>EQ</v>
          </cell>
          <cell r="C1608">
            <v>1635</v>
          </cell>
          <cell r="D1608">
            <v>1650</v>
          </cell>
          <cell r="E1608">
            <v>1630</v>
          </cell>
          <cell r="F1608">
            <v>1640.11</v>
          </cell>
          <cell r="G1608">
            <v>1640.2</v>
          </cell>
          <cell r="H1608">
            <v>1637.33</v>
          </cell>
          <cell r="I1608">
            <v>2300</v>
          </cell>
          <cell r="J1608">
            <v>3767383.76</v>
          </cell>
          <cell r="K1608">
            <v>44243</v>
          </cell>
          <cell r="L1608">
            <v>53</v>
          </cell>
        </row>
        <row r="1609">
          <cell r="A1609" t="str">
            <v>UTISENSETF</v>
          </cell>
          <cell r="B1609" t="str">
            <v>EQ</v>
          </cell>
          <cell r="C1609">
            <v>566.52</v>
          </cell>
          <cell r="D1609">
            <v>568.9</v>
          </cell>
          <cell r="E1609">
            <v>554.75</v>
          </cell>
          <cell r="F1609">
            <v>557.32000000000005</v>
          </cell>
          <cell r="G1609">
            <v>557.54999999999995</v>
          </cell>
          <cell r="H1609">
            <v>555.41</v>
          </cell>
          <cell r="I1609">
            <v>2427</v>
          </cell>
          <cell r="J1609">
            <v>1359073.33</v>
          </cell>
          <cell r="K1609">
            <v>44243</v>
          </cell>
          <cell r="L1609">
            <v>89</v>
          </cell>
        </row>
        <row r="1610">
          <cell r="A1610" t="str">
            <v>UTISXN50</v>
          </cell>
          <cell r="B1610" t="str">
            <v>EQ</v>
          </cell>
          <cell r="C1610">
            <v>402</v>
          </cell>
          <cell r="D1610">
            <v>406</v>
          </cell>
          <cell r="E1610">
            <v>395</v>
          </cell>
          <cell r="F1610">
            <v>403.49</v>
          </cell>
          <cell r="G1610">
            <v>406</v>
          </cell>
          <cell r="H1610">
            <v>397.07</v>
          </cell>
          <cell r="I1610">
            <v>264</v>
          </cell>
          <cell r="J1610">
            <v>105295.43</v>
          </cell>
          <cell r="K1610">
            <v>44243</v>
          </cell>
          <cell r="L1610">
            <v>10</v>
          </cell>
        </row>
        <row r="1611">
          <cell r="A1611" t="str">
            <v>UTTAMSTL</v>
          </cell>
          <cell r="B1611" t="str">
            <v>BE</v>
          </cell>
          <cell r="C1611">
            <v>7.25</v>
          </cell>
          <cell r="D1611">
            <v>7.8</v>
          </cell>
          <cell r="E1611">
            <v>7.25</v>
          </cell>
          <cell r="F1611">
            <v>7.55</v>
          </cell>
          <cell r="G1611">
            <v>7.55</v>
          </cell>
          <cell r="H1611">
            <v>7.55</v>
          </cell>
          <cell r="I1611">
            <v>66741</v>
          </cell>
          <cell r="J1611">
            <v>504257.65</v>
          </cell>
          <cell r="K1611">
            <v>44243</v>
          </cell>
          <cell r="L1611">
            <v>190</v>
          </cell>
        </row>
        <row r="1612">
          <cell r="A1612" t="str">
            <v>UTTAMSUGAR</v>
          </cell>
          <cell r="B1612" t="str">
            <v>EQ</v>
          </cell>
          <cell r="C1612">
            <v>96.4</v>
          </cell>
          <cell r="D1612">
            <v>96.4</v>
          </cell>
          <cell r="E1612">
            <v>90.55</v>
          </cell>
          <cell r="F1612">
            <v>91.35</v>
          </cell>
          <cell r="G1612">
            <v>91.2</v>
          </cell>
          <cell r="H1612">
            <v>92.4</v>
          </cell>
          <cell r="I1612">
            <v>19538</v>
          </cell>
          <cell r="J1612">
            <v>1796158.2</v>
          </cell>
          <cell r="K1612">
            <v>44243</v>
          </cell>
          <cell r="L1612">
            <v>338</v>
          </cell>
        </row>
        <row r="1613">
          <cell r="A1613" t="str">
            <v>V2RETAIL</v>
          </cell>
          <cell r="B1613" t="str">
            <v>EQ</v>
          </cell>
          <cell r="C1613">
            <v>151.94999999999999</v>
          </cell>
          <cell r="D1613">
            <v>153.1</v>
          </cell>
          <cell r="E1613">
            <v>147</v>
          </cell>
          <cell r="F1613">
            <v>148.94999999999999</v>
          </cell>
          <cell r="G1613">
            <v>149.5</v>
          </cell>
          <cell r="H1613">
            <v>150.80000000000001</v>
          </cell>
          <cell r="I1613">
            <v>139055</v>
          </cell>
          <cell r="J1613">
            <v>20945276.899999999</v>
          </cell>
          <cell r="K1613">
            <v>44243</v>
          </cell>
          <cell r="L1613">
            <v>1767</v>
          </cell>
        </row>
        <row r="1614">
          <cell r="A1614" t="str">
            <v>VADILALIND</v>
          </cell>
          <cell r="B1614" t="str">
            <v>EQ</v>
          </cell>
          <cell r="C1614">
            <v>880</v>
          </cell>
          <cell r="D1614">
            <v>889</v>
          </cell>
          <cell r="E1614">
            <v>842.15</v>
          </cell>
          <cell r="F1614">
            <v>859</v>
          </cell>
          <cell r="G1614">
            <v>852.1</v>
          </cell>
          <cell r="H1614">
            <v>873.2</v>
          </cell>
          <cell r="I1614">
            <v>24665</v>
          </cell>
          <cell r="J1614">
            <v>21538005.75</v>
          </cell>
          <cell r="K1614">
            <v>44243</v>
          </cell>
          <cell r="L1614">
            <v>2009</v>
          </cell>
        </row>
        <row r="1615">
          <cell r="A1615" t="str">
            <v>VAIBHAVGBL</v>
          </cell>
          <cell r="B1615" t="str">
            <v>EQ</v>
          </cell>
          <cell r="C1615">
            <v>3005</v>
          </cell>
          <cell r="D1615">
            <v>3110</v>
          </cell>
          <cell r="E1615">
            <v>2897.95</v>
          </cell>
          <cell r="F1615">
            <v>2919.8</v>
          </cell>
          <cell r="G1615">
            <v>2935</v>
          </cell>
          <cell r="H1615">
            <v>2973.85</v>
          </cell>
          <cell r="I1615">
            <v>77786</v>
          </cell>
          <cell r="J1615">
            <v>234075369.19999999</v>
          </cell>
          <cell r="K1615">
            <v>44243</v>
          </cell>
          <cell r="L1615">
            <v>13811</v>
          </cell>
        </row>
        <row r="1616">
          <cell r="A1616" t="str">
            <v>VAISHALI</v>
          </cell>
          <cell r="B1616" t="str">
            <v>BE</v>
          </cell>
          <cell r="C1616">
            <v>40.049999999999997</v>
          </cell>
          <cell r="D1616">
            <v>40.049999999999997</v>
          </cell>
          <cell r="E1616">
            <v>38</v>
          </cell>
          <cell r="F1616">
            <v>38.549999999999997</v>
          </cell>
          <cell r="G1616">
            <v>38</v>
          </cell>
          <cell r="H1616">
            <v>39.4</v>
          </cell>
          <cell r="I1616">
            <v>41144</v>
          </cell>
          <cell r="J1616">
            <v>1599801.7</v>
          </cell>
          <cell r="K1616">
            <v>44243</v>
          </cell>
          <cell r="L1616">
            <v>441</v>
          </cell>
        </row>
        <row r="1617">
          <cell r="A1617" t="str">
            <v>VAKRANGEE</v>
          </cell>
          <cell r="B1617" t="str">
            <v>EQ</v>
          </cell>
          <cell r="C1617">
            <v>60.5</v>
          </cell>
          <cell r="D1617">
            <v>61.05</v>
          </cell>
          <cell r="E1617">
            <v>58.35</v>
          </cell>
          <cell r="F1617">
            <v>59.2</v>
          </cell>
          <cell r="G1617">
            <v>59.25</v>
          </cell>
          <cell r="H1617">
            <v>58.15</v>
          </cell>
          <cell r="I1617">
            <v>5938019</v>
          </cell>
          <cell r="J1617">
            <v>357414650.60000002</v>
          </cell>
          <cell r="K1617">
            <v>44243</v>
          </cell>
          <cell r="L1617">
            <v>10481</v>
          </cell>
        </row>
        <row r="1618">
          <cell r="A1618" t="str">
            <v>VALIANTORG</v>
          </cell>
          <cell r="B1618" t="str">
            <v>EQ</v>
          </cell>
          <cell r="C1618">
            <v>1384</v>
          </cell>
          <cell r="D1618">
            <v>1384</v>
          </cell>
          <cell r="E1618">
            <v>1321.05</v>
          </cell>
          <cell r="F1618">
            <v>1325.8</v>
          </cell>
          <cell r="G1618">
            <v>1327.9</v>
          </cell>
          <cell r="H1618">
            <v>1338.6</v>
          </cell>
          <cell r="I1618">
            <v>22205</v>
          </cell>
          <cell r="J1618">
            <v>29669681.149999999</v>
          </cell>
          <cell r="K1618">
            <v>44243</v>
          </cell>
          <cell r="L1618">
            <v>2008</v>
          </cell>
        </row>
        <row r="1619">
          <cell r="A1619" t="str">
            <v>VARDHACRLC</v>
          </cell>
          <cell r="B1619" t="str">
            <v>EQ</v>
          </cell>
          <cell r="C1619">
            <v>37.75</v>
          </cell>
          <cell r="D1619">
            <v>37.75</v>
          </cell>
          <cell r="E1619">
            <v>36.6</v>
          </cell>
          <cell r="F1619">
            <v>37</v>
          </cell>
          <cell r="G1619">
            <v>37.200000000000003</v>
          </cell>
          <cell r="H1619">
            <v>37.200000000000003</v>
          </cell>
          <cell r="I1619">
            <v>19032</v>
          </cell>
          <cell r="J1619">
            <v>707653.05</v>
          </cell>
          <cell r="K1619">
            <v>44243</v>
          </cell>
          <cell r="L1619">
            <v>91</v>
          </cell>
        </row>
        <row r="1620">
          <cell r="A1620" t="str">
            <v>VARDMNPOLY</v>
          </cell>
          <cell r="B1620" t="str">
            <v>EQ</v>
          </cell>
          <cell r="C1620">
            <v>12.85</v>
          </cell>
          <cell r="D1620">
            <v>13</v>
          </cell>
          <cell r="E1620">
            <v>12.5</v>
          </cell>
          <cell r="F1620">
            <v>12.5</v>
          </cell>
          <cell r="G1620">
            <v>12.5</v>
          </cell>
          <cell r="H1620">
            <v>12.95</v>
          </cell>
          <cell r="I1620">
            <v>28822</v>
          </cell>
          <cell r="J1620">
            <v>364041.3</v>
          </cell>
          <cell r="K1620">
            <v>44243</v>
          </cell>
          <cell r="L1620">
            <v>153</v>
          </cell>
        </row>
        <row r="1621">
          <cell r="A1621" t="str">
            <v>VARROC</v>
          </cell>
          <cell r="B1621" t="str">
            <v>EQ</v>
          </cell>
          <cell r="C1621">
            <v>388</v>
          </cell>
          <cell r="D1621">
            <v>397.1</v>
          </cell>
          <cell r="E1621">
            <v>382.5</v>
          </cell>
          <cell r="F1621">
            <v>383.75</v>
          </cell>
          <cell r="G1621">
            <v>383</v>
          </cell>
          <cell r="H1621">
            <v>383.7</v>
          </cell>
          <cell r="I1621">
            <v>268240</v>
          </cell>
          <cell r="J1621">
            <v>104408819.7</v>
          </cell>
          <cell r="K1621">
            <v>44243</v>
          </cell>
          <cell r="L1621">
            <v>7835</v>
          </cell>
        </row>
        <row r="1622">
          <cell r="A1622" t="str">
            <v>VASCONEQ</v>
          </cell>
          <cell r="B1622" t="str">
            <v>EQ</v>
          </cell>
          <cell r="C1622">
            <v>16</v>
          </cell>
          <cell r="D1622">
            <v>16.75</v>
          </cell>
          <cell r="E1622">
            <v>16</v>
          </cell>
          <cell r="F1622">
            <v>16.100000000000001</v>
          </cell>
          <cell r="G1622">
            <v>16.2</v>
          </cell>
          <cell r="H1622">
            <v>16.2</v>
          </cell>
          <cell r="I1622">
            <v>151122</v>
          </cell>
          <cell r="J1622">
            <v>2451442.35</v>
          </cell>
          <cell r="K1622">
            <v>44243</v>
          </cell>
          <cell r="L1622">
            <v>500</v>
          </cell>
        </row>
        <row r="1623">
          <cell r="A1623" t="str">
            <v>VASWANI</v>
          </cell>
          <cell r="B1623" t="str">
            <v>EQ</v>
          </cell>
          <cell r="C1623">
            <v>8.4</v>
          </cell>
          <cell r="D1623">
            <v>8.5</v>
          </cell>
          <cell r="E1623">
            <v>7.35</v>
          </cell>
          <cell r="F1623">
            <v>7.7</v>
          </cell>
          <cell r="G1623">
            <v>7.65</v>
          </cell>
          <cell r="H1623">
            <v>8.15</v>
          </cell>
          <cell r="I1623">
            <v>50031</v>
          </cell>
          <cell r="J1623">
            <v>393405.75</v>
          </cell>
          <cell r="K1623">
            <v>44243</v>
          </cell>
          <cell r="L1623">
            <v>263</v>
          </cell>
        </row>
        <row r="1624">
          <cell r="A1624" t="str">
            <v>VBL</v>
          </cell>
          <cell r="B1624" t="str">
            <v>EQ</v>
          </cell>
          <cell r="C1624">
            <v>958</v>
          </cell>
          <cell r="D1624">
            <v>960</v>
          </cell>
          <cell r="E1624">
            <v>893</v>
          </cell>
          <cell r="F1624">
            <v>901.6</v>
          </cell>
          <cell r="G1624">
            <v>902.9</v>
          </cell>
          <cell r="H1624">
            <v>944.95</v>
          </cell>
          <cell r="I1624">
            <v>1117650</v>
          </cell>
          <cell r="J1624">
            <v>1023213949.5</v>
          </cell>
          <cell r="K1624">
            <v>44243</v>
          </cell>
          <cell r="L1624">
            <v>39172</v>
          </cell>
        </row>
        <row r="1625">
          <cell r="A1625" t="str">
            <v>VEDL</v>
          </cell>
          <cell r="B1625" t="str">
            <v>EQ</v>
          </cell>
          <cell r="C1625">
            <v>184.45</v>
          </cell>
          <cell r="D1625">
            <v>192.95</v>
          </cell>
          <cell r="E1625">
            <v>184.1</v>
          </cell>
          <cell r="F1625">
            <v>190.25</v>
          </cell>
          <cell r="G1625">
            <v>190</v>
          </cell>
          <cell r="H1625">
            <v>184.05</v>
          </cell>
          <cell r="I1625">
            <v>24155607</v>
          </cell>
          <cell r="J1625">
            <v>4591655172.9499998</v>
          </cell>
          <cell r="K1625">
            <v>44243</v>
          </cell>
          <cell r="L1625">
            <v>115823</v>
          </cell>
        </row>
        <row r="1626">
          <cell r="A1626" t="str">
            <v>VENKEYS</v>
          </cell>
          <cell r="B1626" t="str">
            <v>EQ</v>
          </cell>
          <cell r="C1626">
            <v>1622.95</v>
          </cell>
          <cell r="D1626">
            <v>1635</v>
          </cell>
          <cell r="E1626">
            <v>1585.25</v>
          </cell>
          <cell r="F1626">
            <v>1607.1</v>
          </cell>
          <cell r="G1626">
            <v>1606.9</v>
          </cell>
          <cell r="H1626">
            <v>1616.95</v>
          </cell>
          <cell r="I1626">
            <v>52023</v>
          </cell>
          <cell r="J1626">
            <v>83531036.400000006</v>
          </cell>
          <cell r="K1626">
            <v>44243</v>
          </cell>
          <cell r="L1626">
            <v>5109</v>
          </cell>
        </row>
        <row r="1627">
          <cell r="A1627" t="str">
            <v>VENUSREM</v>
          </cell>
          <cell r="B1627" t="str">
            <v>EQ</v>
          </cell>
          <cell r="C1627">
            <v>187</v>
          </cell>
          <cell r="D1627">
            <v>199</v>
          </cell>
          <cell r="E1627">
            <v>186.95</v>
          </cell>
          <cell r="F1627">
            <v>192.75</v>
          </cell>
          <cell r="G1627">
            <v>195.9</v>
          </cell>
          <cell r="H1627">
            <v>188</v>
          </cell>
          <cell r="I1627">
            <v>162369</v>
          </cell>
          <cell r="J1627">
            <v>31584312.350000001</v>
          </cell>
          <cell r="K1627">
            <v>44243</v>
          </cell>
          <cell r="L1627">
            <v>2861</v>
          </cell>
        </row>
        <row r="1628">
          <cell r="A1628" t="str">
            <v>VERTOZ</v>
          </cell>
          <cell r="B1628" t="str">
            <v>EQ</v>
          </cell>
          <cell r="C1628">
            <v>268</v>
          </cell>
          <cell r="D1628">
            <v>271.55</v>
          </cell>
          <cell r="E1628">
            <v>259</v>
          </cell>
          <cell r="F1628">
            <v>263.95</v>
          </cell>
          <cell r="G1628">
            <v>265.5</v>
          </cell>
          <cell r="H1628">
            <v>263.85000000000002</v>
          </cell>
          <cell r="I1628">
            <v>381894</v>
          </cell>
          <cell r="J1628">
            <v>99971954</v>
          </cell>
          <cell r="K1628">
            <v>44243</v>
          </cell>
          <cell r="L1628">
            <v>2715</v>
          </cell>
        </row>
        <row r="1629">
          <cell r="A1629" t="str">
            <v>VESUVIUS</v>
          </cell>
          <cell r="B1629" t="str">
            <v>EQ</v>
          </cell>
          <cell r="C1629">
            <v>1036.75</v>
          </cell>
          <cell r="D1629">
            <v>1054.95</v>
          </cell>
          <cell r="E1629">
            <v>1028.95</v>
          </cell>
          <cell r="F1629">
            <v>1037.95</v>
          </cell>
          <cell r="G1629">
            <v>1042.5</v>
          </cell>
          <cell r="H1629">
            <v>1031.3499999999999</v>
          </cell>
          <cell r="I1629">
            <v>8235</v>
          </cell>
          <cell r="J1629">
            <v>8554323.0999999996</v>
          </cell>
          <cell r="K1629">
            <v>44243</v>
          </cell>
          <cell r="L1629">
            <v>702</v>
          </cell>
        </row>
        <row r="1630">
          <cell r="A1630" t="str">
            <v>VETO</v>
          </cell>
          <cell r="B1630" t="str">
            <v>EQ</v>
          </cell>
          <cell r="C1630">
            <v>122.9</v>
          </cell>
          <cell r="D1630">
            <v>125.1</v>
          </cell>
          <cell r="E1630">
            <v>122.9</v>
          </cell>
          <cell r="F1630">
            <v>125.1</v>
          </cell>
          <cell r="G1630">
            <v>125.1</v>
          </cell>
          <cell r="H1630">
            <v>119.15</v>
          </cell>
          <cell r="I1630">
            <v>38808</v>
          </cell>
          <cell r="J1630">
            <v>4849486.05</v>
          </cell>
          <cell r="K1630">
            <v>44243</v>
          </cell>
          <cell r="L1630">
            <v>199</v>
          </cell>
        </row>
        <row r="1631">
          <cell r="A1631" t="str">
            <v>VGUARD</v>
          </cell>
          <cell r="B1631" t="str">
            <v>EQ</v>
          </cell>
          <cell r="C1631">
            <v>223.55</v>
          </cell>
          <cell r="D1631">
            <v>226.65</v>
          </cell>
          <cell r="E1631">
            <v>219</v>
          </cell>
          <cell r="F1631">
            <v>220.7</v>
          </cell>
          <cell r="G1631">
            <v>220.7</v>
          </cell>
          <cell r="H1631">
            <v>223.35</v>
          </cell>
          <cell r="I1631">
            <v>864627</v>
          </cell>
          <cell r="J1631">
            <v>192677057.75</v>
          </cell>
          <cell r="K1631">
            <v>44243</v>
          </cell>
          <cell r="L1631">
            <v>11830</v>
          </cell>
        </row>
        <row r="1632">
          <cell r="A1632" t="str">
            <v>VHL</v>
          </cell>
          <cell r="B1632" t="str">
            <v>EQ</v>
          </cell>
          <cell r="C1632">
            <v>1352.9</v>
          </cell>
          <cell r="D1632">
            <v>1383</v>
          </cell>
          <cell r="E1632">
            <v>1350</v>
          </cell>
          <cell r="F1632">
            <v>1379.5</v>
          </cell>
          <cell r="G1632">
            <v>1382</v>
          </cell>
          <cell r="H1632">
            <v>1352.15</v>
          </cell>
          <cell r="I1632">
            <v>289</v>
          </cell>
          <cell r="J1632">
            <v>395126.65</v>
          </cell>
          <cell r="K1632">
            <v>44243</v>
          </cell>
          <cell r="L1632">
            <v>68</v>
          </cell>
        </row>
        <row r="1633">
          <cell r="A1633" t="str">
            <v>VICEROY</v>
          </cell>
          <cell r="B1633" t="str">
            <v>BE</v>
          </cell>
          <cell r="C1633">
            <v>2.75</v>
          </cell>
          <cell r="D1633">
            <v>2.95</v>
          </cell>
          <cell r="E1633">
            <v>2.75</v>
          </cell>
          <cell r="F1633">
            <v>2.8</v>
          </cell>
          <cell r="G1633">
            <v>2.8</v>
          </cell>
          <cell r="H1633">
            <v>2.85</v>
          </cell>
          <cell r="I1633">
            <v>36251</v>
          </cell>
          <cell r="J1633">
            <v>103331.15</v>
          </cell>
          <cell r="K1633">
            <v>44243</v>
          </cell>
          <cell r="L1633">
            <v>45</v>
          </cell>
        </row>
        <row r="1634">
          <cell r="A1634" t="str">
            <v>VIDHIING</v>
          </cell>
          <cell r="B1634" t="str">
            <v>EQ</v>
          </cell>
          <cell r="C1634">
            <v>141</v>
          </cell>
          <cell r="D1634">
            <v>147.69999999999999</v>
          </cell>
          <cell r="E1634">
            <v>139.94999999999999</v>
          </cell>
          <cell r="F1634">
            <v>144.05000000000001</v>
          </cell>
          <cell r="G1634">
            <v>143.94999999999999</v>
          </cell>
          <cell r="H1634">
            <v>140.55000000000001</v>
          </cell>
          <cell r="I1634">
            <v>291314</v>
          </cell>
          <cell r="J1634">
            <v>42243007.200000003</v>
          </cell>
          <cell r="K1634">
            <v>44243</v>
          </cell>
          <cell r="L1634">
            <v>4097</v>
          </cell>
        </row>
        <row r="1635">
          <cell r="A1635" t="str">
            <v>VIJIFIN</v>
          </cell>
          <cell r="B1635" t="str">
            <v>EQ</v>
          </cell>
          <cell r="C1635">
            <v>0.75</v>
          </cell>
          <cell r="D1635">
            <v>0.75</v>
          </cell>
          <cell r="E1635">
            <v>0.7</v>
          </cell>
          <cell r="F1635">
            <v>0.75</v>
          </cell>
          <cell r="G1635">
            <v>0.75</v>
          </cell>
          <cell r="H1635">
            <v>0.7</v>
          </cell>
          <cell r="I1635">
            <v>170887</v>
          </cell>
          <cell r="J1635">
            <v>122162.25</v>
          </cell>
          <cell r="K1635">
            <v>44243</v>
          </cell>
          <cell r="L1635">
            <v>126</v>
          </cell>
        </row>
        <row r="1636">
          <cell r="A1636" t="str">
            <v>VIKASECO</v>
          </cell>
          <cell r="B1636" t="str">
            <v>EQ</v>
          </cell>
          <cell r="C1636">
            <v>2.5499999999999998</v>
          </cell>
          <cell r="D1636">
            <v>2.6</v>
          </cell>
          <cell r="E1636">
            <v>2.4500000000000002</v>
          </cell>
          <cell r="F1636">
            <v>2.5499999999999998</v>
          </cell>
          <cell r="G1636">
            <v>2.5499999999999998</v>
          </cell>
          <cell r="H1636">
            <v>2.5499999999999998</v>
          </cell>
          <cell r="I1636">
            <v>1667822</v>
          </cell>
          <cell r="J1636">
            <v>4230555.4000000004</v>
          </cell>
          <cell r="K1636">
            <v>44243</v>
          </cell>
          <cell r="L1636">
            <v>893</v>
          </cell>
        </row>
        <row r="1637">
          <cell r="A1637" t="str">
            <v>VIKASMCORP</v>
          </cell>
          <cell r="B1637" t="str">
            <v>EQ</v>
          </cell>
          <cell r="C1637">
            <v>3.65</v>
          </cell>
          <cell r="D1637">
            <v>3.65</v>
          </cell>
          <cell r="E1637">
            <v>3.5</v>
          </cell>
          <cell r="F1637">
            <v>3.55</v>
          </cell>
          <cell r="G1637">
            <v>3.55</v>
          </cell>
          <cell r="H1637">
            <v>3.65</v>
          </cell>
          <cell r="I1637">
            <v>6503351</v>
          </cell>
          <cell r="J1637">
            <v>23282137.25</v>
          </cell>
          <cell r="K1637">
            <v>44243</v>
          </cell>
          <cell r="L1637">
            <v>6510</v>
          </cell>
        </row>
        <row r="1638">
          <cell r="A1638" t="str">
            <v>VIKASPROP</v>
          </cell>
          <cell r="B1638" t="str">
            <v>EQ</v>
          </cell>
          <cell r="C1638">
            <v>2.8</v>
          </cell>
          <cell r="D1638">
            <v>2.8</v>
          </cell>
          <cell r="E1638">
            <v>2.7</v>
          </cell>
          <cell r="F1638">
            <v>2.7</v>
          </cell>
          <cell r="G1638">
            <v>2.7</v>
          </cell>
          <cell r="H1638">
            <v>2.8</v>
          </cell>
          <cell r="I1638">
            <v>2074222</v>
          </cell>
          <cell r="J1638">
            <v>5624532.25</v>
          </cell>
          <cell r="K1638">
            <v>44243</v>
          </cell>
          <cell r="L1638">
            <v>9399</v>
          </cell>
        </row>
        <row r="1639">
          <cell r="A1639" t="str">
            <v>VIKASWSP</v>
          </cell>
          <cell r="B1639" t="str">
            <v>EQ</v>
          </cell>
          <cell r="C1639">
            <v>4.3499999999999996</v>
          </cell>
          <cell r="D1639">
            <v>4.4000000000000004</v>
          </cell>
          <cell r="E1639">
            <v>4.3499999999999996</v>
          </cell>
          <cell r="F1639">
            <v>4.4000000000000004</v>
          </cell>
          <cell r="G1639">
            <v>4.4000000000000004</v>
          </cell>
          <cell r="H1639">
            <v>4.2</v>
          </cell>
          <cell r="I1639">
            <v>425731</v>
          </cell>
          <cell r="J1639">
            <v>1871466.35</v>
          </cell>
          <cell r="K1639">
            <v>44243</v>
          </cell>
          <cell r="L1639">
            <v>228</v>
          </cell>
        </row>
        <row r="1640">
          <cell r="A1640" t="str">
            <v>VIMTALABS</v>
          </cell>
          <cell r="B1640" t="str">
            <v>EQ</v>
          </cell>
          <cell r="C1640">
            <v>173</v>
          </cell>
          <cell r="D1640">
            <v>173.95</v>
          </cell>
          <cell r="E1640">
            <v>165.65</v>
          </cell>
          <cell r="F1640">
            <v>166.85</v>
          </cell>
          <cell r="G1640">
            <v>166.9</v>
          </cell>
          <cell r="H1640">
            <v>171.35</v>
          </cell>
          <cell r="I1640">
            <v>49868</v>
          </cell>
          <cell r="J1640">
            <v>8435725.0999999996</v>
          </cell>
          <cell r="K1640">
            <v>44243</v>
          </cell>
          <cell r="L1640">
            <v>1084</v>
          </cell>
        </row>
        <row r="1641">
          <cell r="A1641" t="str">
            <v>VINATIORGA</v>
          </cell>
          <cell r="B1641" t="str">
            <v>EQ</v>
          </cell>
          <cell r="C1641">
            <v>1498</v>
          </cell>
          <cell r="D1641">
            <v>1528.05</v>
          </cell>
          <cell r="E1641">
            <v>1471.3</v>
          </cell>
          <cell r="F1641">
            <v>1506.9</v>
          </cell>
          <cell r="G1641">
            <v>1504.25</v>
          </cell>
          <cell r="H1641">
            <v>1487.4</v>
          </cell>
          <cell r="I1641">
            <v>167685</v>
          </cell>
          <cell r="J1641">
            <v>251127502.09999999</v>
          </cell>
          <cell r="K1641">
            <v>44243</v>
          </cell>
          <cell r="L1641">
            <v>9932</v>
          </cell>
        </row>
        <row r="1642">
          <cell r="A1642" t="str">
            <v>VINDHYATEL</v>
          </cell>
          <cell r="B1642" t="str">
            <v>EQ</v>
          </cell>
          <cell r="C1642">
            <v>789.9</v>
          </cell>
          <cell r="D1642">
            <v>809.65</v>
          </cell>
          <cell r="E1642">
            <v>780</v>
          </cell>
          <cell r="F1642">
            <v>791.1</v>
          </cell>
          <cell r="G1642">
            <v>793.4</v>
          </cell>
          <cell r="H1642">
            <v>791.75</v>
          </cell>
          <cell r="I1642">
            <v>9212</v>
          </cell>
          <cell r="J1642">
            <v>7296322.7999999998</v>
          </cell>
          <cell r="K1642">
            <v>44243</v>
          </cell>
          <cell r="L1642">
            <v>977</v>
          </cell>
        </row>
        <row r="1643">
          <cell r="A1643" t="str">
            <v>VINYLINDIA</v>
          </cell>
          <cell r="B1643" t="str">
            <v>EQ</v>
          </cell>
          <cell r="C1643">
            <v>119.05</v>
          </cell>
          <cell r="D1643">
            <v>132</v>
          </cell>
          <cell r="E1643">
            <v>118.7</v>
          </cell>
          <cell r="F1643">
            <v>128</v>
          </cell>
          <cell r="G1643">
            <v>128.9</v>
          </cell>
          <cell r="H1643">
            <v>119.65</v>
          </cell>
          <cell r="I1643">
            <v>965290</v>
          </cell>
          <cell r="J1643">
            <v>124034030.25</v>
          </cell>
          <cell r="K1643">
            <v>44243</v>
          </cell>
          <cell r="L1643">
            <v>10366</v>
          </cell>
        </row>
        <row r="1644">
          <cell r="A1644" t="str">
            <v>VIPCLOTHNG</v>
          </cell>
          <cell r="B1644" t="str">
            <v>BE</v>
          </cell>
          <cell r="C1644">
            <v>15.2</v>
          </cell>
          <cell r="D1644">
            <v>15.75</v>
          </cell>
          <cell r="E1644">
            <v>14.55</v>
          </cell>
          <cell r="F1644">
            <v>15.7</v>
          </cell>
          <cell r="G1644">
            <v>15.7</v>
          </cell>
          <cell r="H1644">
            <v>15</v>
          </cell>
          <cell r="I1644">
            <v>214266</v>
          </cell>
          <cell r="J1644">
            <v>3327385.15</v>
          </cell>
          <cell r="K1644">
            <v>44243</v>
          </cell>
          <cell r="L1644">
            <v>361</v>
          </cell>
        </row>
        <row r="1645">
          <cell r="A1645" t="str">
            <v>VIPIND</v>
          </cell>
          <cell r="B1645" t="str">
            <v>EQ</v>
          </cell>
          <cell r="C1645">
            <v>386.65</v>
          </cell>
          <cell r="D1645">
            <v>392.7</v>
          </cell>
          <cell r="E1645">
            <v>374.25</v>
          </cell>
          <cell r="F1645">
            <v>379.6</v>
          </cell>
          <cell r="G1645">
            <v>380.7</v>
          </cell>
          <cell r="H1645">
            <v>383.2</v>
          </cell>
          <cell r="I1645">
            <v>922167</v>
          </cell>
          <cell r="J1645">
            <v>351956691.10000002</v>
          </cell>
          <cell r="K1645">
            <v>44243</v>
          </cell>
          <cell r="L1645">
            <v>24492</v>
          </cell>
        </row>
        <row r="1646">
          <cell r="A1646" t="str">
            <v>VIPULLTD</v>
          </cell>
          <cell r="B1646" t="str">
            <v>EQ</v>
          </cell>
          <cell r="C1646">
            <v>22</v>
          </cell>
          <cell r="D1646">
            <v>23.5</v>
          </cell>
          <cell r="E1646">
            <v>21.65</v>
          </cell>
          <cell r="F1646">
            <v>23</v>
          </cell>
          <cell r="G1646">
            <v>23.5</v>
          </cell>
          <cell r="H1646">
            <v>21.85</v>
          </cell>
          <cell r="I1646">
            <v>24182</v>
          </cell>
          <cell r="J1646">
            <v>544444.19999999995</v>
          </cell>
          <cell r="K1646">
            <v>44243</v>
          </cell>
          <cell r="L1646">
            <v>179</v>
          </cell>
        </row>
        <row r="1647">
          <cell r="A1647" t="str">
            <v>VISAKAIND</v>
          </cell>
          <cell r="B1647" t="str">
            <v>EQ</v>
          </cell>
          <cell r="C1647">
            <v>468.65</v>
          </cell>
          <cell r="D1647">
            <v>507</v>
          </cell>
          <cell r="E1647">
            <v>465</v>
          </cell>
          <cell r="F1647">
            <v>503</v>
          </cell>
          <cell r="G1647">
            <v>503.2</v>
          </cell>
          <cell r="H1647">
            <v>464.95</v>
          </cell>
          <cell r="I1647">
            <v>167300</v>
          </cell>
          <cell r="J1647">
            <v>82235194.849999994</v>
          </cell>
          <cell r="K1647">
            <v>44243</v>
          </cell>
          <cell r="L1647">
            <v>6598</v>
          </cell>
        </row>
        <row r="1648">
          <cell r="A1648" t="str">
            <v>VISASTEEL</v>
          </cell>
          <cell r="B1648" t="str">
            <v>EQ</v>
          </cell>
          <cell r="C1648">
            <v>6</v>
          </cell>
          <cell r="D1648">
            <v>6.55</v>
          </cell>
          <cell r="E1648">
            <v>6</v>
          </cell>
          <cell r="F1648">
            <v>6.15</v>
          </cell>
          <cell r="G1648">
            <v>6.05</v>
          </cell>
          <cell r="H1648">
            <v>6.25</v>
          </cell>
          <cell r="I1648">
            <v>24081</v>
          </cell>
          <cell r="J1648">
            <v>151661.45000000001</v>
          </cell>
          <cell r="K1648">
            <v>44243</v>
          </cell>
          <cell r="L1648">
            <v>111</v>
          </cell>
        </row>
        <row r="1649">
          <cell r="A1649" t="str">
            <v>VISHAL</v>
          </cell>
          <cell r="B1649" t="str">
            <v>EQ</v>
          </cell>
          <cell r="C1649">
            <v>54.3</v>
          </cell>
          <cell r="D1649">
            <v>54.3</v>
          </cell>
          <cell r="E1649">
            <v>52.2</v>
          </cell>
          <cell r="F1649">
            <v>54</v>
          </cell>
          <cell r="G1649">
            <v>54.3</v>
          </cell>
          <cell r="H1649">
            <v>53.25</v>
          </cell>
          <cell r="I1649">
            <v>422468</v>
          </cell>
          <cell r="J1649">
            <v>22574962.949999999</v>
          </cell>
          <cell r="K1649">
            <v>44243</v>
          </cell>
          <cell r="L1649">
            <v>2133</v>
          </cell>
        </row>
        <row r="1650">
          <cell r="A1650" t="str">
            <v>VISHNU</v>
          </cell>
          <cell r="B1650" t="str">
            <v>EQ</v>
          </cell>
          <cell r="C1650">
            <v>176.8</v>
          </cell>
          <cell r="D1650">
            <v>176.8</v>
          </cell>
          <cell r="E1650">
            <v>170.5</v>
          </cell>
          <cell r="F1650">
            <v>175.3</v>
          </cell>
          <cell r="G1650">
            <v>176.8</v>
          </cell>
          <cell r="H1650">
            <v>173.05</v>
          </cell>
          <cell r="I1650">
            <v>11968</v>
          </cell>
          <cell r="J1650">
            <v>2078028.65</v>
          </cell>
          <cell r="K1650">
            <v>44243</v>
          </cell>
          <cell r="L1650">
            <v>388</v>
          </cell>
        </row>
        <row r="1651">
          <cell r="A1651" t="str">
            <v>VISHWARAJ</v>
          </cell>
          <cell r="B1651" t="str">
            <v>EQ</v>
          </cell>
          <cell r="C1651">
            <v>134.80000000000001</v>
          </cell>
          <cell r="D1651">
            <v>135</v>
          </cell>
          <cell r="E1651">
            <v>126.3</v>
          </cell>
          <cell r="F1651">
            <v>131.44999999999999</v>
          </cell>
          <cell r="G1651">
            <v>130.05000000000001</v>
          </cell>
          <cell r="H1651">
            <v>135.85</v>
          </cell>
          <cell r="I1651">
            <v>56560</v>
          </cell>
          <cell r="J1651">
            <v>7439922.5499999998</v>
          </cell>
          <cell r="K1651">
            <v>44243</v>
          </cell>
          <cell r="L1651">
            <v>1712</v>
          </cell>
        </row>
        <row r="1652">
          <cell r="A1652" t="str">
            <v>VIVIDHA</v>
          </cell>
          <cell r="B1652" t="str">
            <v>BE</v>
          </cell>
          <cell r="C1652">
            <v>1.1499999999999999</v>
          </cell>
          <cell r="D1652">
            <v>1.1499999999999999</v>
          </cell>
          <cell r="E1652">
            <v>1.1499999999999999</v>
          </cell>
          <cell r="F1652">
            <v>1.1499999999999999</v>
          </cell>
          <cell r="G1652">
            <v>1.1499999999999999</v>
          </cell>
          <cell r="H1652">
            <v>1.2</v>
          </cell>
          <cell r="I1652">
            <v>41057</v>
          </cell>
          <cell r="J1652">
            <v>47215.55</v>
          </cell>
          <cell r="K1652">
            <v>44243</v>
          </cell>
          <cell r="L1652">
            <v>66</v>
          </cell>
        </row>
        <row r="1653">
          <cell r="A1653" t="str">
            <v>VIVIMEDLAB</v>
          </cell>
          <cell r="B1653" t="str">
            <v>EQ</v>
          </cell>
          <cell r="C1653">
            <v>14.55</v>
          </cell>
          <cell r="D1653">
            <v>14.95</v>
          </cell>
          <cell r="E1653">
            <v>14.3</v>
          </cell>
          <cell r="F1653">
            <v>14.45</v>
          </cell>
          <cell r="G1653">
            <v>14.7</v>
          </cell>
          <cell r="H1653">
            <v>14.65</v>
          </cell>
          <cell r="I1653">
            <v>203836</v>
          </cell>
          <cell r="J1653">
            <v>2985342.05</v>
          </cell>
          <cell r="K1653">
            <v>44243</v>
          </cell>
          <cell r="L1653">
            <v>730</v>
          </cell>
        </row>
        <row r="1654">
          <cell r="A1654" t="str">
            <v>VLSFINANCE</v>
          </cell>
          <cell r="B1654" t="str">
            <v>EQ</v>
          </cell>
          <cell r="C1654">
            <v>88.15</v>
          </cell>
          <cell r="D1654">
            <v>92</v>
          </cell>
          <cell r="E1654">
            <v>87.1</v>
          </cell>
          <cell r="F1654">
            <v>87.9</v>
          </cell>
          <cell r="G1654">
            <v>87.4</v>
          </cell>
          <cell r="H1654">
            <v>88.1</v>
          </cell>
          <cell r="I1654">
            <v>120219</v>
          </cell>
          <cell r="J1654">
            <v>10749300.449999999</v>
          </cell>
          <cell r="K1654">
            <v>44243</v>
          </cell>
          <cell r="L1654">
            <v>1543</v>
          </cell>
        </row>
        <row r="1655">
          <cell r="A1655" t="str">
            <v>VMART</v>
          </cell>
          <cell r="B1655" t="str">
            <v>EQ</v>
          </cell>
          <cell r="C1655">
            <v>2900</v>
          </cell>
          <cell r="D1655">
            <v>2980.05</v>
          </cell>
          <cell r="E1655">
            <v>2740</v>
          </cell>
          <cell r="F1655">
            <v>2763.65</v>
          </cell>
          <cell r="G1655">
            <v>2760</v>
          </cell>
          <cell r="H1655">
            <v>2865.05</v>
          </cell>
          <cell r="I1655">
            <v>98436</v>
          </cell>
          <cell r="J1655">
            <v>281566924.55000001</v>
          </cell>
          <cell r="K1655">
            <v>44243</v>
          </cell>
          <cell r="L1655">
            <v>13361</v>
          </cell>
        </row>
        <row r="1656">
          <cell r="A1656" t="str">
            <v>VOLTAMP</v>
          </cell>
          <cell r="B1656" t="str">
            <v>EQ</v>
          </cell>
          <cell r="C1656">
            <v>1220</v>
          </cell>
          <cell r="D1656">
            <v>1244.1500000000001</v>
          </cell>
          <cell r="E1656">
            <v>1180.2</v>
          </cell>
          <cell r="F1656">
            <v>1191.25</v>
          </cell>
          <cell r="G1656">
            <v>1194</v>
          </cell>
          <cell r="H1656">
            <v>1226.5999999999999</v>
          </cell>
          <cell r="I1656">
            <v>15378</v>
          </cell>
          <cell r="J1656">
            <v>18429458.550000001</v>
          </cell>
          <cell r="K1656">
            <v>44243</v>
          </cell>
          <cell r="L1656">
            <v>1967</v>
          </cell>
        </row>
        <row r="1657">
          <cell r="A1657" t="str">
            <v>VOLTAS</v>
          </cell>
          <cell r="B1657" t="str">
            <v>EQ</v>
          </cell>
          <cell r="C1657">
            <v>1065</v>
          </cell>
          <cell r="D1657">
            <v>1074.9000000000001</v>
          </cell>
          <cell r="E1657">
            <v>1026</v>
          </cell>
          <cell r="F1657">
            <v>1037.6500000000001</v>
          </cell>
          <cell r="G1657">
            <v>1040.25</v>
          </cell>
          <cell r="H1657">
            <v>1058</v>
          </cell>
          <cell r="I1657">
            <v>3350162</v>
          </cell>
          <cell r="J1657">
            <v>3504585194.25</v>
          </cell>
          <cell r="K1657">
            <v>44243</v>
          </cell>
          <cell r="L1657">
            <v>79748</v>
          </cell>
        </row>
        <row r="1658">
          <cell r="A1658" t="str">
            <v>VRLLOG</v>
          </cell>
          <cell r="B1658" t="str">
            <v>EQ</v>
          </cell>
          <cell r="C1658">
            <v>229.7</v>
          </cell>
          <cell r="D1658">
            <v>233.45</v>
          </cell>
          <cell r="E1658">
            <v>228</v>
          </cell>
          <cell r="F1658">
            <v>229.05</v>
          </cell>
          <cell r="G1658">
            <v>228.85</v>
          </cell>
          <cell r="H1658">
            <v>228.75</v>
          </cell>
          <cell r="I1658">
            <v>319876</v>
          </cell>
          <cell r="J1658">
            <v>73771240.650000006</v>
          </cell>
          <cell r="K1658">
            <v>44243</v>
          </cell>
          <cell r="L1658">
            <v>6237</v>
          </cell>
        </row>
        <row r="1659">
          <cell r="A1659" t="str">
            <v>VSSL</v>
          </cell>
          <cell r="B1659" t="str">
            <v>EQ</v>
          </cell>
          <cell r="C1659">
            <v>141.69999999999999</v>
          </cell>
          <cell r="D1659">
            <v>141.69999999999999</v>
          </cell>
          <cell r="E1659">
            <v>136.55000000000001</v>
          </cell>
          <cell r="F1659">
            <v>140.75</v>
          </cell>
          <cell r="G1659">
            <v>141.65</v>
          </cell>
          <cell r="H1659">
            <v>139.9</v>
          </cell>
          <cell r="I1659">
            <v>53119</v>
          </cell>
          <cell r="J1659">
            <v>7423174.0499999998</v>
          </cell>
          <cell r="K1659">
            <v>44243</v>
          </cell>
          <cell r="L1659">
            <v>722</v>
          </cell>
        </row>
        <row r="1660">
          <cell r="A1660" t="str">
            <v>VSTIND</v>
          </cell>
          <cell r="B1660" t="str">
            <v>EQ</v>
          </cell>
          <cell r="C1660">
            <v>3551</v>
          </cell>
          <cell r="D1660">
            <v>3649</v>
          </cell>
          <cell r="E1660">
            <v>3541.15</v>
          </cell>
          <cell r="F1660">
            <v>3620.5</v>
          </cell>
          <cell r="G1660">
            <v>3621.95</v>
          </cell>
          <cell r="H1660">
            <v>3557.6</v>
          </cell>
          <cell r="I1660">
            <v>6309</v>
          </cell>
          <cell r="J1660">
            <v>22722095.100000001</v>
          </cell>
          <cell r="K1660">
            <v>44243</v>
          </cell>
          <cell r="L1660">
            <v>1853</v>
          </cell>
        </row>
        <row r="1661">
          <cell r="A1661" t="str">
            <v>VSTTILLERS</v>
          </cell>
          <cell r="B1661" t="str">
            <v>EQ</v>
          </cell>
          <cell r="C1661">
            <v>1900</v>
          </cell>
          <cell r="D1661">
            <v>1908.35</v>
          </cell>
          <cell r="E1661">
            <v>1870</v>
          </cell>
          <cell r="F1661">
            <v>1896.75</v>
          </cell>
          <cell r="G1661">
            <v>1896</v>
          </cell>
          <cell r="H1661">
            <v>1892.45</v>
          </cell>
          <cell r="I1661">
            <v>13912</v>
          </cell>
          <cell r="J1661">
            <v>26341146.100000001</v>
          </cell>
          <cell r="K1661">
            <v>44243</v>
          </cell>
          <cell r="L1661">
            <v>2454</v>
          </cell>
        </row>
        <row r="1662">
          <cell r="A1662" t="str">
            <v>VTL</v>
          </cell>
          <cell r="B1662" t="str">
            <v>EQ</v>
          </cell>
          <cell r="C1662">
            <v>1028.25</v>
          </cell>
          <cell r="D1662">
            <v>1045</v>
          </cell>
          <cell r="E1662">
            <v>1020.05</v>
          </cell>
          <cell r="F1662">
            <v>1040.45</v>
          </cell>
          <cell r="G1662">
            <v>1034.05</v>
          </cell>
          <cell r="H1662">
            <v>1024.3499999999999</v>
          </cell>
          <cell r="I1662">
            <v>23823</v>
          </cell>
          <cell r="J1662">
            <v>24710994.75</v>
          </cell>
          <cell r="K1662">
            <v>44243</v>
          </cell>
          <cell r="L1662">
            <v>1444</v>
          </cell>
        </row>
        <row r="1663">
          <cell r="A1663" t="str">
            <v>WABAG</v>
          </cell>
          <cell r="B1663" t="str">
            <v>EQ</v>
          </cell>
          <cell r="C1663">
            <v>246</v>
          </cell>
          <cell r="D1663">
            <v>249</v>
          </cell>
          <cell r="E1663">
            <v>235.35</v>
          </cell>
          <cell r="F1663">
            <v>239.25</v>
          </cell>
          <cell r="G1663">
            <v>238.9</v>
          </cell>
          <cell r="H1663">
            <v>243.75</v>
          </cell>
          <cell r="I1663">
            <v>1476555</v>
          </cell>
          <cell r="J1663">
            <v>356855314.10000002</v>
          </cell>
          <cell r="K1663">
            <v>44243</v>
          </cell>
          <cell r="L1663">
            <v>27805</v>
          </cell>
        </row>
        <row r="1664">
          <cell r="A1664" t="str">
            <v>WABCOINDIA</v>
          </cell>
          <cell r="B1664" t="str">
            <v>EQ</v>
          </cell>
          <cell r="C1664">
            <v>6125</v>
          </cell>
          <cell r="D1664">
            <v>6220</v>
          </cell>
          <cell r="E1664">
            <v>6000</v>
          </cell>
          <cell r="F1664">
            <v>6060.35</v>
          </cell>
          <cell r="G1664">
            <v>6050</v>
          </cell>
          <cell r="H1664">
            <v>6097.3</v>
          </cell>
          <cell r="I1664">
            <v>3744</v>
          </cell>
          <cell r="J1664">
            <v>22973826.199999999</v>
          </cell>
          <cell r="K1664">
            <v>44243</v>
          </cell>
          <cell r="L1664">
            <v>1234</v>
          </cell>
        </row>
        <row r="1665">
          <cell r="A1665" t="str">
            <v>WALCHANNAG</v>
          </cell>
          <cell r="B1665" t="str">
            <v>EQ</v>
          </cell>
          <cell r="C1665">
            <v>61.95</v>
          </cell>
          <cell r="D1665">
            <v>61.95</v>
          </cell>
          <cell r="E1665">
            <v>60.25</v>
          </cell>
          <cell r="F1665">
            <v>60.8</v>
          </cell>
          <cell r="G1665">
            <v>60.9</v>
          </cell>
          <cell r="H1665">
            <v>60.5</v>
          </cell>
          <cell r="I1665">
            <v>87891</v>
          </cell>
          <cell r="J1665">
            <v>5357693.3</v>
          </cell>
          <cell r="K1665">
            <v>44243</v>
          </cell>
          <cell r="L1665">
            <v>1270</v>
          </cell>
        </row>
        <row r="1666">
          <cell r="A1666" t="str">
            <v>WATERBASE</v>
          </cell>
          <cell r="B1666" t="str">
            <v>EQ</v>
          </cell>
          <cell r="C1666">
            <v>113.15</v>
          </cell>
          <cell r="D1666">
            <v>114.75</v>
          </cell>
          <cell r="E1666">
            <v>111.25</v>
          </cell>
          <cell r="F1666">
            <v>112.2</v>
          </cell>
          <cell r="G1666">
            <v>112.3</v>
          </cell>
          <cell r="H1666">
            <v>111.95</v>
          </cell>
          <cell r="I1666">
            <v>105897</v>
          </cell>
          <cell r="J1666">
            <v>11973709.65</v>
          </cell>
          <cell r="K1666">
            <v>44243</v>
          </cell>
          <cell r="L1666">
            <v>2057</v>
          </cell>
        </row>
        <row r="1667">
          <cell r="A1667" t="str">
            <v>WEALTH</v>
          </cell>
          <cell r="B1667" t="str">
            <v>EQ</v>
          </cell>
          <cell r="C1667">
            <v>147</v>
          </cell>
          <cell r="D1667">
            <v>147</v>
          </cell>
          <cell r="E1667">
            <v>140.94999999999999</v>
          </cell>
          <cell r="F1667">
            <v>147</v>
          </cell>
          <cell r="G1667">
            <v>147</v>
          </cell>
          <cell r="H1667">
            <v>140</v>
          </cell>
          <cell r="I1667">
            <v>2275</v>
          </cell>
          <cell r="J1667">
            <v>334244.45</v>
          </cell>
          <cell r="K1667">
            <v>44243</v>
          </cell>
          <cell r="L1667">
            <v>33</v>
          </cell>
        </row>
        <row r="1668">
          <cell r="A1668" t="str">
            <v>WEBELSOLAR</v>
          </cell>
          <cell r="B1668" t="str">
            <v>EQ</v>
          </cell>
          <cell r="C1668">
            <v>37.1</v>
          </cell>
          <cell r="D1668">
            <v>38</v>
          </cell>
          <cell r="E1668">
            <v>36.5</v>
          </cell>
          <cell r="F1668">
            <v>37.450000000000003</v>
          </cell>
          <cell r="G1668">
            <v>37.25</v>
          </cell>
          <cell r="H1668">
            <v>37</v>
          </cell>
          <cell r="I1668">
            <v>95614</v>
          </cell>
          <cell r="J1668">
            <v>3578877.85</v>
          </cell>
          <cell r="K1668">
            <v>44243</v>
          </cell>
          <cell r="L1668">
            <v>511</v>
          </cell>
        </row>
        <row r="1669">
          <cell r="A1669" t="str">
            <v>WEIZMANIND</v>
          </cell>
          <cell r="B1669" t="str">
            <v>EQ</v>
          </cell>
          <cell r="C1669">
            <v>48</v>
          </cell>
          <cell r="D1669">
            <v>48.05</v>
          </cell>
          <cell r="E1669">
            <v>45.45</v>
          </cell>
          <cell r="F1669">
            <v>45.7</v>
          </cell>
          <cell r="G1669">
            <v>45.5</v>
          </cell>
          <cell r="H1669">
            <v>47.8</v>
          </cell>
          <cell r="I1669">
            <v>9227</v>
          </cell>
          <cell r="J1669">
            <v>427557.35</v>
          </cell>
          <cell r="K1669">
            <v>44243</v>
          </cell>
          <cell r="L1669">
            <v>179</v>
          </cell>
        </row>
        <row r="1670">
          <cell r="A1670" t="str">
            <v>WELCORP</v>
          </cell>
          <cell r="B1670" t="str">
            <v>EQ</v>
          </cell>
          <cell r="C1670">
            <v>124.9</v>
          </cell>
          <cell r="D1670">
            <v>126.25</v>
          </cell>
          <cell r="E1670">
            <v>123.95</v>
          </cell>
          <cell r="F1670">
            <v>125.45</v>
          </cell>
          <cell r="G1670">
            <v>125.9</v>
          </cell>
          <cell r="H1670">
            <v>123.45</v>
          </cell>
          <cell r="I1670">
            <v>426459</v>
          </cell>
          <cell r="J1670">
            <v>53440207.549999997</v>
          </cell>
          <cell r="K1670">
            <v>44243</v>
          </cell>
          <cell r="L1670">
            <v>3520</v>
          </cell>
        </row>
        <row r="1671">
          <cell r="A1671" t="str">
            <v>WELENT</v>
          </cell>
          <cell r="B1671" t="str">
            <v>EQ</v>
          </cell>
          <cell r="C1671">
            <v>92</v>
          </cell>
          <cell r="D1671">
            <v>92</v>
          </cell>
          <cell r="E1671">
            <v>87.3</v>
          </cell>
          <cell r="F1671">
            <v>89.95</v>
          </cell>
          <cell r="G1671">
            <v>89.65</v>
          </cell>
          <cell r="H1671">
            <v>90.8</v>
          </cell>
          <cell r="I1671">
            <v>79705</v>
          </cell>
          <cell r="J1671">
            <v>7149700.4000000004</v>
          </cell>
          <cell r="K1671">
            <v>44243</v>
          </cell>
          <cell r="L1671">
            <v>1022</v>
          </cell>
        </row>
        <row r="1672">
          <cell r="A1672" t="str">
            <v>WELINV</v>
          </cell>
          <cell r="B1672" t="str">
            <v>EQ</v>
          </cell>
          <cell r="C1672">
            <v>368.9</v>
          </cell>
          <cell r="D1672">
            <v>368.9</v>
          </cell>
          <cell r="E1672">
            <v>358</v>
          </cell>
          <cell r="F1672">
            <v>358.05</v>
          </cell>
          <cell r="G1672">
            <v>358</v>
          </cell>
          <cell r="H1672">
            <v>363.85</v>
          </cell>
          <cell r="I1672">
            <v>1537</v>
          </cell>
          <cell r="J1672">
            <v>551953.5</v>
          </cell>
          <cell r="K1672">
            <v>44243</v>
          </cell>
          <cell r="L1672">
            <v>56</v>
          </cell>
        </row>
        <row r="1673">
          <cell r="A1673" t="str">
            <v>WELSPUNIND</v>
          </cell>
          <cell r="B1673" t="str">
            <v>EQ</v>
          </cell>
          <cell r="C1673">
            <v>67.900000000000006</v>
          </cell>
          <cell r="D1673">
            <v>68.05</v>
          </cell>
          <cell r="E1673">
            <v>66.5</v>
          </cell>
          <cell r="F1673">
            <v>66.8</v>
          </cell>
          <cell r="G1673">
            <v>66.849999999999994</v>
          </cell>
          <cell r="H1673">
            <v>67.5</v>
          </cell>
          <cell r="I1673">
            <v>305475</v>
          </cell>
          <cell r="J1673">
            <v>20456873.899999999</v>
          </cell>
          <cell r="K1673">
            <v>44243</v>
          </cell>
          <cell r="L1673">
            <v>1750</v>
          </cell>
        </row>
        <row r="1674">
          <cell r="A1674" t="str">
            <v>WENDT</v>
          </cell>
          <cell r="B1674" t="str">
            <v>EQ</v>
          </cell>
          <cell r="C1674">
            <v>3230.15</v>
          </cell>
          <cell r="D1674">
            <v>3237.5</v>
          </cell>
          <cell r="E1674">
            <v>3185.05</v>
          </cell>
          <cell r="F1674">
            <v>3198.95</v>
          </cell>
          <cell r="G1674">
            <v>3186</v>
          </cell>
          <cell r="H1674">
            <v>3213.2</v>
          </cell>
          <cell r="I1674">
            <v>355</v>
          </cell>
          <cell r="J1674">
            <v>1140422.8</v>
          </cell>
          <cell r="K1674">
            <v>44243</v>
          </cell>
          <cell r="L1674">
            <v>138</v>
          </cell>
        </row>
        <row r="1675">
          <cell r="A1675" t="str">
            <v>WESTLIFE</v>
          </cell>
          <cell r="B1675" t="str">
            <v>EQ</v>
          </cell>
          <cell r="C1675">
            <v>462</v>
          </cell>
          <cell r="D1675">
            <v>466.5</v>
          </cell>
          <cell r="E1675">
            <v>449.8</v>
          </cell>
          <cell r="F1675">
            <v>456.45</v>
          </cell>
          <cell r="G1675">
            <v>459</v>
          </cell>
          <cell r="H1675">
            <v>459.55</v>
          </cell>
          <cell r="I1675">
            <v>44738</v>
          </cell>
          <cell r="J1675">
            <v>20539752</v>
          </cell>
          <cell r="K1675">
            <v>44243</v>
          </cell>
          <cell r="L1675">
            <v>3002</v>
          </cell>
        </row>
        <row r="1676">
          <cell r="A1676" t="str">
            <v>WHEELS</v>
          </cell>
          <cell r="B1676" t="str">
            <v>EQ</v>
          </cell>
          <cell r="C1676">
            <v>497.4</v>
          </cell>
          <cell r="D1676">
            <v>498</v>
          </cell>
          <cell r="E1676">
            <v>482</v>
          </cell>
          <cell r="F1676">
            <v>484.45</v>
          </cell>
          <cell r="G1676">
            <v>482.6</v>
          </cell>
          <cell r="H1676">
            <v>494.9</v>
          </cell>
          <cell r="I1676">
            <v>7234</v>
          </cell>
          <cell r="J1676">
            <v>3529649.65</v>
          </cell>
          <cell r="K1676">
            <v>44243</v>
          </cell>
          <cell r="L1676">
            <v>716</v>
          </cell>
        </row>
        <row r="1677">
          <cell r="A1677" t="str">
            <v>WHIRLPOOL</v>
          </cell>
          <cell r="B1677" t="str">
            <v>EQ</v>
          </cell>
          <cell r="C1677">
            <v>2456</v>
          </cell>
          <cell r="D1677">
            <v>2496.65</v>
          </cell>
          <cell r="E1677">
            <v>2418.5</v>
          </cell>
          <cell r="F1677">
            <v>2454.0500000000002</v>
          </cell>
          <cell r="G1677">
            <v>2445</v>
          </cell>
          <cell r="H1677">
            <v>2472.0500000000002</v>
          </cell>
          <cell r="I1677">
            <v>60107</v>
          </cell>
          <cell r="J1677">
            <v>148179184.5</v>
          </cell>
          <cell r="K1677">
            <v>44243</v>
          </cell>
          <cell r="L1677">
            <v>7178</v>
          </cell>
        </row>
        <row r="1678">
          <cell r="A1678" t="str">
            <v>WILLAMAGOR</v>
          </cell>
          <cell r="B1678" t="str">
            <v>EQ</v>
          </cell>
          <cell r="C1678">
            <v>21.2</v>
          </cell>
          <cell r="D1678">
            <v>21.95</v>
          </cell>
          <cell r="E1678">
            <v>21</v>
          </cell>
          <cell r="F1678">
            <v>21.2</v>
          </cell>
          <cell r="G1678">
            <v>21</v>
          </cell>
          <cell r="H1678">
            <v>21.95</v>
          </cell>
          <cell r="I1678">
            <v>8829</v>
          </cell>
          <cell r="J1678">
            <v>188745.65</v>
          </cell>
          <cell r="K1678">
            <v>44243</v>
          </cell>
          <cell r="L1678">
            <v>137</v>
          </cell>
        </row>
        <row r="1679">
          <cell r="A1679" t="str">
            <v>WINDMACHIN</v>
          </cell>
          <cell r="B1679" t="str">
            <v>EQ</v>
          </cell>
          <cell r="C1679">
            <v>21.5</v>
          </cell>
          <cell r="D1679">
            <v>21.7</v>
          </cell>
          <cell r="E1679">
            <v>21.05</v>
          </cell>
          <cell r="F1679">
            <v>21.5</v>
          </cell>
          <cell r="G1679">
            <v>21.45</v>
          </cell>
          <cell r="H1679">
            <v>21.55</v>
          </cell>
          <cell r="I1679">
            <v>20512</v>
          </cell>
          <cell r="J1679">
            <v>442376.65</v>
          </cell>
          <cell r="K1679">
            <v>44243</v>
          </cell>
          <cell r="L1679">
            <v>197</v>
          </cell>
        </row>
        <row r="1680">
          <cell r="A1680" t="str">
            <v>WIPL</v>
          </cell>
          <cell r="B1680" t="str">
            <v>BE</v>
          </cell>
          <cell r="C1680">
            <v>52</v>
          </cell>
          <cell r="D1680">
            <v>52</v>
          </cell>
          <cell r="E1680">
            <v>50</v>
          </cell>
          <cell r="F1680">
            <v>50</v>
          </cell>
          <cell r="G1680">
            <v>50</v>
          </cell>
          <cell r="H1680">
            <v>52.3</v>
          </cell>
          <cell r="I1680">
            <v>229</v>
          </cell>
          <cell r="J1680">
            <v>11580</v>
          </cell>
          <cell r="K1680">
            <v>44243</v>
          </cell>
          <cell r="L1680">
            <v>4</v>
          </cell>
        </row>
        <row r="1681">
          <cell r="A1681" t="str">
            <v>WIPRO</v>
          </cell>
          <cell r="B1681" t="str">
            <v>EQ</v>
          </cell>
          <cell r="C1681">
            <v>446</v>
          </cell>
          <cell r="D1681">
            <v>447.8</v>
          </cell>
          <cell r="E1681">
            <v>433.8</v>
          </cell>
          <cell r="F1681">
            <v>437.55</v>
          </cell>
          <cell r="G1681">
            <v>437.85</v>
          </cell>
          <cell r="H1681">
            <v>439.7</v>
          </cell>
          <cell r="I1681">
            <v>12453798</v>
          </cell>
          <cell r="J1681">
            <v>5484779615</v>
          </cell>
          <cell r="K1681">
            <v>44243</v>
          </cell>
          <cell r="L1681">
            <v>104505</v>
          </cell>
        </row>
        <row r="1682">
          <cell r="A1682" t="str">
            <v>WOCKPHARMA</v>
          </cell>
          <cell r="B1682" t="str">
            <v>EQ</v>
          </cell>
          <cell r="C1682">
            <v>495.95</v>
          </cell>
          <cell r="D1682">
            <v>513.70000000000005</v>
          </cell>
          <cell r="E1682">
            <v>494</v>
          </cell>
          <cell r="F1682">
            <v>505.1</v>
          </cell>
          <cell r="G1682">
            <v>504</v>
          </cell>
          <cell r="H1682">
            <v>493.25</v>
          </cell>
          <cell r="I1682">
            <v>661406</v>
          </cell>
          <cell r="J1682">
            <v>333388352.80000001</v>
          </cell>
          <cell r="K1682">
            <v>44243</v>
          </cell>
          <cell r="L1682">
            <v>16102</v>
          </cell>
        </row>
        <row r="1683">
          <cell r="A1683" t="str">
            <v>WONDERLA</v>
          </cell>
          <cell r="B1683" t="str">
            <v>EQ</v>
          </cell>
          <cell r="C1683">
            <v>214</v>
          </cell>
          <cell r="D1683">
            <v>215.35</v>
          </cell>
          <cell r="E1683">
            <v>209.65</v>
          </cell>
          <cell r="F1683">
            <v>210.45</v>
          </cell>
          <cell r="G1683">
            <v>210.3</v>
          </cell>
          <cell r="H1683">
            <v>214</v>
          </cell>
          <cell r="I1683">
            <v>49673</v>
          </cell>
          <cell r="J1683">
            <v>10522214.1</v>
          </cell>
          <cell r="K1683">
            <v>44243</v>
          </cell>
          <cell r="L1683">
            <v>1336</v>
          </cell>
        </row>
        <row r="1684">
          <cell r="A1684" t="str">
            <v>WORTH</v>
          </cell>
          <cell r="B1684" t="str">
            <v>EQ</v>
          </cell>
          <cell r="C1684">
            <v>57.3</v>
          </cell>
          <cell r="D1684">
            <v>59.9</v>
          </cell>
          <cell r="E1684">
            <v>57.3</v>
          </cell>
          <cell r="F1684">
            <v>58.95</v>
          </cell>
          <cell r="G1684">
            <v>59.3</v>
          </cell>
          <cell r="H1684">
            <v>58.75</v>
          </cell>
          <cell r="I1684">
            <v>3864</v>
          </cell>
          <cell r="J1684">
            <v>227980</v>
          </cell>
          <cell r="K1684">
            <v>44243</v>
          </cell>
          <cell r="L1684">
            <v>95</v>
          </cell>
        </row>
        <row r="1685">
          <cell r="A1685" t="str">
            <v>WSI</v>
          </cell>
          <cell r="B1685" t="str">
            <v>EQ</v>
          </cell>
          <cell r="C1685">
            <v>3.65</v>
          </cell>
          <cell r="D1685">
            <v>4.25</v>
          </cell>
          <cell r="E1685">
            <v>3.65</v>
          </cell>
          <cell r="F1685">
            <v>4</v>
          </cell>
          <cell r="G1685">
            <v>4.25</v>
          </cell>
          <cell r="H1685">
            <v>3.9</v>
          </cell>
          <cell r="I1685">
            <v>24454</v>
          </cell>
          <cell r="J1685">
            <v>101521.1</v>
          </cell>
          <cell r="K1685">
            <v>44243</v>
          </cell>
          <cell r="L1685">
            <v>79</v>
          </cell>
        </row>
        <row r="1686">
          <cell r="A1686" t="str">
            <v>WSTCSTPAPR</v>
          </cell>
          <cell r="B1686" t="str">
            <v>EQ</v>
          </cell>
          <cell r="C1686">
            <v>196</v>
          </cell>
          <cell r="D1686">
            <v>200.9</v>
          </cell>
          <cell r="E1686">
            <v>195.45</v>
          </cell>
          <cell r="F1686">
            <v>199.5</v>
          </cell>
          <cell r="G1686">
            <v>198.2</v>
          </cell>
          <cell r="H1686">
            <v>196.3</v>
          </cell>
          <cell r="I1686">
            <v>337062</v>
          </cell>
          <cell r="J1686">
            <v>67135454.099999994</v>
          </cell>
          <cell r="K1686">
            <v>44243</v>
          </cell>
          <cell r="L1686">
            <v>4584</v>
          </cell>
        </row>
        <row r="1687">
          <cell r="A1687" t="str">
            <v>XCHANGING</v>
          </cell>
          <cell r="B1687" t="str">
            <v>EQ</v>
          </cell>
          <cell r="C1687">
            <v>69.900000000000006</v>
          </cell>
          <cell r="D1687">
            <v>72.45</v>
          </cell>
          <cell r="E1687">
            <v>66.849999999999994</v>
          </cell>
          <cell r="F1687">
            <v>67.75</v>
          </cell>
          <cell r="G1687">
            <v>68.05</v>
          </cell>
          <cell r="H1687">
            <v>71.599999999999994</v>
          </cell>
          <cell r="I1687">
            <v>726686</v>
          </cell>
          <cell r="J1687">
            <v>49932548.450000003</v>
          </cell>
          <cell r="K1687">
            <v>44243</v>
          </cell>
          <cell r="L1687">
            <v>5177</v>
          </cell>
        </row>
        <row r="1688">
          <cell r="A1688" t="str">
            <v>XELPMOC</v>
          </cell>
          <cell r="B1688" t="str">
            <v>EQ</v>
          </cell>
          <cell r="C1688">
            <v>304</v>
          </cell>
          <cell r="D1688">
            <v>309.7</v>
          </cell>
          <cell r="E1688">
            <v>291</v>
          </cell>
          <cell r="F1688">
            <v>294.7</v>
          </cell>
          <cell r="G1688">
            <v>298</v>
          </cell>
          <cell r="H1688">
            <v>304.05</v>
          </cell>
          <cell r="I1688">
            <v>30821</v>
          </cell>
          <cell r="J1688">
            <v>9181499.3499999996</v>
          </cell>
          <cell r="K1688">
            <v>44243</v>
          </cell>
          <cell r="L1688">
            <v>2189</v>
          </cell>
        </row>
        <row r="1689">
          <cell r="A1689" t="str">
            <v>XPROINDIA</v>
          </cell>
          <cell r="B1689" t="str">
            <v>EQ</v>
          </cell>
          <cell r="C1689">
            <v>58.1</v>
          </cell>
          <cell r="D1689">
            <v>58.1</v>
          </cell>
          <cell r="E1689">
            <v>55</v>
          </cell>
          <cell r="F1689">
            <v>57.05</v>
          </cell>
          <cell r="G1689">
            <v>57.15</v>
          </cell>
          <cell r="H1689">
            <v>55.35</v>
          </cell>
          <cell r="I1689">
            <v>79023</v>
          </cell>
          <cell r="J1689">
            <v>4519262.55</v>
          </cell>
          <cell r="K1689">
            <v>44243</v>
          </cell>
          <cell r="L1689">
            <v>1504</v>
          </cell>
        </row>
        <row r="1690">
          <cell r="A1690" t="str">
            <v>YAARII</v>
          </cell>
          <cell r="B1690" t="str">
            <v>EQ</v>
          </cell>
          <cell r="C1690">
            <v>130</v>
          </cell>
          <cell r="D1690">
            <v>137.69999999999999</v>
          </cell>
          <cell r="E1690">
            <v>128.6</v>
          </cell>
          <cell r="F1690">
            <v>133.65</v>
          </cell>
          <cell r="G1690">
            <v>134.1</v>
          </cell>
          <cell r="H1690">
            <v>129.9</v>
          </cell>
          <cell r="I1690">
            <v>493368</v>
          </cell>
          <cell r="J1690">
            <v>65205783.049999997</v>
          </cell>
          <cell r="K1690">
            <v>44243</v>
          </cell>
          <cell r="L1690">
            <v>6287</v>
          </cell>
        </row>
        <row r="1691">
          <cell r="A1691" t="str">
            <v>YESBANK</v>
          </cell>
          <cell r="B1691" t="str">
            <v>EQ</v>
          </cell>
          <cell r="C1691">
            <v>16.25</v>
          </cell>
          <cell r="D1691">
            <v>16.350000000000001</v>
          </cell>
          <cell r="E1691">
            <v>15.95</v>
          </cell>
          <cell r="F1691">
            <v>16.05</v>
          </cell>
          <cell r="G1691">
            <v>16.05</v>
          </cell>
          <cell r="H1691">
            <v>16.25</v>
          </cell>
          <cell r="I1691">
            <v>77478438</v>
          </cell>
          <cell r="J1691">
            <v>1244576622.5</v>
          </cell>
          <cell r="K1691">
            <v>44243</v>
          </cell>
          <cell r="L1691">
            <v>94135</v>
          </cell>
        </row>
        <row r="1692">
          <cell r="A1692" t="str">
            <v>ZEEL</v>
          </cell>
          <cell r="B1692" t="str">
            <v>EQ</v>
          </cell>
          <cell r="C1692">
            <v>213.5</v>
          </cell>
          <cell r="D1692">
            <v>213.75</v>
          </cell>
          <cell r="E1692">
            <v>202.85</v>
          </cell>
          <cell r="F1692">
            <v>206.1</v>
          </cell>
          <cell r="G1692">
            <v>206.45</v>
          </cell>
          <cell r="H1692">
            <v>211.7</v>
          </cell>
          <cell r="I1692">
            <v>22889782</v>
          </cell>
          <cell r="J1692">
            <v>4762390548.8500004</v>
          </cell>
          <cell r="K1692">
            <v>44243</v>
          </cell>
          <cell r="L1692">
            <v>143366</v>
          </cell>
        </row>
        <row r="1693">
          <cell r="A1693" t="str">
            <v>ZEELEARN</v>
          </cell>
          <cell r="B1693" t="str">
            <v>EQ</v>
          </cell>
          <cell r="C1693">
            <v>12</v>
          </cell>
          <cell r="D1693">
            <v>12.2</v>
          </cell>
          <cell r="E1693">
            <v>11.55</v>
          </cell>
          <cell r="F1693">
            <v>11.75</v>
          </cell>
          <cell r="G1693">
            <v>11.8</v>
          </cell>
          <cell r="H1693">
            <v>11.9</v>
          </cell>
          <cell r="I1693">
            <v>720598</v>
          </cell>
          <cell r="J1693">
            <v>8497160.9000000004</v>
          </cell>
          <cell r="K1693">
            <v>44243</v>
          </cell>
          <cell r="L1693">
            <v>1749</v>
          </cell>
        </row>
        <row r="1694">
          <cell r="A1694" t="str">
            <v>ZEEMEDIA</v>
          </cell>
          <cell r="B1694" t="str">
            <v>EQ</v>
          </cell>
          <cell r="C1694">
            <v>5.6</v>
          </cell>
          <cell r="D1694">
            <v>5.65</v>
          </cell>
          <cell r="E1694">
            <v>5.5</v>
          </cell>
          <cell r="F1694">
            <v>5.6</v>
          </cell>
          <cell r="G1694">
            <v>5.6</v>
          </cell>
          <cell r="H1694">
            <v>5.65</v>
          </cell>
          <cell r="I1694">
            <v>1512056</v>
          </cell>
          <cell r="J1694">
            <v>8432485.4000000004</v>
          </cell>
          <cell r="K1694">
            <v>44243</v>
          </cell>
          <cell r="L1694">
            <v>5393</v>
          </cell>
        </row>
        <row r="1695">
          <cell r="A1695" t="str">
            <v>ZENITHEXPO</v>
          </cell>
          <cell r="B1695" t="str">
            <v>EQ</v>
          </cell>
          <cell r="C1695">
            <v>83.95</v>
          </cell>
          <cell r="D1695">
            <v>84.5</v>
          </cell>
          <cell r="E1695">
            <v>78.45</v>
          </cell>
          <cell r="F1695">
            <v>80.7</v>
          </cell>
          <cell r="G1695">
            <v>81.5</v>
          </cell>
          <cell r="H1695">
            <v>76.849999999999994</v>
          </cell>
          <cell r="I1695">
            <v>27429</v>
          </cell>
          <cell r="J1695">
            <v>2246699.75</v>
          </cell>
          <cell r="K1695">
            <v>44243</v>
          </cell>
          <cell r="L1695">
            <v>422</v>
          </cell>
        </row>
        <row r="1696">
          <cell r="A1696" t="str">
            <v>ZENSARTECH</v>
          </cell>
          <cell r="B1696" t="str">
            <v>EQ</v>
          </cell>
          <cell r="C1696">
            <v>230.5</v>
          </cell>
          <cell r="D1696">
            <v>231.45</v>
          </cell>
          <cell r="E1696">
            <v>227.55</v>
          </cell>
          <cell r="F1696">
            <v>228.85</v>
          </cell>
          <cell r="G1696">
            <v>229.4</v>
          </cell>
          <cell r="H1696">
            <v>230.15</v>
          </cell>
          <cell r="I1696">
            <v>35426</v>
          </cell>
          <cell r="J1696">
            <v>8119821.3499999996</v>
          </cell>
          <cell r="K1696">
            <v>44243</v>
          </cell>
          <cell r="L1696">
            <v>1710</v>
          </cell>
        </row>
        <row r="1697">
          <cell r="A1697" t="str">
            <v>ZENTEC</v>
          </cell>
          <cell r="B1697" t="str">
            <v>EQ</v>
          </cell>
          <cell r="C1697">
            <v>84.5</v>
          </cell>
          <cell r="D1697">
            <v>85.85</v>
          </cell>
          <cell r="E1697">
            <v>83.05</v>
          </cell>
          <cell r="F1697">
            <v>83.5</v>
          </cell>
          <cell r="G1697">
            <v>83.75</v>
          </cell>
          <cell r="H1697">
            <v>85.1</v>
          </cell>
          <cell r="I1697">
            <v>131501</v>
          </cell>
          <cell r="J1697">
            <v>11066966.4</v>
          </cell>
          <cell r="K1697">
            <v>44243</v>
          </cell>
          <cell r="L1697">
            <v>2065</v>
          </cell>
        </row>
        <row r="1698">
          <cell r="A1698" t="str">
            <v>ZODIACLOTH</v>
          </cell>
          <cell r="B1698" t="str">
            <v>EQ</v>
          </cell>
          <cell r="C1698">
            <v>107</v>
          </cell>
          <cell r="D1698">
            <v>108.2</v>
          </cell>
          <cell r="E1698">
            <v>105.1</v>
          </cell>
          <cell r="F1698">
            <v>105.5</v>
          </cell>
          <cell r="G1698">
            <v>105.2</v>
          </cell>
          <cell r="H1698">
            <v>106.6</v>
          </cell>
          <cell r="I1698">
            <v>41294</v>
          </cell>
          <cell r="J1698">
            <v>4384174.9000000004</v>
          </cell>
          <cell r="K1698">
            <v>44243</v>
          </cell>
          <cell r="L1698">
            <v>569</v>
          </cell>
        </row>
        <row r="1699">
          <cell r="A1699" t="str">
            <v>ZODJRDMKJ</v>
          </cell>
          <cell r="B1699" t="str">
            <v>EQ</v>
          </cell>
          <cell r="C1699">
            <v>25.85</v>
          </cell>
          <cell r="D1699">
            <v>28.4</v>
          </cell>
          <cell r="E1699">
            <v>25.85</v>
          </cell>
          <cell r="F1699">
            <v>28</v>
          </cell>
          <cell r="G1699">
            <v>28</v>
          </cell>
          <cell r="H1699">
            <v>27.4</v>
          </cell>
          <cell r="I1699">
            <v>2353</v>
          </cell>
          <cell r="J1699">
            <v>65373.9</v>
          </cell>
          <cell r="K1699">
            <v>44243</v>
          </cell>
          <cell r="L1699">
            <v>160</v>
          </cell>
        </row>
        <row r="1700">
          <cell r="A1700" t="str">
            <v>ZOTA</v>
          </cell>
          <cell r="B1700" t="str">
            <v>EQ</v>
          </cell>
          <cell r="C1700">
            <v>155</v>
          </cell>
          <cell r="D1700">
            <v>155</v>
          </cell>
          <cell r="E1700">
            <v>151.25</v>
          </cell>
          <cell r="F1700">
            <v>152</v>
          </cell>
          <cell r="G1700">
            <v>151.75</v>
          </cell>
          <cell r="H1700">
            <v>153.44999999999999</v>
          </cell>
          <cell r="I1700">
            <v>2067</v>
          </cell>
          <cell r="J1700">
            <v>315517.5</v>
          </cell>
          <cell r="K1700">
            <v>44243</v>
          </cell>
          <cell r="L1700">
            <v>104</v>
          </cell>
        </row>
        <row r="1701">
          <cell r="A1701" t="str">
            <v>ZUARI</v>
          </cell>
          <cell r="B1701" t="str">
            <v>EQ</v>
          </cell>
          <cell r="C1701">
            <v>95.05</v>
          </cell>
          <cell r="D1701">
            <v>96.3</v>
          </cell>
          <cell r="E1701">
            <v>93.55</v>
          </cell>
          <cell r="F1701">
            <v>93.95</v>
          </cell>
          <cell r="G1701">
            <v>94.95</v>
          </cell>
          <cell r="H1701">
            <v>94.5</v>
          </cell>
          <cell r="I1701">
            <v>81546</v>
          </cell>
          <cell r="J1701">
            <v>7709826.0999999996</v>
          </cell>
          <cell r="K1701">
            <v>44243</v>
          </cell>
          <cell r="L1701">
            <v>1232</v>
          </cell>
        </row>
        <row r="1702">
          <cell r="A1702" t="str">
            <v>ZUARIGLOB</v>
          </cell>
          <cell r="B1702" t="str">
            <v>BE</v>
          </cell>
          <cell r="C1702">
            <v>91.75</v>
          </cell>
          <cell r="D1702">
            <v>93.2</v>
          </cell>
          <cell r="E1702">
            <v>88.25</v>
          </cell>
          <cell r="F1702">
            <v>89</v>
          </cell>
          <cell r="G1702">
            <v>89.1</v>
          </cell>
          <cell r="H1702">
            <v>92.25</v>
          </cell>
          <cell r="I1702">
            <v>34605</v>
          </cell>
          <cell r="J1702">
            <v>3105584.25</v>
          </cell>
          <cell r="K1702">
            <v>44243</v>
          </cell>
          <cell r="L1702">
            <v>395</v>
          </cell>
        </row>
        <row r="1703">
          <cell r="A1703" t="str">
            <v>ZYDUSWELL</v>
          </cell>
          <cell r="B1703" t="str">
            <v>EQ</v>
          </cell>
          <cell r="C1703">
            <v>1857.95</v>
          </cell>
          <cell r="D1703">
            <v>1885.75</v>
          </cell>
          <cell r="E1703">
            <v>1857.9</v>
          </cell>
          <cell r="F1703">
            <v>1879.6</v>
          </cell>
          <cell r="G1703">
            <v>1874</v>
          </cell>
          <cell r="H1703">
            <v>1856.2</v>
          </cell>
          <cell r="I1703">
            <v>34465</v>
          </cell>
          <cell r="J1703">
            <v>64690505.799999997</v>
          </cell>
          <cell r="K1703">
            <v>44243</v>
          </cell>
          <cell r="L1703">
            <v>3907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6"/>
      <c r="B2" s="307"/>
      <c r="C2" s="306"/>
      <c r="D2" s="306"/>
      <c r="E2" s="306"/>
      <c r="F2" s="306"/>
      <c r="G2" s="306"/>
      <c r="H2" s="308"/>
      <c r="I2" s="322"/>
      <c r="J2" s="322"/>
      <c r="K2" s="322"/>
      <c r="L2" s="258"/>
    </row>
    <row r="3" spans="1:12">
      <c r="A3" s="306"/>
      <c r="B3" s="307"/>
      <c r="C3" s="306"/>
      <c r="D3" s="306"/>
      <c r="E3" s="306"/>
      <c r="F3" s="306"/>
      <c r="G3" s="306"/>
      <c r="H3" s="308"/>
      <c r="I3" s="322"/>
      <c r="J3" s="322"/>
      <c r="K3" s="322"/>
      <c r="L3" s="258"/>
    </row>
    <row r="4" spans="1:12">
      <c r="A4" s="306"/>
      <c r="B4" s="307"/>
      <c r="C4" s="306"/>
      <c r="D4" s="306"/>
      <c r="E4" s="306"/>
      <c r="F4" s="306"/>
      <c r="G4" s="306"/>
      <c r="H4" s="308"/>
      <c r="I4" s="322"/>
      <c r="J4" s="322"/>
      <c r="K4" s="322"/>
      <c r="L4" s="258"/>
    </row>
    <row r="5" spans="1:12" s="50" customFormat="1">
      <c r="A5" s="85"/>
      <c r="B5" s="309"/>
      <c r="C5" s="85"/>
      <c r="D5" s="85"/>
      <c r="E5" s="85"/>
      <c r="F5" s="85"/>
      <c r="G5" s="85"/>
      <c r="H5" s="309"/>
    </row>
    <row r="6" spans="1:12" s="50" customFormat="1">
      <c r="A6" s="85"/>
      <c r="B6" s="309"/>
      <c r="C6" s="85"/>
      <c r="D6" s="85"/>
      <c r="E6" s="85"/>
      <c r="F6" s="85"/>
      <c r="G6" s="85"/>
      <c r="H6" s="309"/>
    </row>
    <row r="7" spans="1:12" s="50" customFormat="1">
      <c r="A7" s="85"/>
      <c r="B7" s="309"/>
      <c r="C7" s="85"/>
      <c r="D7" s="85"/>
      <c r="E7" s="85"/>
      <c r="F7" s="85"/>
      <c r="G7" s="85"/>
      <c r="H7" s="309"/>
    </row>
    <row r="8" spans="1:12" s="50" customFormat="1">
      <c r="A8" s="85"/>
      <c r="B8" s="309"/>
      <c r="C8" s="85"/>
      <c r="D8" s="85"/>
      <c r="E8" s="85"/>
      <c r="F8" s="85"/>
      <c r="G8" s="85"/>
      <c r="H8" s="309"/>
    </row>
    <row r="10" spans="1:12" ht="15.75">
      <c r="B10" s="266">
        <v>44244</v>
      </c>
      <c r="C10" s="310"/>
      <c r="E10" s="311"/>
    </row>
    <row r="11" spans="1:12">
      <c r="B11" s="266"/>
      <c r="C11" s="312"/>
    </row>
    <row r="12" spans="1:12">
      <c r="B12" s="313" t="s">
        <v>1</v>
      </c>
      <c r="C12" s="262" t="s">
        <v>2</v>
      </c>
      <c r="D12" s="313" t="s">
        <v>3</v>
      </c>
    </row>
    <row r="13" spans="1:12">
      <c r="B13" s="314">
        <v>1</v>
      </c>
      <c r="C13" s="315" t="s">
        <v>4</v>
      </c>
      <c r="D13" s="316" t="s">
        <v>5</v>
      </c>
    </row>
    <row r="14" spans="1:12">
      <c r="B14" s="314">
        <v>2</v>
      </c>
      <c r="C14" s="315" t="s">
        <v>6</v>
      </c>
      <c r="D14" s="316" t="s">
        <v>7</v>
      </c>
    </row>
    <row r="15" spans="1:12">
      <c r="B15" s="317">
        <v>3</v>
      </c>
      <c r="C15" s="318" t="s">
        <v>8</v>
      </c>
      <c r="D15" s="316" t="s">
        <v>9</v>
      </c>
    </row>
    <row r="16" spans="1:12">
      <c r="B16" s="118">
        <v>4</v>
      </c>
      <c r="C16" s="319" t="s">
        <v>10</v>
      </c>
      <c r="D16" s="320" t="s">
        <v>11</v>
      </c>
    </row>
    <row r="17" spans="2:11">
      <c r="B17" s="118">
        <v>5</v>
      </c>
      <c r="C17" s="319" t="s">
        <v>12</v>
      </c>
      <c r="D17" s="321"/>
    </row>
    <row r="25" spans="2:11">
      <c r="E25" s="386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B6" sqref="B6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</row>
    <row r="3" spans="1:16">
      <c r="A3" s="295"/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</row>
    <row r="4" spans="1:16" ht="6.75" customHeight="1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</row>
    <row r="5" spans="1:16" ht="24" customHeight="1">
      <c r="M5" s="246" t="s">
        <v>14</v>
      </c>
    </row>
    <row r="6" spans="1:16" ht="16.5" customHeight="1" thickBot="1">
      <c r="A6" s="282" t="s">
        <v>15</v>
      </c>
      <c r="B6" s="282"/>
      <c r="L6" s="266">
        <f>Main!B10</f>
        <v>44244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6"/>
      <c r="B8" s="296"/>
      <c r="K8" s="266"/>
      <c r="L8" s="266"/>
      <c r="M8" s="266"/>
    </row>
    <row r="9" spans="1:16" ht="27.75" customHeight="1" thickBot="1">
      <c r="A9" s="552" t="s">
        <v>16</v>
      </c>
      <c r="B9" s="554" t="s">
        <v>17</v>
      </c>
      <c r="C9" s="554" t="s">
        <v>18</v>
      </c>
      <c r="D9" s="554" t="s">
        <v>838</v>
      </c>
      <c r="E9" s="260" t="s">
        <v>19</v>
      </c>
      <c r="F9" s="260" t="s">
        <v>20</v>
      </c>
      <c r="G9" s="549" t="s">
        <v>21</v>
      </c>
      <c r="H9" s="550"/>
      <c r="I9" s="551"/>
      <c r="J9" s="549" t="s">
        <v>22</v>
      </c>
      <c r="K9" s="550"/>
      <c r="L9" s="551"/>
      <c r="M9" s="260"/>
      <c r="N9" s="267"/>
      <c r="O9" s="267"/>
      <c r="P9" s="267"/>
    </row>
    <row r="10" spans="1:16" ht="59.25" customHeight="1">
      <c r="A10" s="553"/>
      <c r="B10" s="555" t="s">
        <v>17</v>
      </c>
      <c r="C10" s="555"/>
      <c r="D10" s="555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300" t="s">
        <v>33</v>
      </c>
    </row>
    <row r="11" spans="1:16" ht="15">
      <c r="A11" s="263">
        <v>1</v>
      </c>
      <c r="B11" s="364" t="s">
        <v>34</v>
      </c>
      <c r="C11" s="482" t="s">
        <v>35</v>
      </c>
      <c r="D11" s="483">
        <v>44252</v>
      </c>
      <c r="E11" s="285">
        <v>37218.15</v>
      </c>
      <c r="F11" s="285">
        <v>37273.583333333336</v>
      </c>
      <c r="G11" s="297">
        <v>36777.166666666672</v>
      </c>
      <c r="H11" s="297">
        <v>36336.183333333334</v>
      </c>
      <c r="I11" s="297">
        <v>35839.76666666667</v>
      </c>
      <c r="J11" s="297">
        <v>37714.566666666673</v>
      </c>
      <c r="K11" s="297">
        <v>38210.983333333344</v>
      </c>
      <c r="L11" s="297">
        <v>38651.966666666674</v>
      </c>
      <c r="M11" s="284">
        <v>37770</v>
      </c>
      <c r="N11" s="284">
        <v>36832.6</v>
      </c>
      <c r="O11" s="480">
        <v>1934275</v>
      </c>
      <c r="P11" s="481">
        <v>-0.12554391437516246</v>
      </c>
    </row>
    <row r="12" spans="1:16" ht="15">
      <c r="A12" s="263">
        <v>2</v>
      </c>
      <c r="B12" s="364" t="s">
        <v>34</v>
      </c>
      <c r="C12" s="482" t="s">
        <v>36</v>
      </c>
      <c r="D12" s="483">
        <v>44252</v>
      </c>
      <c r="E12" s="298">
        <v>15330.25</v>
      </c>
      <c r="F12" s="298">
        <v>15335.449999999999</v>
      </c>
      <c r="G12" s="299">
        <v>15240.899999999998</v>
      </c>
      <c r="H12" s="299">
        <v>15151.55</v>
      </c>
      <c r="I12" s="299">
        <v>15056.999999999998</v>
      </c>
      <c r="J12" s="299">
        <v>15424.799999999997</v>
      </c>
      <c r="K12" s="299">
        <v>15519.349999999997</v>
      </c>
      <c r="L12" s="299">
        <v>15608.699999999997</v>
      </c>
      <c r="M12" s="286">
        <v>15430</v>
      </c>
      <c r="N12" s="286">
        <v>15246.1</v>
      </c>
      <c r="O12" s="301">
        <v>12693375</v>
      </c>
      <c r="P12" s="302">
        <v>-1.3099895554886793E-3</v>
      </c>
    </row>
    <row r="13" spans="1:16" ht="15">
      <c r="A13" s="263">
        <v>3</v>
      </c>
      <c r="B13" s="364" t="s">
        <v>34</v>
      </c>
      <c r="C13" s="482" t="s">
        <v>836</v>
      </c>
      <c r="D13" s="483">
        <v>44252</v>
      </c>
      <c r="E13" s="427">
        <v>17505.400000000001</v>
      </c>
      <c r="F13" s="427">
        <v>17550.583333333332</v>
      </c>
      <c r="G13" s="428">
        <v>17304.816666666666</v>
      </c>
      <c r="H13" s="428">
        <v>17104.233333333334</v>
      </c>
      <c r="I13" s="428">
        <v>16858.466666666667</v>
      </c>
      <c r="J13" s="428">
        <v>17751.166666666664</v>
      </c>
      <c r="K13" s="428">
        <v>17996.933333333334</v>
      </c>
      <c r="L13" s="428">
        <v>18197.516666666663</v>
      </c>
      <c r="M13" s="429">
        <v>17796.349999999999</v>
      </c>
      <c r="N13" s="429">
        <v>17350</v>
      </c>
      <c r="O13" s="430">
        <v>28920</v>
      </c>
      <c r="P13" s="431">
        <v>-8.5967130214917822E-2</v>
      </c>
    </row>
    <row r="14" spans="1:16" ht="15">
      <c r="A14" s="263">
        <v>4</v>
      </c>
      <c r="B14" s="384" t="s">
        <v>39</v>
      </c>
      <c r="C14" s="482" t="s">
        <v>736</v>
      </c>
      <c r="D14" s="483">
        <v>44252</v>
      </c>
      <c r="E14" s="298">
        <v>1228.25</v>
      </c>
      <c r="F14" s="298">
        <v>1222.3500000000001</v>
      </c>
      <c r="G14" s="299">
        <v>1215.0500000000002</v>
      </c>
      <c r="H14" s="299">
        <v>1201.8500000000001</v>
      </c>
      <c r="I14" s="299">
        <v>1194.5500000000002</v>
      </c>
      <c r="J14" s="299">
        <v>1235.5500000000002</v>
      </c>
      <c r="K14" s="299">
        <v>1242.8499999999999</v>
      </c>
      <c r="L14" s="299">
        <v>1256.0500000000002</v>
      </c>
      <c r="M14" s="286">
        <v>1229.6500000000001</v>
      </c>
      <c r="N14" s="286">
        <v>1209.1500000000001</v>
      </c>
      <c r="O14" s="301">
        <v>549950</v>
      </c>
      <c r="P14" s="302">
        <v>-5.6163384390955508E-2</v>
      </c>
    </row>
    <row r="15" spans="1:16" ht="15">
      <c r="A15" s="263">
        <v>5</v>
      </c>
      <c r="B15" s="364" t="s">
        <v>37</v>
      </c>
      <c r="C15" s="482" t="s">
        <v>38</v>
      </c>
      <c r="D15" s="483">
        <v>44252</v>
      </c>
      <c r="E15" s="298">
        <v>1826.2</v>
      </c>
      <c r="F15" s="298">
        <v>1823</v>
      </c>
      <c r="G15" s="299">
        <v>1797</v>
      </c>
      <c r="H15" s="299">
        <v>1767.8</v>
      </c>
      <c r="I15" s="299">
        <v>1741.8</v>
      </c>
      <c r="J15" s="299">
        <v>1852.2</v>
      </c>
      <c r="K15" s="299">
        <v>1878.2</v>
      </c>
      <c r="L15" s="299">
        <v>1907.4</v>
      </c>
      <c r="M15" s="286">
        <v>1849</v>
      </c>
      <c r="N15" s="286">
        <v>1793.8</v>
      </c>
      <c r="O15" s="301">
        <v>3362000</v>
      </c>
      <c r="P15" s="302">
        <v>-3.140305387496399E-2</v>
      </c>
    </row>
    <row r="16" spans="1:16" ht="15">
      <c r="A16" s="263">
        <v>6</v>
      </c>
      <c r="B16" s="364" t="s">
        <v>39</v>
      </c>
      <c r="C16" s="482" t="s">
        <v>40</v>
      </c>
      <c r="D16" s="483">
        <v>44252</v>
      </c>
      <c r="E16" s="298">
        <v>783.7</v>
      </c>
      <c r="F16" s="298">
        <v>781.7833333333333</v>
      </c>
      <c r="G16" s="299">
        <v>760.56666666666661</v>
      </c>
      <c r="H16" s="299">
        <v>737.43333333333328</v>
      </c>
      <c r="I16" s="299">
        <v>716.21666666666658</v>
      </c>
      <c r="J16" s="299">
        <v>804.91666666666663</v>
      </c>
      <c r="K16" s="299">
        <v>826.13333333333333</v>
      </c>
      <c r="L16" s="299">
        <v>849.26666666666665</v>
      </c>
      <c r="M16" s="286">
        <v>803</v>
      </c>
      <c r="N16" s="286">
        <v>758.65</v>
      </c>
      <c r="O16" s="301">
        <v>16560000</v>
      </c>
      <c r="P16" s="302">
        <v>1.0865584177756073E-2</v>
      </c>
    </row>
    <row r="17" spans="1:16" ht="15">
      <c r="A17" s="263">
        <v>7</v>
      </c>
      <c r="B17" s="364" t="s">
        <v>39</v>
      </c>
      <c r="C17" s="482" t="s">
        <v>41</v>
      </c>
      <c r="D17" s="483">
        <v>44252</v>
      </c>
      <c r="E17" s="298">
        <v>639.85</v>
      </c>
      <c r="F17" s="298">
        <v>638.08333333333337</v>
      </c>
      <c r="G17" s="299">
        <v>631.26666666666677</v>
      </c>
      <c r="H17" s="299">
        <v>622.68333333333339</v>
      </c>
      <c r="I17" s="299">
        <v>615.86666666666679</v>
      </c>
      <c r="J17" s="299">
        <v>646.66666666666674</v>
      </c>
      <c r="K17" s="299">
        <v>653.48333333333335</v>
      </c>
      <c r="L17" s="299">
        <v>662.06666666666672</v>
      </c>
      <c r="M17" s="286">
        <v>644.9</v>
      </c>
      <c r="N17" s="286">
        <v>629.5</v>
      </c>
      <c r="O17" s="301">
        <v>53445000</v>
      </c>
      <c r="P17" s="302">
        <v>2.8282828282828285E-2</v>
      </c>
    </row>
    <row r="18" spans="1:16" ht="15">
      <c r="A18" s="263">
        <v>8</v>
      </c>
      <c r="B18" s="364" t="s">
        <v>43</v>
      </c>
      <c r="C18" s="482" t="s">
        <v>44</v>
      </c>
      <c r="D18" s="483">
        <v>44252</v>
      </c>
      <c r="E18" s="298">
        <v>898.85</v>
      </c>
      <c r="F18" s="298">
        <v>904.4666666666667</v>
      </c>
      <c r="G18" s="299">
        <v>886.63333333333344</v>
      </c>
      <c r="H18" s="299">
        <v>874.41666666666674</v>
      </c>
      <c r="I18" s="299">
        <v>856.58333333333348</v>
      </c>
      <c r="J18" s="299">
        <v>916.68333333333339</v>
      </c>
      <c r="K18" s="299">
        <v>934.51666666666665</v>
      </c>
      <c r="L18" s="299">
        <v>946.73333333333335</v>
      </c>
      <c r="M18" s="286">
        <v>922.3</v>
      </c>
      <c r="N18" s="286">
        <v>892.25</v>
      </c>
      <c r="O18" s="301">
        <v>3426000</v>
      </c>
      <c r="P18" s="302">
        <v>9.1082802547770694E-2</v>
      </c>
    </row>
    <row r="19" spans="1:16" ht="15">
      <c r="A19" s="263">
        <v>9</v>
      </c>
      <c r="B19" s="364" t="s">
        <v>37</v>
      </c>
      <c r="C19" s="482" t="s">
        <v>45</v>
      </c>
      <c r="D19" s="483">
        <v>44252</v>
      </c>
      <c r="E19" s="298">
        <v>285.2</v>
      </c>
      <c r="F19" s="298">
        <v>284.61666666666662</v>
      </c>
      <c r="G19" s="299">
        <v>281.38333333333321</v>
      </c>
      <c r="H19" s="299">
        <v>277.56666666666661</v>
      </c>
      <c r="I19" s="299">
        <v>274.3333333333332</v>
      </c>
      <c r="J19" s="299">
        <v>288.43333333333322</v>
      </c>
      <c r="K19" s="299">
        <v>291.66666666666669</v>
      </c>
      <c r="L19" s="299">
        <v>295.48333333333323</v>
      </c>
      <c r="M19" s="286">
        <v>287.85000000000002</v>
      </c>
      <c r="N19" s="286">
        <v>280.8</v>
      </c>
      <c r="O19" s="301">
        <v>18594000</v>
      </c>
      <c r="P19" s="302">
        <v>-1.1640886620953595E-2</v>
      </c>
    </row>
    <row r="20" spans="1:16" ht="15">
      <c r="A20" s="263">
        <v>10</v>
      </c>
      <c r="B20" s="364" t="s">
        <v>39</v>
      </c>
      <c r="C20" s="482" t="s">
        <v>46</v>
      </c>
      <c r="D20" s="483">
        <v>44252</v>
      </c>
      <c r="E20" s="298">
        <v>3203.2</v>
      </c>
      <c r="F20" s="298">
        <v>3172.3833333333332</v>
      </c>
      <c r="G20" s="299">
        <v>3090.7666666666664</v>
      </c>
      <c r="H20" s="299">
        <v>2978.333333333333</v>
      </c>
      <c r="I20" s="299">
        <v>2896.7166666666662</v>
      </c>
      <c r="J20" s="299">
        <v>3284.8166666666666</v>
      </c>
      <c r="K20" s="299">
        <v>3366.4333333333334</v>
      </c>
      <c r="L20" s="299">
        <v>3478.8666666666668</v>
      </c>
      <c r="M20" s="286">
        <v>3254</v>
      </c>
      <c r="N20" s="286">
        <v>3059.95</v>
      </c>
      <c r="O20" s="301">
        <v>2031500</v>
      </c>
      <c r="P20" s="302">
        <v>-5.6289769946157612E-3</v>
      </c>
    </row>
    <row r="21" spans="1:16" ht="15">
      <c r="A21" s="263">
        <v>11</v>
      </c>
      <c r="B21" s="364" t="s">
        <v>43</v>
      </c>
      <c r="C21" s="482" t="s">
        <v>47</v>
      </c>
      <c r="D21" s="483">
        <v>44252</v>
      </c>
      <c r="E21" s="298">
        <v>237.35</v>
      </c>
      <c r="F21" s="298">
        <v>237.23333333333335</v>
      </c>
      <c r="G21" s="299">
        <v>233.4666666666667</v>
      </c>
      <c r="H21" s="299">
        <v>229.58333333333334</v>
      </c>
      <c r="I21" s="299">
        <v>225.81666666666669</v>
      </c>
      <c r="J21" s="299">
        <v>241.1166666666667</v>
      </c>
      <c r="K21" s="299">
        <v>244.88333333333335</v>
      </c>
      <c r="L21" s="299">
        <v>248.76666666666671</v>
      </c>
      <c r="M21" s="286">
        <v>241</v>
      </c>
      <c r="N21" s="286">
        <v>233.35</v>
      </c>
      <c r="O21" s="301">
        <v>19155000</v>
      </c>
      <c r="P21" s="302">
        <v>2.4879614767255216E-2</v>
      </c>
    </row>
    <row r="22" spans="1:16" ht="15">
      <c r="A22" s="263">
        <v>12</v>
      </c>
      <c r="B22" s="364" t="s">
        <v>43</v>
      </c>
      <c r="C22" s="482" t="s">
        <v>48</v>
      </c>
      <c r="D22" s="483">
        <v>44252</v>
      </c>
      <c r="E22" s="298">
        <v>129.30000000000001</v>
      </c>
      <c r="F22" s="298">
        <v>129.86666666666667</v>
      </c>
      <c r="G22" s="299">
        <v>127.43333333333334</v>
      </c>
      <c r="H22" s="299">
        <v>125.56666666666666</v>
      </c>
      <c r="I22" s="299">
        <v>123.13333333333333</v>
      </c>
      <c r="J22" s="299">
        <v>131.73333333333335</v>
      </c>
      <c r="K22" s="299">
        <v>134.16666666666669</v>
      </c>
      <c r="L22" s="299">
        <v>136.03333333333336</v>
      </c>
      <c r="M22" s="286">
        <v>132.30000000000001</v>
      </c>
      <c r="N22" s="286">
        <v>128</v>
      </c>
      <c r="O22" s="301">
        <v>45252000</v>
      </c>
      <c r="P22" s="302">
        <v>6.3451776649746189E-2</v>
      </c>
    </row>
    <row r="23" spans="1:16" ht="15">
      <c r="A23" s="263">
        <v>13</v>
      </c>
      <c r="B23" s="364" t="s">
        <v>49</v>
      </c>
      <c r="C23" s="482" t="s">
        <v>50</v>
      </c>
      <c r="D23" s="483">
        <v>44252</v>
      </c>
      <c r="E23" s="298">
        <v>2460.4499999999998</v>
      </c>
      <c r="F23" s="298">
        <v>2455.7999999999997</v>
      </c>
      <c r="G23" s="299">
        <v>2432.8499999999995</v>
      </c>
      <c r="H23" s="299">
        <v>2405.2499999999995</v>
      </c>
      <c r="I23" s="299">
        <v>2382.2999999999993</v>
      </c>
      <c r="J23" s="299">
        <v>2483.3999999999996</v>
      </c>
      <c r="K23" s="299">
        <v>2506.3499999999995</v>
      </c>
      <c r="L23" s="299">
        <v>2533.9499999999998</v>
      </c>
      <c r="M23" s="286">
        <v>2478.75</v>
      </c>
      <c r="N23" s="286">
        <v>2428.1999999999998</v>
      </c>
      <c r="O23" s="301">
        <v>6357300</v>
      </c>
      <c r="P23" s="302">
        <v>2.4214596423392944E-2</v>
      </c>
    </row>
    <row r="24" spans="1:16" ht="15">
      <c r="A24" s="263">
        <v>14</v>
      </c>
      <c r="B24" s="364" t="s">
        <v>51</v>
      </c>
      <c r="C24" s="482" t="s">
        <v>52</v>
      </c>
      <c r="D24" s="483">
        <v>44252</v>
      </c>
      <c r="E24" s="298">
        <v>938.6</v>
      </c>
      <c r="F24" s="298">
        <v>935.2833333333333</v>
      </c>
      <c r="G24" s="299">
        <v>926.71666666666658</v>
      </c>
      <c r="H24" s="299">
        <v>914.83333333333326</v>
      </c>
      <c r="I24" s="299">
        <v>906.26666666666654</v>
      </c>
      <c r="J24" s="299">
        <v>947.16666666666663</v>
      </c>
      <c r="K24" s="299">
        <v>955.73333333333323</v>
      </c>
      <c r="L24" s="299">
        <v>967.61666666666667</v>
      </c>
      <c r="M24" s="286">
        <v>943.85</v>
      </c>
      <c r="N24" s="286">
        <v>923.4</v>
      </c>
      <c r="O24" s="301">
        <v>9188400</v>
      </c>
      <c r="P24" s="302">
        <v>3.1223389156968492E-3</v>
      </c>
    </row>
    <row r="25" spans="1:16" ht="15">
      <c r="A25" s="263">
        <v>15</v>
      </c>
      <c r="B25" s="364" t="s">
        <v>53</v>
      </c>
      <c r="C25" s="482" t="s">
        <v>54</v>
      </c>
      <c r="D25" s="483">
        <v>44252</v>
      </c>
      <c r="E25" s="298">
        <v>778.9</v>
      </c>
      <c r="F25" s="298">
        <v>782.98333333333323</v>
      </c>
      <c r="G25" s="299">
        <v>765.96666666666647</v>
      </c>
      <c r="H25" s="299">
        <v>753.03333333333319</v>
      </c>
      <c r="I25" s="299">
        <v>736.01666666666642</v>
      </c>
      <c r="J25" s="299">
        <v>795.91666666666652</v>
      </c>
      <c r="K25" s="299">
        <v>812.93333333333317</v>
      </c>
      <c r="L25" s="299">
        <v>825.86666666666656</v>
      </c>
      <c r="M25" s="286">
        <v>800</v>
      </c>
      <c r="N25" s="286">
        <v>770.05</v>
      </c>
      <c r="O25" s="301">
        <v>46724400</v>
      </c>
      <c r="P25" s="302">
        <v>-2.83725108549184E-2</v>
      </c>
    </row>
    <row r="26" spans="1:16" ht="15">
      <c r="A26" s="263">
        <v>16</v>
      </c>
      <c r="B26" s="364" t="s">
        <v>43</v>
      </c>
      <c r="C26" s="482" t="s">
        <v>55</v>
      </c>
      <c r="D26" s="483">
        <v>44252</v>
      </c>
      <c r="E26" s="298">
        <v>4147.3999999999996</v>
      </c>
      <c r="F26" s="298">
        <v>4156.1166666666668</v>
      </c>
      <c r="G26" s="299">
        <v>4121.1833333333334</v>
      </c>
      <c r="H26" s="299">
        <v>4094.9666666666662</v>
      </c>
      <c r="I26" s="299">
        <v>4060.0333333333328</v>
      </c>
      <c r="J26" s="299">
        <v>4182.3333333333339</v>
      </c>
      <c r="K26" s="299">
        <v>4217.2666666666682</v>
      </c>
      <c r="L26" s="299">
        <v>4243.4833333333345</v>
      </c>
      <c r="M26" s="286">
        <v>4191.05</v>
      </c>
      <c r="N26" s="286">
        <v>4129.8999999999996</v>
      </c>
      <c r="O26" s="301">
        <v>1738250</v>
      </c>
      <c r="P26" s="302">
        <v>-1.932299012693935E-2</v>
      </c>
    </row>
    <row r="27" spans="1:16" ht="15">
      <c r="A27" s="263">
        <v>17</v>
      </c>
      <c r="B27" s="364" t="s">
        <v>56</v>
      </c>
      <c r="C27" s="482" t="s">
        <v>57</v>
      </c>
      <c r="D27" s="483">
        <v>44252</v>
      </c>
      <c r="E27" s="298">
        <v>10494.95</v>
      </c>
      <c r="F27" s="298">
        <v>10480.783333333333</v>
      </c>
      <c r="G27" s="299">
        <v>10393.666666666666</v>
      </c>
      <c r="H27" s="299">
        <v>10292.383333333333</v>
      </c>
      <c r="I27" s="299">
        <v>10205.266666666666</v>
      </c>
      <c r="J27" s="299">
        <v>10582.066666666666</v>
      </c>
      <c r="K27" s="299">
        <v>10669.183333333334</v>
      </c>
      <c r="L27" s="299">
        <v>10770.466666666665</v>
      </c>
      <c r="M27" s="286">
        <v>10567.9</v>
      </c>
      <c r="N27" s="286">
        <v>10379.5</v>
      </c>
      <c r="O27" s="301">
        <v>741625</v>
      </c>
      <c r="P27" s="302">
        <v>-2.3856531753866404E-2</v>
      </c>
    </row>
    <row r="28" spans="1:16" ht="15">
      <c r="A28" s="263">
        <v>18</v>
      </c>
      <c r="B28" s="364" t="s">
        <v>56</v>
      </c>
      <c r="C28" s="482" t="s">
        <v>58</v>
      </c>
      <c r="D28" s="483">
        <v>44252</v>
      </c>
      <c r="E28" s="298">
        <v>5776.75</v>
      </c>
      <c r="F28" s="298">
        <v>5771.1500000000005</v>
      </c>
      <c r="G28" s="299">
        <v>5712.3000000000011</v>
      </c>
      <c r="H28" s="299">
        <v>5647.85</v>
      </c>
      <c r="I28" s="299">
        <v>5589.0000000000009</v>
      </c>
      <c r="J28" s="299">
        <v>5835.6000000000013</v>
      </c>
      <c r="K28" s="299">
        <v>5894.4500000000016</v>
      </c>
      <c r="L28" s="299">
        <v>5958.9000000000015</v>
      </c>
      <c r="M28" s="286">
        <v>5830</v>
      </c>
      <c r="N28" s="286">
        <v>5706.7</v>
      </c>
      <c r="O28" s="301">
        <v>4282500</v>
      </c>
      <c r="P28" s="302">
        <v>-4.1249230424805508E-2</v>
      </c>
    </row>
    <row r="29" spans="1:16" ht="15">
      <c r="A29" s="263">
        <v>19</v>
      </c>
      <c r="B29" s="364" t="s">
        <v>43</v>
      </c>
      <c r="C29" s="482" t="s">
        <v>59</v>
      </c>
      <c r="D29" s="483">
        <v>44252</v>
      </c>
      <c r="E29" s="298">
        <v>1629.05</v>
      </c>
      <c r="F29" s="298">
        <v>1634.6833333333334</v>
      </c>
      <c r="G29" s="299">
        <v>1608.3666666666668</v>
      </c>
      <c r="H29" s="299">
        <v>1587.6833333333334</v>
      </c>
      <c r="I29" s="299">
        <v>1561.3666666666668</v>
      </c>
      <c r="J29" s="299">
        <v>1655.3666666666668</v>
      </c>
      <c r="K29" s="299">
        <v>1681.6833333333334</v>
      </c>
      <c r="L29" s="299">
        <v>1702.3666666666668</v>
      </c>
      <c r="M29" s="286">
        <v>1661</v>
      </c>
      <c r="N29" s="286">
        <v>1614</v>
      </c>
      <c r="O29" s="301">
        <v>3116400</v>
      </c>
      <c r="P29" s="302">
        <v>3.5348837209302326E-2</v>
      </c>
    </row>
    <row r="30" spans="1:16" ht="15">
      <c r="A30" s="263">
        <v>20</v>
      </c>
      <c r="B30" s="364" t="s">
        <v>53</v>
      </c>
      <c r="C30" s="482" t="s">
        <v>230</v>
      </c>
      <c r="D30" s="483">
        <v>44252</v>
      </c>
      <c r="E30" s="298">
        <v>351.75</v>
      </c>
      <c r="F30" s="298">
        <v>347.76666666666665</v>
      </c>
      <c r="G30" s="299">
        <v>341.48333333333329</v>
      </c>
      <c r="H30" s="299">
        <v>331.21666666666664</v>
      </c>
      <c r="I30" s="299">
        <v>324.93333333333328</v>
      </c>
      <c r="J30" s="299">
        <v>358.0333333333333</v>
      </c>
      <c r="K30" s="299">
        <v>364.31666666666661</v>
      </c>
      <c r="L30" s="299">
        <v>374.58333333333331</v>
      </c>
      <c r="M30" s="286">
        <v>354.05</v>
      </c>
      <c r="N30" s="286">
        <v>337.5</v>
      </c>
      <c r="O30" s="301">
        <v>25659000</v>
      </c>
      <c r="P30" s="302">
        <v>-4.6807087930458041E-2</v>
      </c>
    </row>
    <row r="31" spans="1:16" ht="15">
      <c r="A31" s="263">
        <v>21</v>
      </c>
      <c r="B31" s="364" t="s">
        <v>53</v>
      </c>
      <c r="C31" s="482" t="s">
        <v>60</v>
      </c>
      <c r="D31" s="483">
        <v>44252</v>
      </c>
      <c r="E31" s="298">
        <v>79.45</v>
      </c>
      <c r="F31" s="298">
        <v>79.899999999999991</v>
      </c>
      <c r="G31" s="299">
        <v>77.84999999999998</v>
      </c>
      <c r="H31" s="299">
        <v>76.249999999999986</v>
      </c>
      <c r="I31" s="299">
        <v>74.199999999999974</v>
      </c>
      <c r="J31" s="299">
        <v>81.499999999999986</v>
      </c>
      <c r="K31" s="299">
        <v>83.55</v>
      </c>
      <c r="L31" s="299">
        <v>85.149999999999991</v>
      </c>
      <c r="M31" s="286">
        <v>81.95</v>
      </c>
      <c r="N31" s="286">
        <v>78.3</v>
      </c>
      <c r="O31" s="301">
        <v>95881500</v>
      </c>
      <c r="P31" s="302">
        <v>-2.3474737845567206E-2</v>
      </c>
    </row>
    <row r="32" spans="1:16" ht="15">
      <c r="A32" s="263">
        <v>22</v>
      </c>
      <c r="B32" s="364" t="s">
        <v>49</v>
      </c>
      <c r="C32" s="482" t="s">
        <v>62</v>
      </c>
      <c r="D32" s="483">
        <v>44252</v>
      </c>
      <c r="E32" s="298">
        <v>1529.2</v>
      </c>
      <c r="F32" s="298">
        <v>1539.5166666666667</v>
      </c>
      <c r="G32" s="299">
        <v>1512.4833333333333</v>
      </c>
      <c r="H32" s="299">
        <v>1495.7666666666667</v>
      </c>
      <c r="I32" s="299">
        <v>1468.7333333333333</v>
      </c>
      <c r="J32" s="299">
        <v>1556.2333333333333</v>
      </c>
      <c r="K32" s="299">
        <v>1583.2666666666667</v>
      </c>
      <c r="L32" s="299">
        <v>1599.9833333333333</v>
      </c>
      <c r="M32" s="286">
        <v>1566.55</v>
      </c>
      <c r="N32" s="286">
        <v>1522.8</v>
      </c>
      <c r="O32" s="301">
        <v>1800700</v>
      </c>
      <c r="P32" s="302">
        <v>4.300732717425932E-2</v>
      </c>
    </row>
    <row r="33" spans="1:16" ht="15">
      <c r="A33" s="263">
        <v>23</v>
      </c>
      <c r="B33" s="364" t="s">
        <v>63</v>
      </c>
      <c r="C33" s="482" t="s">
        <v>64</v>
      </c>
      <c r="D33" s="483">
        <v>44252</v>
      </c>
      <c r="E33" s="298">
        <v>133.80000000000001</v>
      </c>
      <c r="F33" s="298">
        <v>135.20000000000002</v>
      </c>
      <c r="G33" s="299">
        <v>131.70000000000005</v>
      </c>
      <c r="H33" s="299">
        <v>129.60000000000002</v>
      </c>
      <c r="I33" s="299">
        <v>126.10000000000005</v>
      </c>
      <c r="J33" s="299">
        <v>137.30000000000004</v>
      </c>
      <c r="K33" s="299">
        <v>140.79999999999998</v>
      </c>
      <c r="L33" s="299">
        <v>142.90000000000003</v>
      </c>
      <c r="M33" s="286">
        <v>138.69999999999999</v>
      </c>
      <c r="N33" s="286">
        <v>133.1</v>
      </c>
      <c r="O33" s="301">
        <v>32642000</v>
      </c>
      <c r="P33" s="302">
        <v>4.171719621634732E-2</v>
      </c>
    </row>
    <row r="34" spans="1:16" ht="15">
      <c r="A34" s="263">
        <v>24</v>
      </c>
      <c r="B34" s="364" t="s">
        <v>49</v>
      </c>
      <c r="C34" s="482" t="s">
        <v>65</v>
      </c>
      <c r="D34" s="483">
        <v>44252</v>
      </c>
      <c r="E34" s="298">
        <v>760.4</v>
      </c>
      <c r="F34" s="298">
        <v>760.98333333333323</v>
      </c>
      <c r="G34" s="299">
        <v>750.91666666666652</v>
      </c>
      <c r="H34" s="299">
        <v>741.43333333333328</v>
      </c>
      <c r="I34" s="299">
        <v>731.36666666666656</v>
      </c>
      <c r="J34" s="299">
        <v>770.46666666666647</v>
      </c>
      <c r="K34" s="299">
        <v>780.5333333333333</v>
      </c>
      <c r="L34" s="299">
        <v>790.01666666666642</v>
      </c>
      <c r="M34" s="286">
        <v>771.05</v>
      </c>
      <c r="N34" s="286">
        <v>751.5</v>
      </c>
      <c r="O34" s="301">
        <v>3463900</v>
      </c>
      <c r="P34" s="302">
        <v>-4.7489413188142773E-2</v>
      </c>
    </row>
    <row r="35" spans="1:16" ht="15">
      <c r="A35" s="263">
        <v>25</v>
      </c>
      <c r="B35" s="364" t="s">
        <v>43</v>
      </c>
      <c r="C35" s="482" t="s">
        <v>66</v>
      </c>
      <c r="D35" s="483">
        <v>44252</v>
      </c>
      <c r="E35" s="298">
        <v>633.65</v>
      </c>
      <c r="F35" s="298">
        <v>632.86666666666667</v>
      </c>
      <c r="G35" s="299">
        <v>624.83333333333337</v>
      </c>
      <c r="H35" s="299">
        <v>616.01666666666665</v>
      </c>
      <c r="I35" s="299">
        <v>607.98333333333335</v>
      </c>
      <c r="J35" s="299">
        <v>641.68333333333339</v>
      </c>
      <c r="K35" s="299">
        <v>649.7166666666667</v>
      </c>
      <c r="L35" s="299">
        <v>658.53333333333342</v>
      </c>
      <c r="M35" s="286">
        <v>640.9</v>
      </c>
      <c r="N35" s="286">
        <v>624.04999999999995</v>
      </c>
      <c r="O35" s="301">
        <v>7042500</v>
      </c>
      <c r="P35" s="302">
        <v>2.5109170305676855E-2</v>
      </c>
    </row>
    <row r="36" spans="1:16" ht="15">
      <c r="A36" s="263">
        <v>26</v>
      </c>
      <c r="B36" s="364" t="s">
        <v>67</v>
      </c>
      <c r="C36" s="482" t="s">
        <v>68</v>
      </c>
      <c r="D36" s="483">
        <v>44252</v>
      </c>
      <c r="E36" s="298">
        <v>594.5</v>
      </c>
      <c r="F36" s="298">
        <v>596.80000000000007</v>
      </c>
      <c r="G36" s="299">
        <v>591.20000000000016</v>
      </c>
      <c r="H36" s="299">
        <v>587.90000000000009</v>
      </c>
      <c r="I36" s="299">
        <v>582.30000000000018</v>
      </c>
      <c r="J36" s="299">
        <v>600.10000000000014</v>
      </c>
      <c r="K36" s="299">
        <v>605.70000000000005</v>
      </c>
      <c r="L36" s="299">
        <v>609.00000000000011</v>
      </c>
      <c r="M36" s="286">
        <v>602.4</v>
      </c>
      <c r="N36" s="286">
        <v>593.5</v>
      </c>
      <c r="O36" s="301">
        <v>89780904</v>
      </c>
      <c r="P36" s="302">
        <v>-3.1392283728732324E-2</v>
      </c>
    </row>
    <row r="37" spans="1:16" ht="15">
      <c r="A37" s="263">
        <v>27</v>
      </c>
      <c r="B37" s="364" t="s">
        <v>63</v>
      </c>
      <c r="C37" s="482" t="s">
        <v>69</v>
      </c>
      <c r="D37" s="483">
        <v>44252</v>
      </c>
      <c r="E37" s="298">
        <v>40.049999999999997</v>
      </c>
      <c r="F37" s="298">
        <v>39.4</v>
      </c>
      <c r="G37" s="299">
        <v>38.65</v>
      </c>
      <c r="H37" s="299">
        <v>37.25</v>
      </c>
      <c r="I37" s="299">
        <v>36.5</v>
      </c>
      <c r="J37" s="299">
        <v>40.799999999999997</v>
      </c>
      <c r="K37" s="299">
        <v>41.55</v>
      </c>
      <c r="L37" s="299">
        <v>42.949999999999996</v>
      </c>
      <c r="M37" s="286">
        <v>40.15</v>
      </c>
      <c r="N37" s="286">
        <v>38</v>
      </c>
      <c r="O37" s="301">
        <v>115710000</v>
      </c>
      <c r="P37" s="302">
        <v>-1.6598250936998037E-2</v>
      </c>
    </row>
    <row r="38" spans="1:16" ht="15">
      <c r="A38" s="263">
        <v>28</v>
      </c>
      <c r="B38" s="364" t="s">
        <v>51</v>
      </c>
      <c r="C38" s="482" t="s">
        <v>70</v>
      </c>
      <c r="D38" s="483">
        <v>44252</v>
      </c>
      <c r="E38" s="298">
        <v>418.1</v>
      </c>
      <c r="F38" s="298">
        <v>415.05</v>
      </c>
      <c r="G38" s="299">
        <v>410.75</v>
      </c>
      <c r="H38" s="299">
        <v>403.4</v>
      </c>
      <c r="I38" s="299">
        <v>399.09999999999997</v>
      </c>
      <c r="J38" s="299">
        <v>422.40000000000003</v>
      </c>
      <c r="K38" s="299">
        <v>426.7000000000001</v>
      </c>
      <c r="L38" s="299">
        <v>434.05000000000007</v>
      </c>
      <c r="M38" s="286">
        <v>419.35</v>
      </c>
      <c r="N38" s="286">
        <v>407.7</v>
      </c>
      <c r="O38" s="301">
        <v>15467500</v>
      </c>
      <c r="P38" s="302">
        <v>-2.7335840323980329E-2</v>
      </c>
    </row>
    <row r="39" spans="1:16" ht="15">
      <c r="A39" s="263">
        <v>29</v>
      </c>
      <c r="B39" s="364" t="s">
        <v>43</v>
      </c>
      <c r="C39" s="482" t="s">
        <v>71</v>
      </c>
      <c r="D39" s="483">
        <v>44252</v>
      </c>
      <c r="E39" s="298">
        <v>15650.75</v>
      </c>
      <c r="F39" s="298">
        <v>15637.366666666667</v>
      </c>
      <c r="G39" s="299">
        <v>15398.533333333333</v>
      </c>
      <c r="H39" s="299">
        <v>15146.316666666666</v>
      </c>
      <c r="I39" s="299">
        <v>14907.483333333332</v>
      </c>
      <c r="J39" s="299">
        <v>15889.583333333334</v>
      </c>
      <c r="K39" s="299">
        <v>16128.416666666666</v>
      </c>
      <c r="L39" s="299">
        <v>16380.633333333335</v>
      </c>
      <c r="M39" s="286">
        <v>15876.2</v>
      </c>
      <c r="N39" s="286">
        <v>15385.15</v>
      </c>
      <c r="O39" s="301">
        <v>100950</v>
      </c>
      <c r="P39" s="302">
        <v>5.7621791513881616E-2</v>
      </c>
    </row>
    <row r="40" spans="1:16" ht="15">
      <c r="A40" s="263">
        <v>30</v>
      </c>
      <c r="B40" s="364" t="s">
        <v>72</v>
      </c>
      <c r="C40" s="482" t="s">
        <v>73</v>
      </c>
      <c r="D40" s="483">
        <v>44252</v>
      </c>
      <c r="E40" s="298">
        <v>404.05</v>
      </c>
      <c r="F40" s="298">
        <v>404.7833333333333</v>
      </c>
      <c r="G40" s="299">
        <v>401.11666666666662</v>
      </c>
      <c r="H40" s="299">
        <v>398.18333333333334</v>
      </c>
      <c r="I40" s="299">
        <v>394.51666666666665</v>
      </c>
      <c r="J40" s="299">
        <v>407.71666666666658</v>
      </c>
      <c r="K40" s="299">
        <v>411.38333333333333</v>
      </c>
      <c r="L40" s="299">
        <v>414.31666666666655</v>
      </c>
      <c r="M40" s="286">
        <v>408.45</v>
      </c>
      <c r="N40" s="286">
        <v>401.85</v>
      </c>
      <c r="O40" s="301">
        <v>23997600</v>
      </c>
      <c r="P40" s="302">
        <v>-8.4046113796950542E-3</v>
      </c>
    </row>
    <row r="41" spans="1:16" ht="15">
      <c r="A41" s="263">
        <v>31</v>
      </c>
      <c r="B41" s="364" t="s">
        <v>49</v>
      </c>
      <c r="C41" s="482" t="s">
        <v>74</v>
      </c>
      <c r="D41" s="483">
        <v>44252</v>
      </c>
      <c r="E41" s="298">
        <v>3404</v>
      </c>
      <c r="F41" s="298">
        <v>3411.6666666666665</v>
      </c>
      <c r="G41" s="299">
        <v>3384.583333333333</v>
      </c>
      <c r="H41" s="299">
        <v>3365.1666666666665</v>
      </c>
      <c r="I41" s="299">
        <v>3338.083333333333</v>
      </c>
      <c r="J41" s="299">
        <v>3431.083333333333</v>
      </c>
      <c r="K41" s="299">
        <v>3458.1666666666661</v>
      </c>
      <c r="L41" s="299">
        <v>3477.583333333333</v>
      </c>
      <c r="M41" s="286">
        <v>3438.75</v>
      </c>
      <c r="N41" s="286">
        <v>3392.25</v>
      </c>
      <c r="O41" s="301">
        <v>2951000</v>
      </c>
      <c r="P41" s="302">
        <v>2.6577610798024072E-2</v>
      </c>
    </row>
    <row r="42" spans="1:16" ht="15">
      <c r="A42" s="263">
        <v>32</v>
      </c>
      <c r="B42" s="364" t="s">
        <v>51</v>
      </c>
      <c r="C42" s="482" t="s">
        <v>75</v>
      </c>
      <c r="D42" s="483">
        <v>44252</v>
      </c>
      <c r="E42" s="298">
        <v>470.9</v>
      </c>
      <c r="F42" s="298">
        <v>470.48333333333335</v>
      </c>
      <c r="G42" s="299">
        <v>465.41666666666669</v>
      </c>
      <c r="H42" s="299">
        <v>459.93333333333334</v>
      </c>
      <c r="I42" s="299">
        <v>454.86666666666667</v>
      </c>
      <c r="J42" s="299">
        <v>475.9666666666667</v>
      </c>
      <c r="K42" s="299">
        <v>481.0333333333333</v>
      </c>
      <c r="L42" s="299">
        <v>486.51666666666671</v>
      </c>
      <c r="M42" s="286">
        <v>475.55</v>
      </c>
      <c r="N42" s="286">
        <v>465</v>
      </c>
      <c r="O42" s="301">
        <v>11440000</v>
      </c>
      <c r="P42" s="302">
        <v>4.4596223382884694E-2</v>
      </c>
    </row>
    <row r="43" spans="1:16" ht="15">
      <c r="A43" s="263">
        <v>33</v>
      </c>
      <c r="B43" s="364" t="s">
        <v>53</v>
      </c>
      <c r="C43" s="482" t="s">
        <v>76</v>
      </c>
      <c r="D43" s="483">
        <v>44252</v>
      </c>
      <c r="E43" s="298">
        <v>163.15</v>
      </c>
      <c r="F43" s="298">
        <v>163.21666666666667</v>
      </c>
      <c r="G43" s="299">
        <v>160.13333333333333</v>
      </c>
      <c r="H43" s="299">
        <v>157.11666666666665</v>
      </c>
      <c r="I43" s="299">
        <v>154.0333333333333</v>
      </c>
      <c r="J43" s="299">
        <v>166.23333333333335</v>
      </c>
      <c r="K43" s="299">
        <v>169.31666666666666</v>
      </c>
      <c r="L43" s="299">
        <v>172.33333333333337</v>
      </c>
      <c r="M43" s="286">
        <v>166.3</v>
      </c>
      <c r="N43" s="286">
        <v>160.19999999999999</v>
      </c>
      <c r="O43" s="301">
        <v>60642000</v>
      </c>
      <c r="P43" s="302">
        <v>-1.9552079630287948E-3</v>
      </c>
    </row>
    <row r="44" spans="1:16" ht="15">
      <c r="A44" s="263">
        <v>34</v>
      </c>
      <c r="B44" s="364" t="s">
        <v>56</v>
      </c>
      <c r="C44" s="482" t="s">
        <v>81</v>
      </c>
      <c r="D44" s="483">
        <v>44252</v>
      </c>
      <c r="E44" s="298">
        <v>529.5</v>
      </c>
      <c r="F44" s="298">
        <v>528.63333333333333</v>
      </c>
      <c r="G44" s="299">
        <v>519.86666666666667</v>
      </c>
      <c r="H44" s="299">
        <v>510.23333333333335</v>
      </c>
      <c r="I44" s="299">
        <v>501.4666666666667</v>
      </c>
      <c r="J44" s="299">
        <v>538.26666666666665</v>
      </c>
      <c r="K44" s="299">
        <v>547.0333333333333</v>
      </c>
      <c r="L44" s="299">
        <v>556.66666666666663</v>
      </c>
      <c r="M44" s="286">
        <v>537.4</v>
      </c>
      <c r="N44" s="286">
        <v>519</v>
      </c>
      <c r="O44" s="301">
        <v>5692500</v>
      </c>
      <c r="P44" s="302">
        <v>9.7560975609756097E-3</v>
      </c>
    </row>
    <row r="45" spans="1:16" ht="15">
      <c r="A45" s="263">
        <v>35</v>
      </c>
      <c r="B45" s="364" t="s">
        <v>51</v>
      </c>
      <c r="C45" s="482" t="s">
        <v>82</v>
      </c>
      <c r="D45" s="483">
        <v>44252</v>
      </c>
      <c r="E45" s="298">
        <v>852</v>
      </c>
      <c r="F45" s="298">
        <v>849.41666666666663</v>
      </c>
      <c r="G45" s="299">
        <v>844.58333333333326</v>
      </c>
      <c r="H45" s="299">
        <v>837.16666666666663</v>
      </c>
      <c r="I45" s="299">
        <v>832.33333333333326</v>
      </c>
      <c r="J45" s="299">
        <v>856.83333333333326</v>
      </c>
      <c r="K45" s="299">
        <v>861.66666666666652</v>
      </c>
      <c r="L45" s="299">
        <v>869.08333333333326</v>
      </c>
      <c r="M45" s="286">
        <v>854.25</v>
      </c>
      <c r="N45" s="286">
        <v>842</v>
      </c>
      <c r="O45" s="301">
        <v>12818000</v>
      </c>
      <c r="P45" s="302">
        <v>8.0768837542173604E-3</v>
      </c>
    </row>
    <row r="46" spans="1:16" ht="15">
      <c r="A46" s="263">
        <v>36</v>
      </c>
      <c r="B46" s="364" t="s">
        <v>39</v>
      </c>
      <c r="C46" s="482" t="s">
        <v>83</v>
      </c>
      <c r="D46" s="483">
        <v>44252</v>
      </c>
      <c r="E46" s="298">
        <v>134.25</v>
      </c>
      <c r="F46" s="298">
        <v>133.93333333333331</v>
      </c>
      <c r="G46" s="299">
        <v>132.46666666666661</v>
      </c>
      <c r="H46" s="299">
        <v>130.68333333333331</v>
      </c>
      <c r="I46" s="299">
        <v>129.21666666666661</v>
      </c>
      <c r="J46" s="299">
        <v>135.71666666666661</v>
      </c>
      <c r="K46" s="299">
        <v>137.18333333333331</v>
      </c>
      <c r="L46" s="299">
        <v>138.96666666666661</v>
      </c>
      <c r="M46" s="286">
        <v>135.4</v>
      </c>
      <c r="N46" s="286">
        <v>132.15</v>
      </c>
      <c r="O46" s="301">
        <v>40504800</v>
      </c>
      <c r="P46" s="302">
        <v>3.6654842523917014E-2</v>
      </c>
    </row>
    <row r="47" spans="1:16" ht="15">
      <c r="A47" s="263">
        <v>37</v>
      </c>
      <c r="B47" s="384" t="s">
        <v>106</v>
      </c>
      <c r="C47" s="482" t="s">
        <v>825</v>
      </c>
      <c r="D47" s="483">
        <v>44252</v>
      </c>
      <c r="E47" s="298">
        <v>2618.8000000000002</v>
      </c>
      <c r="F47" s="298">
        <v>2617.7833333333333</v>
      </c>
      <c r="G47" s="299">
        <v>2585.5666666666666</v>
      </c>
      <c r="H47" s="299">
        <v>2552.3333333333335</v>
      </c>
      <c r="I47" s="299">
        <v>2520.1166666666668</v>
      </c>
      <c r="J47" s="299">
        <v>2651.0166666666664</v>
      </c>
      <c r="K47" s="299">
        <v>2683.2333333333327</v>
      </c>
      <c r="L47" s="299">
        <v>2716.4666666666662</v>
      </c>
      <c r="M47" s="286">
        <v>2650</v>
      </c>
      <c r="N47" s="286">
        <v>2584.5500000000002</v>
      </c>
      <c r="O47" s="301">
        <v>419250</v>
      </c>
      <c r="P47" s="302">
        <v>-1.4977973568281937E-2</v>
      </c>
    </row>
    <row r="48" spans="1:16" ht="15">
      <c r="A48" s="263">
        <v>38</v>
      </c>
      <c r="B48" s="364" t="s">
        <v>49</v>
      </c>
      <c r="C48" s="482" t="s">
        <v>84</v>
      </c>
      <c r="D48" s="483">
        <v>44252</v>
      </c>
      <c r="E48" s="298">
        <v>1587.7</v>
      </c>
      <c r="F48" s="298">
        <v>1589.4333333333332</v>
      </c>
      <c r="G48" s="299">
        <v>1570.8666666666663</v>
      </c>
      <c r="H48" s="299">
        <v>1554.0333333333331</v>
      </c>
      <c r="I48" s="299">
        <v>1535.4666666666662</v>
      </c>
      <c r="J48" s="299">
        <v>1606.2666666666664</v>
      </c>
      <c r="K48" s="299">
        <v>1624.8333333333335</v>
      </c>
      <c r="L48" s="299">
        <v>1641.6666666666665</v>
      </c>
      <c r="M48" s="286">
        <v>1608</v>
      </c>
      <c r="N48" s="286">
        <v>1572.6</v>
      </c>
      <c r="O48" s="301">
        <v>3271100</v>
      </c>
      <c r="P48" s="302">
        <v>-5.109644453906749E-3</v>
      </c>
    </row>
    <row r="49" spans="1:16" ht="15">
      <c r="A49" s="263">
        <v>39</v>
      </c>
      <c r="B49" s="364" t="s">
        <v>39</v>
      </c>
      <c r="C49" s="482" t="s">
        <v>85</v>
      </c>
      <c r="D49" s="483">
        <v>44252</v>
      </c>
      <c r="E49" s="298">
        <v>537.25</v>
      </c>
      <c r="F49" s="298">
        <v>536.76666666666665</v>
      </c>
      <c r="G49" s="299">
        <v>528.5333333333333</v>
      </c>
      <c r="H49" s="299">
        <v>519.81666666666661</v>
      </c>
      <c r="I49" s="299">
        <v>511.58333333333326</v>
      </c>
      <c r="J49" s="299">
        <v>545.48333333333335</v>
      </c>
      <c r="K49" s="299">
        <v>553.7166666666667</v>
      </c>
      <c r="L49" s="299">
        <v>562.43333333333339</v>
      </c>
      <c r="M49" s="286">
        <v>545</v>
      </c>
      <c r="N49" s="286">
        <v>528.04999999999995</v>
      </c>
      <c r="O49" s="301">
        <v>6523962</v>
      </c>
      <c r="P49" s="302">
        <v>-8.8845230299061342E-2</v>
      </c>
    </row>
    <row r="50" spans="1:16" ht="15">
      <c r="A50" s="263">
        <v>40</v>
      </c>
      <c r="B50" s="364" t="s">
        <v>63</v>
      </c>
      <c r="C50" s="482" t="s">
        <v>86</v>
      </c>
      <c r="D50" s="483">
        <v>44252</v>
      </c>
      <c r="E50" s="298">
        <v>768.45</v>
      </c>
      <c r="F50" s="298">
        <v>769.7833333333333</v>
      </c>
      <c r="G50" s="299">
        <v>760.91666666666663</v>
      </c>
      <c r="H50" s="299">
        <v>753.38333333333333</v>
      </c>
      <c r="I50" s="299">
        <v>744.51666666666665</v>
      </c>
      <c r="J50" s="299">
        <v>777.31666666666661</v>
      </c>
      <c r="K50" s="299">
        <v>786.18333333333339</v>
      </c>
      <c r="L50" s="299">
        <v>793.71666666666658</v>
      </c>
      <c r="M50" s="286">
        <v>778.65</v>
      </c>
      <c r="N50" s="286">
        <v>762.25</v>
      </c>
      <c r="O50" s="301">
        <v>1528800</v>
      </c>
      <c r="P50" s="302">
        <v>2.4939662107803701E-2</v>
      </c>
    </row>
    <row r="51" spans="1:16" ht="15">
      <c r="A51" s="263">
        <v>41</v>
      </c>
      <c r="B51" s="364" t="s">
        <v>49</v>
      </c>
      <c r="C51" s="482" t="s">
        <v>87</v>
      </c>
      <c r="D51" s="483">
        <v>44252</v>
      </c>
      <c r="E51" s="298">
        <v>524.35</v>
      </c>
      <c r="F51" s="298">
        <v>526.29999999999995</v>
      </c>
      <c r="G51" s="299">
        <v>519.84999999999991</v>
      </c>
      <c r="H51" s="299">
        <v>515.34999999999991</v>
      </c>
      <c r="I51" s="299">
        <v>508.89999999999986</v>
      </c>
      <c r="J51" s="299">
        <v>530.79999999999995</v>
      </c>
      <c r="K51" s="299">
        <v>537.25</v>
      </c>
      <c r="L51" s="299">
        <v>541.75</v>
      </c>
      <c r="M51" s="286">
        <v>532.75</v>
      </c>
      <c r="N51" s="286">
        <v>521.79999999999995</v>
      </c>
      <c r="O51" s="301">
        <v>11992500</v>
      </c>
      <c r="P51" s="302">
        <v>2.3687580025608196E-2</v>
      </c>
    </row>
    <row r="52" spans="1:16" ht="15">
      <c r="A52" s="263">
        <v>42</v>
      </c>
      <c r="B52" s="364" t="s">
        <v>51</v>
      </c>
      <c r="C52" s="482" t="s">
        <v>90</v>
      </c>
      <c r="D52" s="483">
        <v>44252</v>
      </c>
      <c r="E52" s="298">
        <v>3698.8</v>
      </c>
      <c r="F52" s="298">
        <v>3698.7666666666664</v>
      </c>
      <c r="G52" s="299">
        <v>3674.5333333333328</v>
      </c>
      <c r="H52" s="299">
        <v>3650.2666666666664</v>
      </c>
      <c r="I52" s="299">
        <v>3626.0333333333328</v>
      </c>
      <c r="J52" s="299">
        <v>3723.0333333333328</v>
      </c>
      <c r="K52" s="299">
        <v>3747.2666666666664</v>
      </c>
      <c r="L52" s="299">
        <v>3771.5333333333328</v>
      </c>
      <c r="M52" s="286">
        <v>3723</v>
      </c>
      <c r="N52" s="286">
        <v>3674.5</v>
      </c>
      <c r="O52" s="301">
        <v>2956800</v>
      </c>
      <c r="P52" s="302">
        <v>-4.5785079450579051E-3</v>
      </c>
    </row>
    <row r="53" spans="1:16" ht="15">
      <c r="A53" s="263">
        <v>43</v>
      </c>
      <c r="B53" s="364" t="s">
        <v>91</v>
      </c>
      <c r="C53" s="482" t="s">
        <v>92</v>
      </c>
      <c r="D53" s="483">
        <v>44252</v>
      </c>
      <c r="E53" s="298">
        <v>319.7</v>
      </c>
      <c r="F53" s="298">
        <v>321.41666666666669</v>
      </c>
      <c r="G53" s="299">
        <v>313.88333333333338</v>
      </c>
      <c r="H53" s="299">
        <v>308.06666666666672</v>
      </c>
      <c r="I53" s="299">
        <v>300.53333333333342</v>
      </c>
      <c r="J53" s="299">
        <v>327.23333333333335</v>
      </c>
      <c r="K53" s="299">
        <v>334.76666666666665</v>
      </c>
      <c r="L53" s="299">
        <v>340.58333333333331</v>
      </c>
      <c r="M53" s="286">
        <v>328.95</v>
      </c>
      <c r="N53" s="286">
        <v>315.60000000000002</v>
      </c>
      <c r="O53" s="301">
        <v>31039800</v>
      </c>
      <c r="P53" s="302">
        <v>-7.282321899736148E-3</v>
      </c>
    </row>
    <row r="54" spans="1:16" ht="15">
      <c r="A54" s="263">
        <v>44</v>
      </c>
      <c r="B54" s="364" t="s">
        <v>51</v>
      </c>
      <c r="C54" s="482" t="s">
        <v>93</v>
      </c>
      <c r="D54" s="483">
        <v>44252</v>
      </c>
      <c r="E54" s="298">
        <v>4716.2</v>
      </c>
      <c r="F54" s="298">
        <v>4721.9833333333327</v>
      </c>
      <c r="G54" s="299">
        <v>4674.3166666666657</v>
      </c>
      <c r="H54" s="299">
        <v>4632.4333333333334</v>
      </c>
      <c r="I54" s="299">
        <v>4584.7666666666664</v>
      </c>
      <c r="J54" s="299">
        <v>4763.866666666665</v>
      </c>
      <c r="K54" s="299">
        <v>4811.533333333331</v>
      </c>
      <c r="L54" s="299">
        <v>4853.4166666666642</v>
      </c>
      <c r="M54" s="286">
        <v>4769.6499999999996</v>
      </c>
      <c r="N54" s="286">
        <v>4680.1000000000004</v>
      </c>
      <c r="O54" s="301">
        <v>2866375</v>
      </c>
      <c r="P54" s="302">
        <v>-1.5372064064579844E-2</v>
      </c>
    </row>
    <row r="55" spans="1:16" ht="15">
      <c r="A55" s="263">
        <v>45</v>
      </c>
      <c r="B55" s="364" t="s">
        <v>43</v>
      </c>
      <c r="C55" s="482" t="s">
        <v>94</v>
      </c>
      <c r="D55" s="483">
        <v>44252</v>
      </c>
      <c r="E55" s="298">
        <v>2739.15</v>
      </c>
      <c r="F55" s="298">
        <v>2741.35</v>
      </c>
      <c r="G55" s="299">
        <v>2703.1</v>
      </c>
      <c r="H55" s="299">
        <v>2667.05</v>
      </c>
      <c r="I55" s="299">
        <v>2628.8</v>
      </c>
      <c r="J55" s="299">
        <v>2777.3999999999996</v>
      </c>
      <c r="K55" s="299">
        <v>2815.6499999999996</v>
      </c>
      <c r="L55" s="299">
        <v>2851.6999999999994</v>
      </c>
      <c r="M55" s="286">
        <v>2779.6</v>
      </c>
      <c r="N55" s="286">
        <v>2705.3</v>
      </c>
      <c r="O55" s="301">
        <v>2449650</v>
      </c>
      <c r="P55" s="302">
        <v>5.4589857779054731E-3</v>
      </c>
    </row>
    <row r="56" spans="1:16" ht="15">
      <c r="A56" s="263">
        <v>46</v>
      </c>
      <c r="B56" s="364" t="s">
        <v>43</v>
      </c>
      <c r="C56" s="482" t="s">
        <v>96</v>
      </c>
      <c r="D56" s="483">
        <v>44252</v>
      </c>
      <c r="E56" s="298">
        <v>1392.55</v>
      </c>
      <c r="F56" s="298">
        <v>1394.7833333333335</v>
      </c>
      <c r="G56" s="299">
        <v>1379.5666666666671</v>
      </c>
      <c r="H56" s="299">
        <v>1366.5833333333335</v>
      </c>
      <c r="I56" s="299">
        <v>1351.366666666667</v>
      </c>
      <c r="J56" s="299">
        <v>1407.7666666666671</v>
      </c>
      <c r="K56" s="299">
        <v>1422.9833333333338</v>
      </c>
      <c r="L56" s="299">
        <v>1435.9666666666672</v>
      </c>
      <c r="M56" s="286">
        <v>1410</v>
      </c>
      <c r="N56" s="286">
        <v>1381.8</v>
      </c>
      <c r="O56" s="301">
        <v>3185050</v>
      </c>
      <c r="P56" s="302">
        <v>-5.666208791208791E-3</v>
      </c>
    </row>
    <row r="57" spans="1:16" ht="15">
      <c r="A57" s="263">
        <v>47</v>
      </c>
      <c r="B57" s="364" t="s">
        <v>43</v>
      </c>
      <c r="C57" s="482" t="s">
        <v>97</v>
      </c>
      <c r="D57" s="483">
        <v>44252</v>
      </c>
      <c r="E57" s="298">
        <v>212.1</v>
      </c>
      <c r="F57" s="298">
        <v>211.81666666666669</v>
      </c>
      <c r="G57" s="299">
        <v>208.88333333333338</v>
      </c>
      <c r="H57" s="299">
        <v>205.66666666666669</v>
      </c>
      <c r="I57" s="299">
        <v>202.73333333333338</v>
      </c>
      <c r="J57" s="299">
        <v>215.03333333333339</v>
      </c>
      <c r="K57" s="299">
        <v>217.96666666666673</v>
      </c>
      <c r="L57" s="299">
        <v>221.18333333333339</v>
      </c>
      <c r="M57" s="286">
        <v>214.75</v>
      </c>
      <c r="N57" s="286">
        <v>208.6</v>
      </c>
      <c r="O57" s="301">
        <v>12171600</v>
      </c>
      <c r="P57" s="302">
        <v>1.9601930036188178E-2</v>
      </c>
    </row>
    <row r="58" spans="1:16" ht="15">
      <c r="A58" s="263">
        <v>48</v>
      </c>
      <c r="B58" s="364" t="s">
        <v>53</v>
      </c>
      <c r="C58" s="482" t="s">
        <v>98</v>
      </c>
      <c r="D58" s="483">
        <v>44252</v>
      </c>
      <c r="E58" s="298">
        <v>85.55</v>
      </c>
      <c r="F58" s="298">
        <v>85.783333333333346</v>
      </c>
      <c r="G58" s="299">
        <v>84.066666666666691</v>
      </c>
      <c r="H58" s="299">
        <v>82.583333333333343</v>
      </c>
      <c r="I58" s="299">
        <v>80.866666666666688</v>
      </c>
      <c r="J58" s="299">
        <v>87.266666666666694</v>
      </c>
      <c r="K58" s="299">
        <v>88.983333333333363</v>
      </c>
      <c r="L58" s="299">
        <v>90.466666666666697</v>
      </c>
      <c r="M58" s="286">
        <v>87.5</v>
      </c>
      <c r="N58" s="286">
        <v>84.3</v>
      </c>
      <c r="O58" s="301">
        <v>86990000</v>
      </c>
      <c r="P58" s="302">
        <v>2.5946455949994104E-2</v>
      </c>
    </row>
    <row r="59" spans="1:16" ht="15">
      <c r="A59" s="263">
        <v>49</v>
      </c>
      <c r="B59" s="364" t="s">
        <v>72</v>
      </c>
      <c r="C59" s="482" t="s">
        <v>99</v>
      </c>
      <c r="D59" s="483">
        <v>44252</v>
      </c>
      <c r="E59" s="298">
        <v>133.30000000000001</v>
      </c>
      <c r="F59" s="298">
        <v>133.9</v>
      </c>
      <c r="G59" s="299">
        <v>132</v>
      </c>
      <c r="H59" s="299">
        <v>130.69999999999999</v>
      </c>
      <c r="I59" s="299">
        <v>128.79999999999998</v>
      </c>
      <c r="J59" s="299">
        <v>135.20000000000002</v>
      </c>
      <c r="K59" s="299">
        <v>137.10000000000005</v>
      </c>
      <c r="L59" s="299">
        <v>138.40000000000003</v>
      </c>
      <c r="M59" s="286">
        <v>135.80000000000001</v>
      </c>
      <c r="N59" s="286">
        <v>132.6</v>
      </c>
      <c r="O59" s="301">
        <v>36301100</v>
      </c>
      <c r="P59" s="302">
        <v>2.6919758412424503E-2</v>
      </c>
    </row>
    <row r="60" spans="1:16" ht="15">
      <c r="A60" s="263">
        <v>50</v>
      </c>
      <c r="B60" s="364" t="s">
        <v>51</v>
      </c>
      <c r="C60" s="482" t="s">
        <v>100</v>
      </c>
      <c r="D60" s="483">
        <v>44252</v>
      </c>
      <c r="E60" s="298">
        <v>505.3</v>
      </c>
      <c r="F60" s="298">
        <v>501.34999999999997</v>
      </c>
      <c r="G60" s="299">
        <v>494.69999999999993</v>
      </c>
      <c r="H60" s="299">
        <v>484.09999999999997</v>
      </c>
      <c r="I60" s="299">
        <v>477.44999999999993</v>
      </c>
      <c r="J60" s="299">
        <v>511.94999999999993</v>
      </c>
      <c r="K60" s="299">
        <v>518.59999999999991</v>
      </c>
      <c r="L60" s="299">
        <v>529.19999999999993</v>
      </c>
      <c r="M60" s="286">
        <v>508</v>
      </c>
      <c r="N60" s="286">
        <v>490.75</v>
      </c>
      <c r="O60" s="301">
        <v>5480900</v>
      </c>
      <c r="P60" s="302">
        <v>5.8170515097690945E-2</v>
      </c>
    </row>
    <row r="61" spans="1:16" ht="15">
      <c r="A61" s="263">
        <v>51</v>
      </c>
      <c r="B61" s="364" t="s">
        <v>101</v>
      </c>
      <c r="C61" s="482" t="s">
        <v>102</v>
      </c>
      <c r="D61" s="483">
        <v>44252</v>
      </c>
      <c r="E61" s="298">
        <v>25.3</v>
      </c>
      <c r="F61" s="298">
        <v>25.433333333333337</v>
      </c>
      <c r="G61" s="299">
        <v>25.016666666666673</v>
      </c>
      <c r="H61" s="299">
        <v>24.733333333333334</v>
      </c>
      <c r="I61" s="299">
        <v>24.31666666666667</v>
      </c>
      <c r="J61" s="299">
        <v>25.716666666666676</v>
      </c>
      <c r="K61" s="299">
        <v>26.13333333333334</v>
      </c>
      <c r="L61" s="299">
        <v>26.416666666666679</v>
      </c>
      <c r="M61" s="286">
        <v>25.85</v>
      </c>
      <c r="N61" s="286">
        <v>25.15</v>
      </c>
      <c r="O61" s="301">
        <v>151020000</v>
      </c>
      <c r="P61" s="302">
        <v>1.3438019024611203E-2</v>
      </c>
    </row>
    <row r="62" spans="1:16" ht="15">
      <c r="A62" s="263">
        <v>52</v>
      </c>
      <c r="B62" s="364" t="s">
        <v>49</v>
      </c>
      <c r="C62" s="482" t="s">
        <v>103</v>
      </c>
      <c r="D62" s="483">
        <v>44252</v>
      </c>
      <c r="E62" s="298">
        <v>724.35</v>
      </c>
      <c r="F62" s="298">
        <v>730.19999999999993</v>
      </c>
      <c r="G62" s="299">
        <v>715.04999999999984</v>
      </c>
      <c r="H62" s="299">
        <v>705.74999999999989</v>
      </c>
      <c r="I62" s="299">
        <v>690.5999999999998</v>
      </c>
      <c r="J62" s="299">
        <v>739.49999999999989</v>
      </c>
      <c r="K62" s="299">
        <v>754.65</v>
      </c>
      <c r="L62" s="299">
        <v>763.94999999999993</v>
      </c>
      <c r="M62" s="286">
        <v>745.35</v>
      </c>
      <c r="N62" s="286">
        <v>720.9</v>
      </c>
      <c r="O62" s="301">
        <v>3983000</v>
      </c>
      <c r="P62" s="302">
        <v>9.8455598455598453E-2</v>
      </c>
    </row>
    <row r="63" spans="1:16" ht="15">
      <c r="A63" s="263">
        <v>53</v>
      </c>
      <c r="B63" s="384" t="s">
        <v>39</v>
      </c>
      <c r="C63" s="482" t="s">
        <v>245</v>
      </c>
      <c r="D63" s="483">
        <v>44252</v>
      </c>
      <c r="E63" s="298">
        <v>1522.5</v>
      </c>
      <c r="F63" s="298">
        <v>1519.6166666666668</v>
      </c>
      <c r="G63" s="299">
        <v>1496.4833333333336</v>
      </c>
      <c r="H63" s="299">
        <v>1470.4666666666667</v>
      </c>
      <c r="I63" s="299">
        <v>1447.3333333333335</v>
      </c>
      <c r="J63" s="299">
        <v>1545.6333333333337</v>
      </c>
      <c r="K63" s="299">
        <v>1568.7666666666669</v>
      </c>
      <c r="L63" s="299">
        <v>1594.7833333333338</v>
      </c>
      <c r="M63" s="286">
        <v>1542.75</v>
      </c>
      <c r="N63" s="286">
        <v>1493.6</v>
      </c>
      <c r="O63" s="301">
        <v>2043600</v>
      </c>
      <c r="P63" s="302">
        <v>6.0800000000000003E-3</v>
      </c>
    </row>
    <row r="64" spans="1:16" ht="15">
      <c r="A64" s="263">
        <v>54</v>
      </c>
      <c r="B64" s="364" t="s">
        <v>37</v>
      </c>
      <c r="C64" s="482" t="s">
        <v>104</v>
      </c>
      <c r="D64" s="483">
        <v>44252</v>
      </c>
      <c r="E64" s="298">
        <v>1249.3</v>
      </c>
      <c r="F64" s="298">
        <v>1247.0833333333333</v>
      </c>
      <c r="G64" s="299">
        <v>1232.8166666666666</v>
      </c>
      <c r="H64" s="299">
        <v>1216.3333333333333</v>
      </c>
      <c r="I64" s="299">
        <v>1202.0666666666666</v>
      </c>
      <c r="J64" s="299">
        <v>1263.5666666666666</v>
      </c>
      <c r="K64" s="299">
        <v>1277.8333333333335</v>
      </c>
      <c r="L64" s="299">
        <v>1294.3166666666666</v>
      </c>
      <c r="M64" s="286">
        <v>1261.3499999999999</v>
      </c>
      <c r="N64" s="286">
        <v>1230.5999999999999</v>
      </c>
      <c r="O64" s="301">
        <v>17283350</v>
      </c>
      <c r="P64" s="302">
        <v>6.8068622025456559E-3</v>
      </c>
    </row>
    <row r="65" spans="1:16" ht="15">
      <c r="A65" s="263">
        <v>55</v>
      </c>
      <c r="B65" s="364" t="s">
        <v>39</v>
      </c>
      <c r="C65" s="482" t="s">
        <v>105</v>
      </c>
      <c r="D65" s="483">
        <v>44252</v>
      </c>
      <c r="E65" s="298">
        <v>1218.3499999999999</v>
      </c>
      <c r="F65" s="298">
        <v>1201.7666666666667</v>
      </c>
      <c r="G65" s="299">
        <v>1180.3833333333332</v>
      </c>
      <c r="H65" s="299">
        <v>1142.4166666666665</v>
      </c>
      <c r="I65" s="299">
        <v>1121.0333333333331</v>
      </c>
      <c r="J65" s="299">
        <v>1239.7333333333333</v>
      </c>
      <c r="K65" s="299">
        <v>1261.116666666667</v>
      </c>
      <c r="L65" s="299">
        <v>1299.0833333333335</v>
      </c>
      <c r="M65" s="286">
        <v>1223.1500000000001</v>
      </c>
      <c r="N65" s="286">
        <v>1163.8</v>
      </c>
      <c r="O65" s="301">
        <v>4025000</v>
      </c>
      <c r="P65" s="302">
        <v>5.6985294117647058E-2</v>
      </c>
    </row>
    <row r="66" spans="1:16" ht="15">
      <c r="A66" s="263">
        <v>56</v>
      </c>
      <c r="B66" s="364" t="s">
        <v>106</v>
      </c>
      <c r="C66" s="482" t="s">
        <v>107</v>
      </c>
      <c r="D66" s="483">
        <v>44252</v>
      </c>
      <c r="E66" s="298">
        <v>955.9</v>
      </c>
      <c r="F66" s="298">
        <v>954.81666666666661</v>
      </c>
      <c r="G66" s="299">
        <v>947.13333333333321</v>
      </c>
      <c r="H66" s="299">
        <v>938.36666666666656</v>
      </c>
      <c r="I66" s="299">
        <v>930.68333333333317</v>
      </c>
      <c r="J66" s="299">
        <v>963.58333333333326</v>
      </c>
      <c r="K66" s="299">
        <v>971.26666666666665</v>
      </c>
      <c r="L66" s="299">
        <v>980.0333333333333</v>
      </c>
      <c r="M66" s="286">
        <v>962.5</v>
      </c>
      <c r="N66" s="286">
        <v>946.05</v>
      </c>
      <c r="O66" s="301">
        <v>20296500</v>
      </c>
      <c r="P66" s="302">
        <v>1.5657839428331231E-2</v>
      </c>
    </row>
    <row r="67" spans="1:16" ht="15">
      <c r="A67" s="263">
        <v>57</v>
      </c>
      <c r="B67" s="364" t="s">
        <v>56</v>
      </c>
      <c r="C67" s="482" t="s">
        <v>108</v>
      </c>
      <c r="D67" s="483">
        <v>44252</v>
      </c>
      <c r="E67" s="427">
        <v>2860.8</v>
      </c>
      <c r="F67" s="427">
        <v>2866.6833333333329</v>
      </c>
      <c r="G67" s="428">
        <v>2835.1666666666661</v>
      </c>
      <c r="H67" s="428">
        <v>2809.5333333333333</v>
      </c>
      <c r="I67" s="428">
        <v>2778.0166666666664</v>
      </c>
      <c r="J67" s="428">
        <v>2892.3166666666657</v>
      </c>
      <c r="K67" s="428">
        <v>2923.833333333333</v>
      </c>
      <c r="L67" s="428">
        <v>2949.4666666666653</v>
      </c>
      <c r="M67" s="429">
        <v>2898.2</v>
      </c>
      <c r="N67" s="429">
        <v>2841.05</v>
      </c>
      <c r="O67" s="430">
        <v>16750800</v>
      </c>
      <c r="P67" s="431">
        <v>-2.1313889083642991E-2</v>
      </c>
    </row>
    <row r="68" spans="1:16" ht="15">
      <c r="A68" s="263">
        <v>58</v>
      </c>
      <c r="B68" s="384" t="s">
        <v>56</v>
      </c>
      <c r="C68" s="482" t="s">
        <v>249</v>
      </c>
      <c r="D68" s="483">
        <v>44252</v>
      </c>
      <c r="E68" s="298">
        <v>3003.4</v>
      </c>
      <c r="F68" s="298">
        <v>3011.1333333333332</v>
      </c>
      <c r="G68" s="299">
        <v>2972.2666666666664</v>
      </c>
      <c r="H68" s="299">
        <v>2941.1333333333332</v>
      </c>
      <c r="I68" s="299">
        <v>2902.2666666666664</v>
      </c>
      <c r="J68" s="299">
        <v>3042.2666666666664</v>
      </c>
      <c r="K68" s="299">
        <v>3081.1333333333332</v>
      </c>
      <c r="L68" s="299">
        <v>3112.2666666666664</v>
      </c>
      <c r="M68" s="286">
        <v>3050</v>
      </c>
      <c r="N68" s="286">
        <v>2980</v>
      </c>
      <c r="O68" s="301">
        <v>487400</v>
      </c>
      <c r="P68" s="302">
        <v>-2.4559967253376994E-3</v>
      </c>
    </row>
    <row r="69" spans="1:16" ht="15">
      <c r="A69" s="263">
        <v>59</v>
      </c>
      <c r="B69" s="364" t="s">
        <v>53</v>
      </c>
      <c r="C69" s="482" t="s">
        <v>109</v>
      </c>
      <c r="D69" s="483">
        <v>44252</v>
      </c>
      <c r="E69" s="298">
        <v>1630.85</v>
      </c>
      <c r="F69" s="298">
        <v>1629.4333333333334</v>
      </c>
      <c r="G69" s="299">
        <v>1614.9166666666667</v>
      </c>
      <c r="H69" s="299">
        <v>1598.9833333333333</v>
      </c>
      <c r="I69" s="299">
        <v>1584.4666666666667</v>
      </c>
      <c r="J69" s="299">
        <v>1645.3666666666668</v>
      </c>
      <c r="K69" s="299">
        <v>1659.8833333333332</v>
      </c>
      <c r="L69" s="299">
        <v>1675.8166666666668</v>
      </c>
      <c r="M69" s="286">
        <v>1643.95</v>
      </c>
      <c r="N69" s="286">
        <v>1613.5</v>
      </c>
      <c r="O69" s="301">
        <v>25401750</v>
      </c>
      <c r="P69" s="302">
        <v>-3.5058395838121308E-2</v>
      </c>
    </row>
    <row r="70" spans="1:16" ht="15">
      <c r="A70" s="263">
        <v>60</v>
      </c>
      <c r="B70" s="364" t="s">
        <v>56</v>
      </c>
      <c r="C70" s="482" t="s">
        <v>250</v>
      </c>
      <c r="D70" s="483">
        <v>44252</v>
      </c>
      <c r="E70" s="298">
        <v>696.95</v>
      </c>
      <c r="F70" s="298">
        <v>697.05000000000007</v>
      </c>
      <c r="G70" s="299">
        <v>689.40000000000009</v>
      </c>
      <c r="H70" s="299">
        <v>681.85</v>
      </c>
      <c r="I70" s="299">
        <v>674.2</v>
      </c>
      <c r="J70" s="299">
        <v>704.60000000000014</v>
      </c>
      <c r="K70" s="299">
        <v>712.25</v>
      </c>
      <c r="L70" s="299">
        <v>719.80000000000018</v>
      </c>
      <c r="M70" s="286">
        <v>704.7</v>
      </c>
      <c r="N70" s="286">
        <v>689.5</v>
      </c>
      <c r="O70" s="301">
        <v>8484300</v>
      </c>
      <c r="P70" s="302">
        <v>-1.0361352156456418E-3</v>
      </c>
    </row>
    <row r="71" spans="1:16" ht="15">
      <c r="A71" s="263">
        <v>61</v>
      </c>
      <c r="B71" s="364" t="s">
        <v>43</v>
      </c>
      <c r="C71" s="482" t="s">
        <v>110</v>
      </c>
      <c r="D71" s="483">
        <v>44252</v>
      </c>
      <c r="E71" s="298">
        <v>3454.1</v>
      </c>
      <c r="F71" s="298">
        <v>3453.9</v>
      </c>
      <c r="G71" s="299">
        <v>3427.9500000000003</v>
      </c>
      <c r="H71" s="299">
        <v>3401.8</v>
      </c>
      <c r="I71" s="299">
        <v>3375.8500000000004</v>
      </c>
      <c r="J71" s="299">
        <v>3480.05</v>
      </c>
      <c r="K71" s="299">
        <v>3506</v>
      </c>
      <c r="L71" s="299">
        <v>3532.15</v>
      </c>
      <c r="M71" s="286">
        <v>3479.85</v>
      </c>
      <c r="N71" s="286">
        <v>3427.75</v>
      </c>
      <c r="O71" s="301">
        <v>3687000</v>
      </c>
      <c r="P71" s="302">
        <v>1.3691850874298911E-2</v>
      </c>
    </row>
    <row r="72" spans="1:16" ht="15">
      <c r="A72" s="263">
        <v>62</v>
      </c>
      <c r="B72" s="364" t="s">
        <v>111</v>
      </c>
      <c r="C72" s="482" t="s">
        <v>112</v>
      </c>
      <c r="D72" s="483">
        <v>44252</v>
      </c>
      <c r="E72" s="298">
        <v>303.14999999999998</v>
      </c>
      <c r="F72" s="298">
        <v>301.53333333333336</v>
      </c>
      <c r="G72" s="299">
        <v>294.9666666666667</v>
      </c>
      <c r="H72" s="299">
        <v>286.78333333333336</v>
      </c>
      <c r="I72" s="299">
        <v>280.2166666666667</v>
      </c>
      <c r="J72" s="299">
        <v>309.7166666666667</v>
      </c>
      <c r="K72" s="299">
        <v>316.28333333333342</v>
      </c>
      <c r="L72" s="299">
        <v>324.4666666666667</v>
      </c>
      <c r="M72" s="286">
        <v>308.10000000000002</v>
      </c>
      <c r="N72" s="286">
        <v>293.35000000000002</v>
      </c>
      <c r="O72" s="301">
        <v>31007300</v>
      </c>
      <c r="P72" s="302">
        <v>3.5914380117799169E-2</v>
      </c>
    </row>
    <row r="73" spans="1:16" ht="15">
      <c r="A73" s="263">
        <v>63</v>
      </c>
      <c r="B73" s="364" t="s">
        <v>72</v>
      </c>
      <c r="C73" s="482" t="s">
        <v>113</v>
      </c>
      <c r="D73" s="483">
        <v>44252</v>
      </c>
      <c r="E73" s="298">
        <v>226.25</v>
      </c>
      <c r="F73" s="298">
        <v>225.23333333333335</v>
      </c>
      <c r="G73" s="299">
        <v>222.91666666666669</v>
      </c>
      <c r="H73" s="299">
        <v>219.58333333333334</v>
      </c>
      <c r="I73" s="299">
        <v>217.26666666666668</v>
      </c>
      <c r="J73" s="299">
        <v>228.56666666666669</v>
      </c>
      <c r="K73" s="299">
        <v>230.88333333333335</v>
      </c>
      <c r="L73" s="299">
        <v>234.2166666666667</v>
      </c>
      <c r="M73" s="286">
        <v>227.55</v>
      </c>
      <c r="N73" s="286">
        <v>221.9</v>
      </c>
      <c r="O73" s="301">
        <v>34989300</v>
      </c>
      <c r="P73" s="302">
        <v>-1.4449768043197201E-2</v>
      </c>
    </row>
    <row r="74" spans="1:16" ht="15">
      <c r="A74" s="263">
        <v>64</v>
      </c>
      <c r="B74" s="364" t="s">
        <v>49</v>
      </c>
      <c r="C74" s="482" t="s">
        <v>114</v>
      </c>
      <c r="D74" s="483">
        <v>44252</v>
      </c>
      <c r="E74" s="298">
        <v>2204.75</v>
      </c>
      <c r="F74" s="298">
        <v>2211.7333333333336</v>
      </c>
      <c r="G74" s="299">
        <v>2189.6166666666672</v>
      </c>
      <c r="H74" s="299">
        <v>2174.4833333333336</v>
      </c>
      <c r="I74" s="299">
        <v>2152.3666666666672</v>
      </c>
      <c r="J74" s="299">
        <v>2226.8666666666672</v>
      </c>
      <c r="K74" s="299">
        <v>2248.983333333334</v>
      </c>
      <c r="L74" s="299">
        <v>2264.1166666666672</v>
      </c>
      <c r="M74" s="286">
        <v>2233.85</v>
      </c>
      <c r="N74" s="286">
        <v>2196.6</v>
      </c>
      <c r="O74" s="301">
        <v>9171900</v>
      </c>
      <c r="P74" s="302">
        <v>3.9403005371591762E-2</v>
      </c>
    </row>
    <row r="75" spans="1:16" ht="15">
      <c r="A75" s="263">
        <v>65</v>
      </c>
      <c r="B75" s="364" t="s">
        <v>56</v>
      </c>
      <c r="C75" s="482" t="s">
        <v>115</v>
      </c>
      <c r="D75" s="483">
        <v>44252</v>
      </c>
      <c r="E75" s="298">
        <v>226.85</v>
      </c>
      <c r="F75" s="298">
        <v>225.29999999999998</v>
      </c>
      <c r="G75" s="299">
        <v>220.19999999999996</v>
      </c>
      <c r="H75" s="299">
        <v>213.54999999999998</v>
      </c>
      <c r="I75" s="299">
        <v>208.44999999999996</v>
      </c>
      <c r="J75" s="299">
        <v>231.94999999999996</v>
      </c>
      <c r="K75" s="299">
        <v>237.04999999999998</v>
      </c>
      <c r="L75" s="299">
        <v>243.69999999999996</v>
      </c>
      <c r="M75" s="286">
        <v>230.4</v>
      </c>
      <c r="N75" s="286">
        <v>218.65</v>
      </c>
      <c r="O75" s="301">
        <v>34453400</v>
      </c>
      <c r="P75" s="302">
        <v>-1.0593786165761595E-2</v>
      </c>
    </row>
    <row r="76" spans="1:16" ht="15">
      <c r="A76" s="263">
        <v>66</v>
      </c>
      <c r="B76" s="364" t="s">
        <v>53</v>
      </c>
      <c r="C76" t="s">
        <v>116</v>
      </c>
      <c r="D76" s="483">
        <v>44252</v>
      </c>
      <c r="E76" s="427">
        <v>661.25</v>
      </c>
      <c r="F76" s="427">
        <v>664.63333333333333</v>
      </c>
      <c r="G76" s="428">
        <v>648.81666666666661</v>
      </c>
      <c r="H76" s="428">
        <v>636.38333333333333</v>
      </c>
      <c r="I76" s="428">
        <v>620.56666666666661</v>
      </c>
      <c r="J76" s="428">
        <v>677.06666666666661</v>
      </c>
      <c r="K76" s="428">
        <v>692.88333333333344</v>
      </c>
      <c r="L76" s="428">
        <v>705.31666666666661</v>
      </c>
      <c r="M76" s="429">
        <v>680.45</v>
      </c>
      <c r="N76" s="429">
        <v>652.20000000000005</v>
      </c>
      <c r="O76" s="430">
        <v>116142125</v>
      </c>
      <c r="P76" s="431">
        <v>-1.9467403417533433E-2</v>
      </c>
    </row>
    <row r="77" spans="1:16" ht="15">
      <c r="A77" s="263">
        <v>67</v>
      </c>
      <c r="B77" s="384" t="s">
        <v>56</v>
      </c>
      <c r="C77" s="482" t="s">
        <v>253</v>
      </c>
      <c r="D77" s="483">
        <v>44252</v>
      </c>
      <c r="E77" s="298">
        <v>1507.3</v>
      </c>
      <c r="F77" s="298">
        <v>1505.4833333333333</v>
      </c>
      <c r="G77" s="299">
        <v>1490.0166666666667</v>
      </c>
      <c r="H77" s="299">
        <v>1472.7333333333333</v>
      </c>
      <c r="I77" s="299">
        <v>1457.2666666666667</v>
      </c>
      <c r="J77" s="299">
        <v>1522.7666666666667</v>
      </c>
      <c r="K77" s="299">
        <v>1538.2333333333333</v>
      </c>
      <c r="L77" s="299">
        <v>1555.5166666666667</v>
      </c>
      <c r="M77" s="286">
        <v>1520.95</v>
      </c>
      <c r="N77" s="286">
        <v>1488.2</v>
      </c>
      <c r="O77" s="301">
        <v>1000025</v>
      </c>
      <c r="P77" s="302">
        <v>-6.3344594594594598E-3</v>
      </c>
    </row>
    <row r="78" spans="1:16" ht="15">
      <c r="A78" s="263">
        <v>68</v>
      </c>
      <c r="B78" s="364" t="s">
        <v>56</v>
      </c>
      <c r="C78" s="482" t="s">
        <v>117</v>
      </c>
      <c r="D78" s="483">
        <v>44252</v>
      </c>
      <c r="E78" s="298">
        <v>491.65</v>
      </c>
      <c r="F78" s="298">
        <v>491.2166666666667</v>
      </c>
      <c r="G78" s="299">
        <v>486.78333333333342</v>
      </c>
      <c r="H78" s="299">
        <v>481.91666666666674</v>
      </c>
      <c r="I78" s="299">
        <v>477.48333333333346</v>
      </c>
      <c r="J78" s="299">
        <v>496.08333333333337</v>
      </c>
      <c r="K78" s="299">
        <v>500.51666666666665</v>
      </c>
      <c r="L78" s="299">
        <v>505.38333333333333</v>
      </c>
      <c r="M78" s="286">
        <v>495.65</v>
      </c>
      <c r="N78" s="286">
        <v>486.35</v>
      </c>
      <c r="O78" s="301">
        <v>8800500</v>
      </c>
      <c r="P78" s="302">
        <v>-6.7842389577375276E-2</v>
      </c>
    </row>
    <row r="79" spans="1:16" ht="15">
      <c r="A79" s="263">
        <v>69</v>
      </c>
      <c r="B79" s="364" t="s">
        <v>67</v>
      </c>
      <c r="C79" s="482" t="s">
        <v>118</v>
      </c>
      <c r="D79" s="483">
        <v>44252</v>
      </c>
      <c r="E79" s="298">
        <v>11.8</v>
      </c>
      <c r="F79" s="298">
        <v>11.916666666666666</v>
      </c>
      <c r="G79" s="299">
        <v>11.583333333333332</v>
      </c>
      <c r="H79" s="299">
        <v>11.366666666666665</v>
      </c>
      <c r="I79" s="299">
        <v>11.033333333333331</v>
      </c>
      <c r="J79" s="299">
        <v>12.133333333333333</v>
      </c>
      <c r="K79" s="299">
        <v>12.466666666666665</v>
      </c>
      <c r="L79" s="299">
        <v>12.683333333333334</v>
      </c>
      <c r="M79" s="286">
        <v>12.25</v>
      </c>
      <c r="N79" s="286">
        <v>11.7</v>
      </c>
      <c r="O79" s="301">
        <v>940170000</v>
      </c>
      <c r="P79" s="302">
        <v>-1.1845203060623897E-2</v>
      </c>
    </row>
    <row r="80" spans="1:16" ht="15">
      <c r="A80" s="263">
        <v>70</v>
      </c>
      <c r="B80" s="364" t="s">
        <v>53</v>
      </c>
      <c r="C80" s="482" t="s">
        <v>119</v>
      </c>
      <c r="D80" s="483">
        <v>44252</v>
      </c>
      <c r="E80" s="298">
        <v>53.8</v>
      </c>
      <c r="F80" s="298">
        <v>53.566666666666663</v>
      </c>
      <c r="G80" s="299">
        <v>52.733333333333327</v>
      </c>
      <c r="H80" s="299">
        <v>51.666666666666664</v>
      </c>
      <c r="I80" s="299">
        <v>50.833333333333329</v>
      </c>
      <c r="J80" s="299">
        <v>54.633333333333326</v>
      </c>
      <c r="K80" s="299">
        <v>55.466666666666669</v>
      </c>
      <c r="L80" s="299">
        <v>56.533333333333324</v>
      </c>
      <c r="M80" s="286">
        <v>54.4</v>
      </c>
      <c r="N80" s="286">
        <v>52.5</v>
      </c>
      <c r="O80" s="301">
        <v>181279000</v>
      </c>
      <c r="P80" s="302">
        <v>3.4254742547425478E-2</v>
      </c>
    </row>
    <row r="81" spans="1:16" ht="15">
      <c r="A81" s="263">
        <v>71</v>
      </c>
      <c r="B81" s="364" t="s">
        <v>72</v>
      </c>
      <c r="C81" s="482" t="s">
        <v>120</v>
      </c>
      <c r="D81" s="483">
        <v>44252</v>
      </c>
      <c r="E81" s="298">
        <v>550.15</v>
      </c>
      <c r="F81" s="298">
        <v>549.48333333333335</v>
      </c>
      <c r="G81" s="299">
        <v>540.4666666666667</v>
      </c>
      <c r="H81" s="299">
        <v>530.7833333333333</v>
      </c>
      <c r="I81" s="299">
        <v>521.76666666666665</v>
      </c>
      <c r="J81" s="299">
        <v>559.16666666666674</v>
      </c>
      <c r="K81" s="299">
        <v>568.18333333333339</v>
      </c>
      <c r="L81" s="299">
        <v>577.86666666666679</v>
      </c>
      <c r="M81" s="286">
        <v>558.5</v>
      </c>
      <c r="N81" s="286">
        <v>539.79999999999995</v>
      </c>
      <c r="O81" s="301">
        <v>5984000</v>
      </c>
      <c r="P81" s="302">
        <v>-3.2065964269354101E-3</v>
      </c>
    </row>
    <row r="82" spans="1:16" ht="15">
      <c r="A82" s="263">
        <v>72</v>
      </c>
      <c r="B82" s="364" t="s">
        <v>39</v>
      </c>
      <c r="C82" s="482" t="s">
        <v>121</v>
      </c>
      <c r="D82" s="483">
        <v>44252</v>
      </c>
      <c r="E82" s="298">
        <v>1617.2</v>
      </c>
      <c r="F82" s="298">
        <v>1621.6499999999999</v>
      </c>
      <c r="G82" s="299">
        <v>1596.7999999999997</v>
      </c>
      <c r="H82" s="299">
        <v>1576.3999999999999</v>
      </c>
      <c r="I82" s="299">
        <v>1551.5499999999997</v>
      </c>
      <c r="J82" s="299">
        <v>1642.0499999999997</v>
      </c>
      <c r="K82" s="299">
        <v>1666.8999999999996</v>
      </c>
      <c r="L82" s="299">
        <v>1687.2999999999997</v>
      </c>
      <c r="M82" s="286">
        <v>1646.5</v>
      </c>
      <c r="N82" s="286">
        <v>1601.25</v>
      </c>
      <c r="O82" s="301">
        <v>2938000</v>
      </c>
      <c r="P82" s="302">
        <v>1.8018018018018018E-2</v>
      </c>
    </row>
    <row r="83" spans="1:16" ht="15">
      <c r="A83" s="263">
        <v>73</v>
      </c>
      <c r="B83" s="364" t="s">
        <v>53</v>
      </c>
      <c r="C83" s="482" t="s">
        <v>122</v>
      </c>
      <c r="D83" s="483">
        <v>44252</v>
      </c>
      <c r="E83" s="298">
        <v>1060.9000000000001</v>
      </c>
      <c r="F83" s="298">
        <v>1067.6500000000001</v>
      </c>
      <c r="G83" s="299">
        <v>1035.6000000000001</v>
      </c>
      <c r="H83" s="299">
        <v>1010.3</v>
      </c>
      <c r="I83" s="299">
        <v>978.25</v>
      </c>
      <c r="J83" s="299">
        <v>1092.9500000000003</v>
      </c>
      <c r="K83" s="299">
        <v>1125.0000000000005</v>
      </c>
      <c r="L83" s="299">
        <v>1150.3000000000004</v>
      </c>
      <c r="M83" s="286">
        <v>1099.7</v>
      </c>
      <c r="N83" s="286">
        <v>1042.3499999999999</v>
      </c>
      <c r="O83" s="301">
        <v>25887600</v>
      </c>
      <c r="P83" s="302">
        <v>-4.4290128584244276E-2</v>
      </c>
    </row>
    <row r="84" spans="1:16" ht="15">
      <c r="A84" s="263">
        <v>74</v>
      </c>
      <c r="B84" s="364" t="s">
        <v>67</v>
      </c>
      <c r="C84" s="482" t="s">
        <v>831</v>
      </c>
      <c r="D84" s="483">
        <v>44252</v>
      </c>
      <c r="E84" s="298">
        <v>247.3</v>
      </c>
      <c r="F84" s="298">
        <v>247.9</v>
      </c>
      <c r="G84" s="299">
        <v>243.65</v>
      </c>
      <c r="H84" s="299">
        <v>240</v>
      </c>
      <c r="I84" s="299">
        <v>235.75</v>
      </c>
      <c r="J84" s="299">
        <v>251.55</v>
      </c>
      <c r="K84" s="299">
        <v>255.8</v>
      </c>
      <c r="L84" s="299">
        <v>259.45000000000005</v>
      </c>
      <c r="M84" s="286">
        <v>252.15</v>
      </c>
      <c r="N84" s="286">
        <v>244.25</v>
      </c>
      <c r="O84" s="301">
        <v>11536000</v>
      </c>
      <c r="P84" s="302">
        <v>-3.1044214487300093E-2</v>
      </c>
    </row>
    <row r="85" spans="1:16" ht="15">
      <c r="A85" s="263">
        <v>75</v>
      </c>
      <c r="B85" s="364" t="s">
        <v>106</v>
      </c>
      <c r="C85" s="482" t="s">
        <v>124</v>
      </c>
      <c r="D85" s="483">
        <v>44252</v>
      </c>
      <c r="E85" s="298">
        <v>1296.3</v>
      </c>
      <c r="F85" s="298">
        <v>1302.6666666666667</v>
      </c>
      <c r="G85" s="299">
        <v>1284.6833333333334</v>
      </c>
      <c r="H85" s="299">
        <v>1273.0666666666666</v>
      </c>
      <c r="I85" s="299">
        <v>1255.0833333333333</v>
      </c>
      <c r="J85" s="299">
        <v>1314.2833333333335</v>
      </c>
      <c r="K85" s="299">
        <v>1332.2666666666667</v>
      </c>
      <c r="L85" s="299">
        <v>1343.8833333333337</v>
      </c>
      <c r="M85" s="286">
        <v>1320.65</v>
      </c>
      <c r="N85" s="286">
        <v>1291.05</v>
      </c>
      <c r="O85" s="301">
        <v>34615800</v>
      </c>
      <c r="P85" s="302">
        <v>1.2335497455693982E-2</v>
      </c>
    </row>
    <row r="86" spans="1:16" ht="15">
      <c r="A86" s="263">
        <v>76</v>
      </c>
      <c r="B86" s="364" t="s">
        <v>72</v>
      </c>
      <c r="C86" s="482" t="s">
        <v>125</v>
      </c>
      <c r="D86" s="483">
        <v>44252</v>
      </c>
      <c r="E86" s="298">
        <v>96.1</v>
      </c>
      <c r="F86" s="298">
        <v>95.833333333333329</v>
      </c>
      <c r="G86" s="299">
        <v>94.766666666666652</v>
      </c>
      <c r="H86" s="299">
        <v>93.433333333333323</v>
      </c>
      <c r="I86" s="299">
        <v>92.366666666666646</v>
      </c>
      <c r="J86" s="299">
        <v>97.166666666666657</v>
      </c>
      <c r="K86" s="299">
        <v>98.233333333333348</v>
      </c>
      <c r="L86" s="299">
        <v>99.566666666666663</v>
      </c>
      <c r="M86" s="286">
        <v>96.9</v>
      </c>
      <c r="N86" s="286">
        <v>94.5</v>
      </c>
      <c r="O86" s="301">
        <v>63492000</v>
      </c>
      <c r="P86" s="302">
        <v>-3.8298710249089297E-2</v>
      </c>
    </row>
    <row r="87" spans="1:16" ht="15">
      <c r="A87" s="263">
        <v>77</v>
      </c>
      <c r="B87" s="364" t="s">
        <v>49</v>
      </c>
      <c r="C87" s="482" t="s">
        <v>126</v>
      </c>
      <c r="D87" s="483">
        <v>44252</v>
      </c>
      <c r="E87" s="298">
        <v>214.25</v>
      </c>
      <c r="F87" s="298">
        <v>214.83333333333334</v>
      </c>
      <c r="G87" s="299">
        <v>212.4666666666667</v>
      </c>
      <c r="H87" s="299">
        <v>210.68333333333337</v>
      </c>
      <c r="I87" s="299">
        <v>208.31666666666672</v>
      </c>
      <c r="J87" s="299">
        <v>216.61666666666667</v>
      </c>
      <c r="K87" s="299">
        <v>218.98333333333329</v>
      </c>
      <c r="L87" s="299">
        <v>220.76666666666665</v>
      </c>
      <c r="M87" s="286">
        <v>217.2</v>
      </c>
      <c r="N87" s="286">
        <v>213.05</v>
      </c>
      <c r="O87" s="301">
        <v>157427200</v>
      </c>
      <c r="P87" s="302">
        <v>-2.0663295775769398E-2</v>
      </c>
    </row>
    <row r="88" spans="1:16" ht="15">
      <c r="A88" s="263">
        <v>78</v>
      </c>
      <c r="B88" s="364" t="s">
        <v>111</v>
      </c>
      <c r="C88" s="482" t="s">
        <v>127</v>
      </c>
      <c r="D88" s="483">
        <v>44252</v>
      </c>
      <c r="E88" s="298">
        <v>333.35</v>
      </c>
      <c r="F88" s="298">
        <v>327.05</v>
      </c>
      <c r="G88" s="299">
        <v>316.70000000000005</v>
      </c>
      <c r="H88" s="299">
        <v>300.05</v>
      </c>
      <c r="I88" s="299">
        <v>289.70000000000005</v>
      </c>
      <c r="J88" s="299">
        <v>343.70000000000005</v>
      </c>
      <c r="K88" s="299">
        <v>354.05000000000007</v>
      </c>
      <c r="L88" s="299">
        <v>370.70000000000005</v>
      </c>
      <c r="M88" s="286">
        <v>337.4</v>
      </c>
      <c r="N88" s="286">
        <v>310.39999999999998</v>
      </c>
      <c r="O88" s="301">
        <v>25755000</v>
      </c>
      <c r="P88" s="302">
        <v>0.22206405693950179</v>
      </c>
    </row>
    <row r="89" spans="1:16" ht="15">
      <c r="A89" s="263">
        <v>79</v>
      </c>
      <c r="B89" s="364" t="s">
        <v>111</v>
      </c>
      <c r="C89" s="482" t="s">
        <v>128</v>
      </c>
      <c r="D89" s="483">
        <v>44252</v>
      </c>
      <c r="E89" s="298">
        <v>408.6</v>
      </c>
      <c r="F89" s="298">
        <v>411.8</v>
      </c>
      <c r="G89" s="299">
        <v>400.6</v>
      </c>
      <c r="H89" s="299">
        <v>392.6</v>
      </c>
      <c r="I89" s="299">
        <v>381.40000000000003</v>
      </c>
      <c r="J89" s="299">
        <v>419.8</v>
      </c>
      <c r="K89" s="299">
        <v>430.99999999999994</v>
      </c>
      <c r="L89" s="299">
        <v>439</v>
      </c>
      <c r="M89" s="286">
        <v>423</v>
      </c>
      <c r="N89" s="286">
        <v>403.8</v>
      </c>
      <c r="O89" s="301">
        <v>33409800</v>
      </c>
      <c r="P89" s="302">
        <v>-1.832606108687029E-2</v>
      </c>
    </row>
    <row r="90" spans="1:16" ht="15">
      <c r="A90" s="263">
        <v>80</v>
      </c>
      <c r="B90" s="364" t="s">
        <v>39</v>
      </c>
      <c r="C90" s="482" t="s">
        <v>129</v>
      </c>
      <c r="D90" s="483">
        <v>44252</v>
      </c>
      <c r="E90" s="298">
        <v>2883.6</v>
      </c>
      <c r="F90" s="298">
        <v>2889.4166666666665</v>
      </c>
      <c r="G90" s="299">
        <v>2854.2333333333331</v>
      </c>
      <c r="H90" s="299">
        <v>2824.8666666666668</v>
      </c>
      <c r="I90" s="299">
        <v>2789.6833333333334</v>
      </c>
      <c r="J90" s="299">
        <v>2918.7833333333328</v>
      </c>
      <c r="K90" s="299">
        <v>2953.9666666666662</v>
      </c>
      <c r="L90" s="299">
        <v>2983.3333333333326</v>
      </c>
      <c r="M90" s="286">
        <v>2924.6</v>
      </c>
      <c r="N90" s="286">
        <v>2860.05</v>
      </c>
      <c r="O90" s="301">
        <v>1651000</v>
      </c>
      <c r="P90" s="302">
        <v>-2.4519940915805023E-2</v>
      </c>
    </row>
    <row r="91" spans="1:16" ht="15">
      <c r="A91" s="263">
        <v>81</v>
      </c>
      <c r="B91" s="364" t="s">
        <v>53</v>
      </c>
      <c r="C91" s="482" t="s">
        <v>131</v>
      </c>
      <c r="D91" s="483">
        <v>44252</v>
      </c>
      <c r="E91" s="298">
        <v>2020.35</v>
      </c>
      <c r="F91" s="298">
        <v>2024.4833333333333</v>
      </c>
      <c r="G91" s="299">
        <v>1997.8666666666668</v>
      </c>
      <c r="H91" s="299">
        <v>1975.3833333333334</v>
      </c>
      <c r="I91" s="299">
        <v>1948.7666666666669</v>
      </c>
      <c r="J91" s="299">
        <v>2046.9666666666667</v>
      </c>
      <c r="K91" s="299">
        <v>2073.583333333333</v>
      </c>
      <c r="L91" s="299">
        <v>2096.0666666666666</v>
      </c>
      <c r="M91" s="286">
        <v>2051.1</v>
      </c>
      <c r="N91" s="286">
        <v>2002</v>
      </c>
      <c r="O91" s="301">
        <v>14904800</v>
      </c>
      <c r="P91" s="302">
        <v>3.5280493388273951E-3</v>
      </c>
    </row>
    <row r="92" spans="1:16" ht="15">
      <c r="A92" s="263">
        <v>82</v>
      </c>
      <c r="B92" s="364" t="s">
        <v>56</v>
      </c>
      <c r="C92" s="482" t="s">
        <v>132</v>
      </c>
      <c r="D92" s="483">
        <v>44252</v>
      </c>
      <c r="E92" s="427">
        <v>98.55</v>
      </c>
      <c r="F92" s="427">
        <v>98.733333333333334</v>
      </c>
      <c r="G92" s="428">
        <v>96.666666666666671</v>
      </c>
      <c r="H92" s="428">
        <v>94.783333333333331</v>
      </c>
      <c r="I92" s="428">
        <v>92.716666666666669</v>
      </c>
      <c r="J92" s="428">
        <v>100.61666666666667</v>
      </c>
      <c r="K92" s="428">
        <v>102.68333333333334</v>
      </c>
      <c r="L92" s="428">
        <v>104.56666666666668</v>
      </c>
      <c r="M92" s="429">
        <v>100.8</v>
      </c>
      <c r="N92" s="429">
        <v>96.85</v>
      </c>
      <c r="O92" s="430">
        <v>41567992</v>
      </c>
      <c r="P92" s="431">
        <v>-4.0624331836647421E-3</v>
      </c>
    </row>
    <row r="93" spans="1:16" ht="15">
      <c r="A93" s="263">
        <v>83</v>
      </c>
      <c r="B93" s="384" t="s">
        <v>39</v>
      </c>
      <c r="C93" s="482" t="s">
        <v>349</v>
      </c>
      <c r="D93" s="483">
        <v>44252</v>
      </c>
      <c r="E93" s="298">
        <v>2391.85</v>
      </c>
      <c r="F93" s="298">
        <v>2407.2000000000003</v>
      </c>
      <c r="G93" s="299">
        <v>2373.2500000000005</v>
      </c>
      <c r="H93" s="299">
        <v>2354.65</v>
      </c>
      <c r="I93" s="299">
        <v>2320.7000000000003</v>
      </c>
      <c r="J93" s="299">
        <v>2425.8000000000006</v>
      </c>
      <c r="K93" s="299">
        <v>2459.7500000000005</v>
      </c>
      <c r="L93" s="299">
        <v>2478.3500000000008</v>
      </c>
      <c r="M93" s="286">
        <v>2441.15</v>
      </c>
      <c r="N93" s="286">
        <v>2388.6</v>
      </c>
      <c r="O93" s="301">
        <v>95500</v>
      </c>
      <c r="P93" s="302">
        <v>-1.5463917525773196E-2</v>
      </c>
    </row>
    <row r="94" spans="1:16" ht="15">
      <c r="A94" s="263">
        <v>84</v>
      </c>
      <c r="B94" s="364" t="s">
        <v>56</v>
      </c>
      <c r="C94" s="482" t="s">
        <v>133</v>
      </c>
      <c r="D94" s="483">
        <v>44252</v>
      </c>
      <c r="E94" s="298">
        <v>471.4</v>
      </c>
      <c r="F94" s="298">
        <v>473.90000000000003</v>
      </c>
      <c r="G94" s="299">
        <v>464.05000000000007</v>
      </c>
      <c r="H94" s="299">
        <v>456.70000000000005</v>
      </c>
      <c r="I94" s="299">
        <v>446.85000000000008</v>
      </c>
      <c r="J94" s="299">
        <v>481.25000000000006</v>
      </c>
      <c r="K94" s="299">
        <v>491.10000000000008</v>
      </c>
      <c r="L94" s="299">
        <v>498.45000000000005</v>
      </c>
      <c r="M94" s="286">
        <v>483.75</v>
      </c>
      <c r="N94" s="286">
        <v>466.55</v>
      </c>
      <c r="O94" s="301">
        <v>9344000</v>
      </c>
      <c r="P94" s="302">
        <v>-1.7661900756938603E-2</v>
      </c>
    </row>
    <row r="95" spans="1:16" ht="15">
      <c r="A95" s="263">
        <v>85</v>
      </c>
      <c r="B95" s="364" t="s">
        <v>63</v>
      </c>
      <c r="C95" s="482" t="s">
        <v>134</v>
      </c>
      <c r="D95" s="483">
        <v>44252</v>
      </c>
      <c r="E95" s="298">
        <v>1551</v>
      </c>
      <c r="F95" s="298">
        <v>1557.0833333333333</v>
      </c>
      <c r="G95" s="299">
        <v>1537.1666666666665</v>
      </c>
      <c r="H95" s="299">
        <v>1523.3333333333333</v>
      </c>
      <c r="I95" s="299">
        <v>1503.4166666666665</v>
      </c>
      <c r="J95" s="299">
        <v>1570.9166666666665</v>
      </c>
      <c r="K95" s="299">
        <v>1590.833333333333</v>
      </c>
      <c r="L95" s="299">
        <v>1604.6666666666665</v>
      </c>
      <c r="M95" s="286">
        <v>1577</v>
      </c>
      <c r="N95" s="286">
        <v>1543.25</v>
      </c>
      <c r="O95" s="301">
        <v>13590125</v>
      </c>
      <c r="P95" s="302">
        <v>-2.8485695494902992E-2</v>
      </c>
    </row>
    <row r="96" spans="1:16" ht="15">
      <c r="A96" s="263">
        <v>86</v>
      </c>
      <c r="B96" s="364" t="s">
        <v>51</v>
      </c>
      <c r="C96" s="482" t="s">
        <v>135</v>
      </c>
      <c r="D96" s="483">
        <v>44252</v>
      </c>
      <c r="E96" s="298">
        <v>1101.3499999999999</v>
      </c>
      <c r="F96" s="298">
        <v>1086.5666666666666</v>
      </c>
      <c r="G96" s="299">
        <v>1066.3833333333332</v>
      </c>
      <c r="H96" s="299">
        <v>1031.4166666666665</v>
      </c>
      <c r="I96" s="299">
        <v>1011.2333333333331</v>
      </c>
      <c r="J96" s="299">
        <v>1121.5333333333333</v>
      </c>
      <c r="K96" s="299">
        <v>1141.7166666666667</v>
      </c>
      <c r="L96" s="299">
        <v>1176.6833333333334</v>
      </c>
      <c r="M96" s="286">
        <v>1106.75</v>
      </c>
      <c r="N96" s="286">
        <v>1051.5999999999999</v>
      </c>
      <c r="O96" s="301">
        <v>8517850</v>
      </c>
      <c r="P96" s="302">
        <v>0.13372553456273334</v>
      </c>
    </row>
    <row r="97" spans="1:16" ht="15">
      <c r="A97" s="263">
        <v>87</v>
      </c>
      <c r="B97" s="364" t="s">
        <v>43</v>
      </c>
      <c r="C97" s="482" t="s">
        <v>136</v>
      </c>
      <c r="D97" s="483">
        <v>44252</v>
      </c>
      <c r="E97" s="298">
        <v>915.85</v>
      </c>
      <c r="F97" s="298">
        <v>914.85</v>
      </c>
      <c r="G97" s="299">
        <v>905.55000000000007</v>
      </c>
      <c r="H97" s="299">
        <v>895.25</v>
      </c>
      <c r="I97" s="299">
        <v>885.95</v>
      </c>
      <c r="J97" s="299">
        <v>925.15000000000009</v>
      </c>
      <c r="K97" s="299">
        <v>934.45</v>
      </c>
      <c r="L97" s="299">
        <v>944.75000000000011</v>
      </c>
      <c r="M97" s="286">
        <v>924.15</v>
      </c>
      <c r="N97" s="286">
        <v>904.55</v>
      </c>
      <c r="O97" s="301">
        <v>10963400</v>
      </c>
      <c r="P97" s="302">
        <v>-3.5627942486321416E-3</v>
      </c>
    </row>
    <row r="98" spans="1:16" ht="15">
      <c r="A98" s="263">
        <v>88</v>
      </c>
      <c r="B98" s="364" t="s">
        <v>56</v>
      </c>
      <c r="C98" s="482" t="s">
        <v>137</v>
      </c>
      <c r="D98" s="483">
        <v>44252</v>
      </c>
      <c r="E98" s="298">
        <v>220.8</v>
      </c>
      <c r="F98" s="298">
        <v>217.5</v>
      </c>
      <c r="G98" s="299">
        <v>212.55</v>
      </c>
      <c r="H98" s="299">
        <v>204.3</v>
      </c>
      <c r="I98" s="299">
        <v>199.35000000000002</v>
      </c>
      <c r="J98" s="299">
        <v>225.75</v>
      </c>
      <c r="K98" s="299">
        <v>230.7</v>
      </c>
      <c r="L98" s="299">
        <v>238.95</v>
      </c>
      <c r="M98" s="286">
        <v>222.45</v>
      </c>
      <c r="N98" s="286">
        <v>209.25</v>
      </c>
      <c r="O98" s="301">
        <v>15408000</v>
      </c>
      <c r="P98" s="302">
        <v>2.066772655007949E-2</v>
      </c>
    </row>
    <row r="99" spans="1:16" ht="15">
      <c r="A99" s="263">
        <v>89</v>
      </c>
      <c r="B99" s="364" t="s">
        <v>56</v>
      </c>
      <c r="C99" s="482" t="s">
        <v>138</v>
      </c>
      <c r="D99" s="483">
        <v>44252</v>
      </c>
      <c r="E99" s="298">
        <v>176.55</v>
      </c>
      <c r="F99" s="298">
        <v>176.86666666666665</v>
      </c>
      <c r="G99" s="299">
        <v>173.8833333333333</v>
      </c>
      <c r="H99" s="299">
        <v>171.21666666666664</v>
      </c>
      <c r="I99" s="299">
        <v>168.23333333333329</v>
      </c>
      <c r="J99" s="299">
        <v>179.5333333333333</v>
      </c>
      <c r="K99" s="299">
        <v>182.51666666666665</v>
      </c>
      <c r="L99" s="299">
        <v>185.18333333333331</v>
      </c>
      <c r="M99" s="286">
        <v>179.85</v>
      </c>
      <c r="N99" s="286">
        <v>174.2</v>
      </c>
      <c r="O99" s="301">
        <v>18828000</v>
      </c>
      <c r="P99" s="302">
        <v>1.7839766461239054E-2</v>
      </c>
    </row>
    <row r="100" spans="1:16" ht="15">
      <c r="A100" s="263">
        <v>90</v>
      </c>
      <c r="B100" s="364" t="s">
        <v>49</v>
      </c>
      <c r="C100" s="482" t="s">
        <v>139</v>
      </c>
      <c r="D100" s="483">
        <v>44252</v>
      </c>
      <c r="E100" s="298">
        <v>409.95</v>
      </c>
      <c r="F100" s="298">
        <v>409.75</v>
      </c>
      <c r="G100" s="299">
        <v>406.1</v>
      </c>
      <c r="H100" s="299">
        <v>402.25</v>
      </c>
      <c r="I100" s="299">
        <v>398.6</v>
      </c>
      <c r="J100" s="299">
        <v>413.6</v>
      </c>
      <c r="K100" s="299">
        <v>417.25</v>
      </c>
      <c r="L100" s="299">
        <v>421.1</v>
      </c>
      <c r="M100" s="286">
        <v>413.4</v>
      </c>
      <c r="N100" s="286">
        <v>405.9</v>
      </c>
      <c r="O100" s="301">
        <v>8768000</v>
      </c>
      <c r="P100" s="302">
        <v>-3.964950711938664E-2</v>
      </c>
    </row>
    <row r="101" spans="1:16" ht="15">
      <c r="A101" s="263">
        <v>91</v>
      </c>
      <c r="B101" s="364" t="s">
        <v>43</v>
      </c>
      <c r="C101" s="482" t="s">
        <v>140</v>
      </c>
      <c r="D101" s="483">
        <v>44252</v>
      </c>
      <c r="E101" s="298">
        <v>7708.3</v>
      </c>
      <c r="F101" s="298">
        <v>7728.0333333333338</v>
      </c>
      <c r="G101" s="299">
        <v>7623.2166666666672</v>
      </c>
      <c r="H101" s="299">
        <v>7538.1333333333332</v>
      </c>
      <c r="I101" s="299">
        <v>7433.3166666666666</v>
      </c>
      <c r="J101" s="299">
        <v>7813.1166666666677</v>
      </c>
      <c r="K101" s="299">
        <v>7917.9333333333352</v>
      </c>
      <c r="L101" s="299">
        <v>8003.0166666666682</v>
      </c>
      <c r="M101" s="286">
        <v>7832.85</v>
      </c>
      <c r="N101" s="286">
        <v>7642.95</v>
      </c>
      <c r="O101" s="301">
        <v>2516200</v>
      </c>
      <c r="P101" s="302">
        <v>-1.0460909233915369E-2</v>
      </c>
    </row>
    <row r="102" spans="1:16" ht="15">
      <c r="A102" s="263">
        <v>92</v>
      </c>
      <c r="B102" s="364" t="s">
        <v>49</v>
      </c>
      <c r="C102" s="482" t="s">
        <v>141</v>
      </c>
      <c r="D102" s="483">
        <v>44252</v>
      </c>
      <c r="E102" s="298">
        <v>570.04999999999995</v>
      </c>
      <c r="F102" s="298">
        <v>571.19999999999993</v>
      </c>
      <c r="G102" s="299">
        <v>566.44999999999982</v>
      </c>
      <c r="H102" s="299">
        <v>562.84999999999991</v>
      </c>
      <c r="I102" s="299">
        <v>558.0999999999998</v>
      </c>
      <c r="J102" s="299">
        <v>574.79999999999984</v>
      </c>
      <c r="K102" s="299">
        <v>579.55000000000007</v>
      </c>
      <c r="L102" s="299">
        <v>583.14999999999986</v>
      </c>
      <c r="M102" s="286">
        <v>575.95000000000005</v>
      </c>
      <c r="N102" s="286">
        <v>567.6</v>
      </c>
      <c r="O102" s="301">
        <v>14042500</v>
      </c>
      <c r="P102" s="302">
        <v>-6.807532490495977E-3</v>
      </c>
    </row>
    <row r="103" spans="1:16" ht="15">
      <c r="A103" s="263">
        <v>93</v>
      </c>
      <c r="B103" s="364" t="s">
        <v>56</v>
      </c>
      <c r="C103" s="482" t="s">
        <v>142</v>
      </c>
      <c r="D103" s="483">
        <v>44252</v>
      </c>
      <c r="E103" s="298">
        <v>853.55</v>
      </c>
      <c r="F103" s="298">
        <v>846.43333333333328</v>
      </c>
      <c r="G103" s="299">
        <v>832.96666666666658</v>
      </c>
      <c r="H103" s="299">
        <v>812.38333333333333</v>
      </c>
      <c r="I103" s="299">
        <v>798.91666666666663</v>
      </c>
      <c r="J103" s="299">
        <v>867.01666666666654</v>
      </c>
      <c r="K103" s="299">
        <v>880.48333333333323</v>
      </c>
      <c r="L103" s="299">
        <v>901.06666666666649</v>
      </c>
      <c r="M103" s="286">
        <v>859.9</v>
      </c>
      <c r="N103" s="286">
        <v>825.85</v>
      </c>
      <c r="O103" s="301">
        <v>3837600</v>
      </c>
      <c r="P103" s="302">
        <v>-0.1551230681167716</v>
      </c>
    </row>
    <row r="104" spans="1:16" ht="15">
      <c r="A104" s="263">
        <v>94</v>
      </c>
      <c r="B104" s="364" t="s">
        <v>72</v>
      </c>
      <c r="C104" s="482" t="s">
        <v>143</v>
      </c>
      <c r="D104" s="483">
        <v>44252</v>
      </c>
      <c r="E104" s="298">
        <v>1141.25</v>
      </c>
      <c r="F104" s="298">
        <v>1135.9666666666665</v>
      </c>
      <c r="G104" s="299">
        <v>1124.9833333333329</v>
      </c>
      <c r="H104" s="299">
        <v>1108.7166666666665</v>
      </c>
      <c r="I104" s="299">
        <v>1097.7333333333329</v>
      </c>
      <c r="J104" s="299">
        <v>1152.2333333333329</v>
      </c>
      <c r="K104" s="299">
        <v>1163.2166666666665</v>
      </c>
      <c r="L104" s="299">
        <v>1179.4833333333329</v>
      </c>
      <c r="M104" s="286">
        <v>1146.95</v>
      </c>
      <c r="N104" s="286">
        <v>1119.7</v>
      </c>
      <c r="O104" s="301">
        <v>1705200</v>
      </c>
      <c r="P104" s="302">
        <v>-6.2937062937062941E-3</v>
      </c>
    </row>
    <row r="105" spans="1:16" ht="15">
      <c r="A105" s="263">
        <v>95</v>
      </c>
      <c r="B105" s="364" t="s">
        <v>106</v>
      </c>
      <c r="C105" s="482" t="s">
        <v>144</v>
      </c>
      <c r="D105" s="483">
        <v>44252</v>
      </c>
      <c r="E105" s="298">
        <v>1693.6</v>
      </c>
      <c r="F105" s="298">
        <v>1703.45</v>
      </c>
      <c r="G105" s="299">
        <v>1665</v>
      </c>
      <c r="H105" s="299">
        <v>1636.3999999999999</v>
      </c>
      <c r="I105" s="299">
        <v>1597.9499999999998</v>
      </c>
      <c r="J105" s="299">
        <v>1732.0500000000002</v>
      </c>
      <c r="K105" s="299">
        <v>1770.5000000000005</v>
      </c>
      <c r="L105" s="299">
        <v>1799.1000000000004</v>
      </c>
      <c r="M105" s="286">
        <v>1741.9</v>
      </c>
      <c r="N105" s="286">
        <v>1674.85</v>
      </c>
      <c r="O105" s="301">
        <v>1548000</v>
      </c>
      <c r="P105" s="302">
        <v>1.0443864229765013E-2</v>
      </c>
    </row>
    <row r="106" spans="1:16" ht="15">
      <c r="A106" s="263">
        <v>96</v>
      </c>
      <c r="B106" s="364" t="s">
        <v>43</v>
      </c>
      <c r="C106" s="482" t="s">
        <v>145</v>
      </c>
      <c r="D106" s="483">
        <v>44252</v>
      </c>
      <c r="E106" s="298">
        <v>214.35</v>
      </c>
      <c r="F106" s="298">
        <v>214.08333333333334</v>
      </c>
      <c r="G106" s="299">
        <v>211.4666666666667</v>
      </c>
      <c r="H106" s="299">
        <v>208.58333333333334</v>
      </c>
      <c r="I106" s="299">
        <v>205.9666666666667</v>
      </c>
      <c r="J106" s="299">
        <v>216.9666666666667</v>
      </c>
      <c r="K106" s="299">
        <v>219.58333333333331</v>
      </c>
      <c r="L106" s="299">
        <v>222.4666666666667</v>
      </c>
      <c r="M106" s="286">
        <v>216.7</v>
      </c>
      <c r="N106" s="286">
        <v>211.2</v>
      </c>
      <c r="O106" s="301">
        <v>34034000</v>
      </c>
      <c r="P106" s="302">
        <v>1.9500943594044872E-2</v>
      </c>
    </row>
    <row r="107" spans="1:16" ht="15">
      <c r="A107" s="263">
        <v>97</v>
      </c>
      <c r="B107" s="364" t="s">
        <v>43</v>
      </c>
      <c r="C107" s="482" t="s">
        <v>146</v>
      </c>
      <c r="D107" s="483">
        <v>44252</v>
      </c>
      <c r="E107" s="298">
        <v>89774.2</v>
      </c>
      <c r="F107" s="298">
        <v>90091.400000000009</v>
      </c>
      <c r="G107" s="299">
        <v>88682.800000000017</v>
      </c>
      <c r="H107" s="299">
        <v>87591.400000000009</v>
      </c>
      <c r="I107" s="299">
        <v>86182.800000000017</v>
      </c>
      <c r="J107" s="299">
        <v>91182.800000000017</v>
      </c>
      <c r="K107" s="299">
        <v>92591.400000000023</v>
      </c>
      <c r="L107" s="299">
        <v>93682.800000000017</v>
      </c>
      <c r="M107" s="286">
        <v>91500</v>
      </c>
      <c r="N107" s="286">
        <v>89000</v>
      </c>
      <c r="O107" s="301">
        <v>61780</v>
      </c>
      <c r="P107" s="302">
        <v>-1.8430251032729585E-2</v>
      </c>
    </row>
    <row r="108" spans="1:16" ht="15">
      <c r="A108" s="263">
        <v>98</v>
      </c>
      <c r="B108" s="364" t="s">
        <v>56</v>
      </c>
      <c r="C108" s="482" t="s">
        <v>147</v>
      </c>
      <c r="D108" s="483">
        <v>44252</v>
      </c>
      <c r="E108" s="298">
        <v>1321.3</v>
      </c>
      <c r="F108" s="298">
        <v>1325.1</v>
      </c>
      <c r="G108" s="299">
        <v>1306.2999999999997</v>
      </c>
      <c r="H108" s="299">
        <v>1291.2999999999997</v>
      </c>
      <c r="I108" s="299">
        <v>1272.4999999999995</v>
      </c>
      <c r="J108" s="299">
        <v>1340.1</v>
      </c>
      <c r="K108" s="299">
        <v>1358.9</v>
      </c>
      <c r="L108" s="299">
        <v>1373.9</v>
      </c>
      <c r="M108" s="286">
        <v>1343.9</v>
      </c>
      <c r="N108" s="286">
        <v>1310.0999999999999</v>
      </c>
      <c r="O108" s="301">
        <v>4510500</v>
      </c>
      <c r="P108" s="302">
        <v>-1.5873015873015872E-2</v>
      </c>
    </row>
    <row r="109" spans="1:16" ht="15">
      <c r="A109" s="263">
        <v>99</v>
      </c>
      <c r="B109" s="364" t="s">
        <v>111</v>
      </c>
      <c r="C109" s="482" t="s">
        <v>148</v>
      </c>
      <c r="D109" s="483">
        <v>44252</v>
      </c>
      <c r="E109" s="298">
        <v>50.4</v>
      </c>
      <c r="F109" s="298">
        <v>49.9</v>
      </c>
      <c r="G109" s="299">
        <v>49.15</v>
      </c>
      <c r="H109" s="299">
        <v>47.9</v>
      </c>
      <c r="I109" s="299">
        <v>47.15</v>
      </c>
      <c r="J109" s="299">
        <v>51.15</v>
      </c>
      <c r="K109" s="299">
        <v>51.9</v>
      </c>
      <c r="L109" s="299">
        <v>53.15</v>
      </c>
      <c r="M109" s="286">
        <v>50.65</v>
      </c>
      <c r="N109" s="286">
        <v>48.65</v>
      </c>
      <c r="O109" s="301">
        <v>60231000</v>
      </c>
      <c r="P109" s="302">
        <v>-3.9577121171049064E-2</v>
      </c>
    </row>
    <row r="110" spans="1:16" ht="15">
      <c r="A110" s="263">
        <v>100</v>
      </c>
      <c r="B110" s="364" t="s">
        <v>39</v>
      </c>
      <c r="C110" s="482" t="s">
        <v>257</v>
      </c>
      <c r="D110" s="483">
        <v>44252</v>
      </c>
      <c r="E110" s="298">
        <v>5113.3</v>
      </c>
      <c r="F110" s="298">
        <v>5226.75</v>
      </c>
      <c r="G110" s="299">
        <v>4905.55</v>
      </c>
      <c r="H110" s="299">
        <v>4697.8</v>
      </c>
      <c r="I110" s="299">
        <v>4376.6000000000004</v>
      </c>
      <c r="J110" s="299">
        <v>5434.5</v>
      </c>
      <c r="K110" s="299">
        <v>5755.7000000000007</v>
      </c>
      <c r="L110" s="299">
        <v>5963.45</v>
      </c>
      <c r="M110" s="286">
        <v>5547.95</v>
      </c>
      <c r="N110" s="286">
        <v>5019</v>
      </c>
      <c r="O110" s="301">
        <v>844750</v>
      </c>
      <c r="P110" s="302">
        <v>0.13962900505902193</v>
      </c>
    </row>
    <row r="111" spans="1:16" ht="15">
      <c r="A111" s="263">
        <v>101</v>
      </c>
      <c r="B111" s="364" t="s">
        <v>49</v>
      </c>
      <c r="C111" s="482" t="s">
        <v>151</v>
      </c>
      <c r="D111" s="483">
        <v>44252</v>
      </c>
      <c r="E111" s="298">
        <v>17211.650000000001</v>
      </c>
      <c r="F111" s="298">
        <v>17312.8</v>
      </c>
      <c r="G111" s="299">
        <v>17030.849999999999</v>
      </c>
      <c r="H111" s="299">
        <v>16850.05</v>
      </c>
      <c r="I111" s="299">
        <v>16568.099999999999</v>
      </c>
      <c r="J111" s="299">
        <v>17493.599999999999</v>
      </c>
      <c r="K111" s="299">
        <v>17775.550000000003</v>
      </c>
      <c r="L111" s="299">
        <v>17956.349999999999</v>
      </c>
      <c r="M111" s="286">
        <v>17594.75</v>
      </c>
      <c r="N111" s="286">
        <v>17132</v>
      </c>
      <c r="O111" s="301">
        <v>359950</v>
      </c>
      <c r="P111" s="302">
        <v>0.11785714285714285</v>
      </c>
    </row>
    <row r="112" spans="1:16" ht="15">
      <c r="A112" s="263">
        <v>102</v>
      </c>
      <c r="B112" s="364" t="s">
        <v>111</v>
      </c>
      <c r="C112" s="482" t="s">
        <v>152</v>
      </c>
      <c r="D112" s="483">
        <v>44252</v>
      </c>
      <c r="E112" s="298">
        <v>116.05</v>
      </c>
      <c r="F112" s="298">
        <v>115.86666666666667</v>
      </c>
      <c r="G112" s="299">
        <v>113.98333333333335</v>
      </c>
      <c r="H112" s="299">
        <v>111.91666666666667</v>
      </c>
      <c r="I112" s="299">
        <v>110.03333333333335</v>
      </c>
      <c r="J112" s="299">
        <v>117.93333333333335</v>
      </c>
      <c r="K112" s="299">
        <v>119.81666666666668</v>
      </c>
      <c r="L112" s="299">
        <v>121.88333333333335</v>
      </c>
      <c r="M112" s="286">
        <v>117.75</v>
      </c>
      <c r="N112" s="286">
        <v>113.8</v>
      </c>
      <c r="O112" s="301">
        <v>52675400</v>
      </c>
      <c r="P112" s="302">
        <v>4.8568507157464216E-3</v>
      </c>
    </row>
    <row r="113" spans="1:16" ht="15">
      <c r="A113" s="263">
        <v>103</v>
      </c>
      <c r="B113" s="364" t="s">
        <v>42</v>
      </c>
      <c r="C113" s="482" t="s">
        <v>153</v>
      </c>
      <c r="D113" s="483">
        <v>44252</v>
      </c>
      <c r="E113" s="298">
        <v>98.4</v>
      </c>
      <c r="F113" s="298">
        <v>97.833333333333329</v>
      </c>
      <c r="G113" s="299">
        <v>96.11666666666666</v>
      </c>
      <c r="H113" s="299">
        <v>93.833333333333329</v>
      </c>
      <c r="I113" s="299">
        <v>92.11666666666666</v>
      </c>
      <c r="J113" s="299">
        <v>100.11666666666666</v>
      </c>
      <c r="K113" s="299">
        <v>101.83333333333333</v>
      </c>
      <c r="L113" s="299">
        <v>104.11666666666666</v>
      </c>
      <c r="M113" s="286">
        <v>99.55</v>
      </c>
      <c r="N113" s="286">
        <v>95.55</v>
      </c>
      <c r="O113" s="301">
        <v>82222500</v>
      </c>
      <c r="P113" s="302">
        <v>5.5925627699289951E-2</v>
      </c>
    </row>
    <row r="114" spans="1:16" ht="15">
      <c r="A114" s="263">
        <v>104</v>
      </c>
      <c r="B114" s="364" t="s">
        <v>72</v>
      </c>
      <c r="C114" s="482" t="s">
        <v>155</v>
      </c>
      <c r="D114" s="483">
        <v>44252</v>
      </c>
      <c r="E114" s="298">
        <v>102.4</v>
      </c>
      <c r="F114" s="298">
        <v>101.26666666666667</v>
      </c>
      <c r="G114" s="299">
        <v>98.883333333333326</v>
      </c>
      <c r="H114" s="299">
        <v>95.36666666666666</v>
      </c>
      <c r="I114" s="299">
        <v>92.98333333333332</v>
      </c>
      <c r="J114" s="299">
        <v>104.78333333333333</v>
      </c>
      <c r="K114" s="299">
        <v>107.16666666666669</v>
      </c>
      <c r="L114" s="299">
        <v>110.68333333333334</v>
      </c>
      <c r="M114" s="286">
        <v>103.65</v>
      </c>
      <c r="N114" s="286">
        <v>97.75</v>
      </c>
      <c r="O114" s="301">
        <v>55255200</v>
      </c>
      <c r="P114" s="302">
        <v>6.1695517088326678E-2</v>
      </c>
    </row>
    <row r="115" spans="1:16" ht="15">
      <c r="A115" s="263">
        <v>105</v>
      </c>
      <c r="B115" s="364" t="s">
        <v>78</v>
      </c>
      <c r="C115" s="482" t="s">
        <v>156</v>
      </c>
      <c r="D115" s="483">
        <v>44252</v>
      </c>
      <c r="E115" s="298">
        <v>29325.9</v>
      </c>
      <c r="F115" s="298">
        <v>29547.516666666666</v>
      </c>
      <c r="G115" s="299">
        <v>28841.583333333332</v>
      </c>
      <c r="H115" s="299">
        <v>28357.266666666666</v>
      </c>
      <c r="I115" s="299">
        <v>27651.333333333332</v>
      </c>
      <c r="J115" s="299">
        <v>30031.833333333332</v>
      </c>
      <c r="K115" s="299">
        <v>30737.766666666666</v>
      </c>
      <c r="L115" s="299">
        <v>31222.083333333332</v>
      </c>
      <c r="M115" s="286">
        <v>30253.45</v>
      </c>
      <c r="N115" s="286">
        <v>29063.200000000001</v>
      </c>
      <c r="O115" s="301">
        <v>95670</v>
      </c>
      <c r="P115" s="302">
        <v>1.6900510204081634E-2</v>
      </c>
    </row>
    <row r="116" spans="1:16" ht="15">
      <c r="A116" s="263">
        <v>106</v>
      </c>
      <c r="B116" s="364" t="s">
        <v>51</v>
      </c>
      <c r="C116" s="482" t="s">
        <v>157</v>
      </c>
      <c r="D116" s="483">
        <v>44252</v>
      </c>
      <c r="E116" s="298">
        <v>1849.4</v>
      </c>
      <c r="F116" s="298">
        <v>1836.1333333333332</v>
      </c>
      <c r="G116" s="299">
        <v>1803.4166666666665</v>
      </c>
      <c r="H116" s="299">
        <v>1757.4333333333334</v>
      </c>
      <c r="I116" s="299">
        <v>1724.7166666666667</v>
      </c>
      <c r="J116" s="299">
        <v>1882.1166666666663</v>
      </c>
      <c r="K116" s="299">
        <v>1914.833333333333</v>
      </c>
      <c r="L116" s="299">
        <v>1960.8166666666662</v>
      </c>
      <c r="M116" s="286">
        <v>1868.85</v>
      </c>
      <c r="N116" s="286">
        <v>1790.15</v>
      </c>
      <c r="O116" s="301">
        <v>4370300</v>
      </c>
      <c r="P116" s="302">
        <v>-3.01129234629862E-3</v>
      </c>
    </row>
    <row r="117" spans="1:16" ht="15">
      <c r="A117" s="263">
        <v>107</v>
      </c>
      <c r="B117" s="364" t="s">
        <v>72</v>
      </c>
      <c r="C117" s="482" t="s">
        <v>158</v>
      </c>
      <c r="D117" s="483">
        <v>44252</v>
      </c>
      <c r="E117" s="298">
        <v>243</v>
      </c>
      <c r="F117" s="298">
        <v>243.54999999999998</v>
      </c>
      <c r="G117" s="299">
        <v>241.19999999999996</v>
      </c>
      <c r="H117" s="299">
        <v>239.39999999999998</v>
      </c>
      <c r="I117" s="299">
        <v>237.04999999999995</v>
      </c>
      <c r="J117" s="299">
        <v>245.34999999999997</v>
      </c>
      <c r="K117" s="299">
        <v>247.7</v>
      </c>
      <c r="L117" s="299">
        <v>249.49999999999997</v>
      </c>
      <c r="M117" s="286">
        <v>245.9</v>
      </c>
      <c r="N117" s="286">
        <v>241.75</v>
      </c>
      <c r="O117" s="301">
        <v>16950000</v>
      </c>
      <c r="P117" s="302">
        <v>-4.4962812711291412E-2</v>
      </c>
    </row>
    <row r="118" spans="1:16" ht="15">
      <c r="A118" s="263">
        <v>108</v>
      </c>
      <c r="B118" s="364" t="s">
        <v>56</v>
      </c>
      <c r="C118" s="482" t="s">
        <v>159</v>
      </c>
      <c r="D118" s="483">
        <v>44252</v>
      </c>
      <c r="E118" s="298">
        <v>134.30000000000001</v>
      </c>
      <c r="F118" s="298">
        <v>134.36666666666667</v>
      </c>
      <c r="G118" s="299">
        <v>132.28333333333336</v>
      </c>
      <c r="H118" s="299">
        <v>130.26666666666668</v>
      </c>
      <c r="I118" s="299">
        <v>128.18333333333337</v>
      </c>
      <c r="J118" s="299">
        <v>136.38333333333335</v>
      </c>
      <c r="K118" s="299">
        <v>138.46666666666667</v>
      </c>
      <c r="L118" s="299">
        <v>140.48333333333335</v>
      </c>
      <c r="M118" s="286">
        <v>136.44999999999999</v>
      </c>
      <c r="N118" s="286">
        <v>132.35</v>
      </c>
      <c r="O118" s="301">
        <v>31421600</v>
      </c>
      <c r="P118" s="302">
        <v>1.1374975054879265E-2</v>
      </c>
    </row>
    <row r="119" spans="1:16" ht="15">
      <c r="A119" s="263">
        <v>109</v>
      </c>
      <c r="B119" s="364" t="s">
        <v>49</v>
      </c>
      <c r="C119" s="482" t="s">
        <v>160</v>
      </c>
      <c r="D119" s="483">
        <v>44252</v>
      </c>
      <c r="E119" s="298">
        <v>1793.4</v>
      </c>
      <c r="F119" s="298">
        <v>1786.45</v>
      </c>
      <c r="G119" s="299">
        <v>1773.95</v>
      </c>
      <c r="H119" s="299">
        <v>1754.5</v>
      </c>
      <c r="I119" s="299">
        <v>1742</v>
      </c>
      <c r="J119" s="299">
        <v>1805.9</v>
      </c>
      <c r="K119" s="299">
        <v>1818.4</v>
      </c>
      <c r="L119" s="299">
        <v>1837.8500000000001</v>
      </c>
      <c r="M119" s="286">
        <v>1798.95</v>
      </c>
      <c r="N119" s="286">
        <v>1767</v>
      </c>
      <c r="O119" s="301">
        <v>2387500</v>
      </c>
      <c r="P119" s="302">
        <v>-4.3852623147777332E-2</v>
      </c>
    </row>
    <row r="120" spans="1:16" ht="15">
      <c r="A120" s="263">
        <v>110</v>
      </c>
      <c r="B120" s="364" t="s">
        <v>53</v>
      </c>
      <c r="C120" s="482" t="s">
        <v>161</v>
      </c>
      <c r="D120" s="483">
        <v>44252</v>
      </c>
      <c r="E120" s="298">
        <v>39.65</v>
      </c>
      <c r="F120" s="298">
        <v>39.833333333333336</v>
      </c>
      <c r="G120" s="299">
        <v>38.916666666666671</v>
      </c>
      <c r="H120" s="299">
        <v>38.183333333333337</v>
      </c>
      <c r="I120" s="299">
        <v>37.266666666666673</v>
      </c>
      <c r="J120" s="299">
        <v>40.56666666666667</v>
      </c>
      <c r="K120" s="299">
        <v>41.483333333333341</v>
      </c>
      <c r="L120" s="299">
        <v>42.216666666666669</v>
      </c>
      <c r="M120" s="286">
        <v>40.75</v>
      </c>
      <c r="N120" s="286">
        <v>39.1</v>
      </c>
      <c r="O120" s="301">
        <v>200304000</v>
      </c>
      <c r="P120" s="302">
        <v>-2.5000000000000001E-2</v>
      </c>
    </row>
    <row r="121" spans="1:16" ht="15">
      <c r="A121" s="263">
        <v>111</v>
      </c>
      <c r="B121" s="364" t="s">
        <v>42</v>
      </c>
      <c r="C121" s="482" t="s">
        <v>162</v>
      </c>
      <c r="D121" s="483">
        <v>44252</v>
      </c>
      <c r="E121" s="298">
        <v>225.5</v>
      </c>
      <c r="F121" s="298">
        <v>222.95000000000002</v>
      </c>
      <c r="G121" s="299">
        <v>216.10000000000002</v>
      </c>
      <c r="H121" s="299">
        <v>206.70000000000002</v>
      </c>
      <c r="I121" s="299">
        <v>199.85000000000002</v>
      </c>
      <c r="J121" s="299">
        <v>232.35000000000002</v>
      </c>
      <c r="K121" s="299">
        <v>239.2</v>
      </c>
      <c r="L121" s="299">
        <v>248.60000000000002</v>
      </c>
      <c r="M121" s="286">
        <v>229.8</v>
      </c>
      <c r="N121" s="286">
        <v>213.55</v>
      </c>
      <c r="O121" s="301">
        <v>18356000</v>
      </c>
      <c r="P121" s="302">
        <v>5.8348708487084872E-2</v>
      </c>
    </row>
    <row r="122" spans="1:16" ht="15">
      <c r="A122" s="263">
        <v>112</v>
      </c>
      <c r="B122" s="364" t="s">
        <v>88</v>
      </c>
      <c r="C122" s="482" t="s">
        <v>163</v>
      </c>
      <c r="D122" s="483">
        <v>44252</v>
      </c>
      <c r="E122" s="298">
        <v>1477.3</v>
      </c>
      <c r="F122" s="298">
        <v>1477.0666666666666</v>
      </c>
      <c r="G122" s="299">
        <v>1458.2333333333331</v>
      </c>
      <c r="H122" s="299">
        <v>1439.1666666666665</v>
      </c>
      <c r="I122" s="299">
        <v>1420.333333333333</v>
      </c>
      <c r="J122" s="299">
        <v>1496.1333333333332</v>
      </c>
      <c r="K122" s="299">
        <v>1514.9666666666667</v>
      </c>
      <c r="L122" s="299">
        <v>1534.0333333333333</v>
      </c>
      <c r="M122" s="286">
        <v>1495.9</v>
      </c>
      <c r="N122" s="286">
        <v>1458</v>
      </c>
      <c r="O122" s="301">
        <v>1917377</v>
      </c>
      <c r="P122" s="302">
        <v>1.0077186963979417E-2</v>
      </c>
    </row>
    <row r="123" spans="1:16" ht="15">
      <c r="A123" s="263">
        <v>113</v>
      </c>
      <c r="B123" s="364" t="s">
        <v>37</v>
      </c>
      <c r="C123" s="482" t="s">
        <v>164</v>
      </c>
      <c r="D123" s="483">
        <v>44252</v>
      </c>
      <c r="E123" s="298">
        <v>991.05</v>
      </c>
      <c r="F123" s="298">
        <v>989.25</v>
      </c>
      <c r="G123" s="299">
        <v>977</v>
      </c>
      <c r="H123" s="299">
        <v>962.95</v>
      </c>
      <c r="I123" s="299">
        <v>950.7</v>
      </c>
      <c r="J123" s="299">
        <v>1003.3</v>
      </c>
      <c r="K123" s="299">
        <v>1015.55</v>
      </c>
      <c r="L123" s="299">
        <v>1029.5999999999999</v>
      </c>
      <c r="M123" s="286">
        <v>1001.5</v>
      </c>
      <c r="N123" s="286">
        <v>975.2</v>
      </c>
      <c r="O123" s="301">
        <v>1613300</v>
      </c>
      <c r="P123" s="302">
        <v>-4.1414141414141417E-2</v>
      </c>
    </row>
    <row r="124" spans="1:16" ht="15">
      <c r="A124" s="263">
        <v>114</v>
      </c>
      <c r="B124" s="364" t="s">
        <v>53</v>
      </c>
      <c r="C124" s="482" t="s">
        <v>165</v>
      </c>
      <c r="D124" s="483">
        <v>44252</v>
      </c>
      <c r="E124" s="298">
        <v>259.14999999999998</v>
      </c>
      <c r="F124" s="298">
        <v>257.08333333333331</v>
      </c>
      <c r="G124" s="299">
        <v>251.36666666666662</v>
      </c>
      <c r="H124" s="299">
        <v>243.58333333333331</v>
      </c>
      <c r="I124" s="299">
        <v>237.86666666666662</v>
      </c>
      <c r="J124" s="299">
        <v>264.86666666666662</v>
      </c>
      <c r="K124" s="299">
        <v>270.58333333333331</v>
      </c>
      <c r="L124" s="299">
        <v>278.36666666666662</v>
      </c>
      <c r="M124" s="286">
        <v>262.8</v>
      </c>
      <c r="N124" s="286">
        <v>249.3</v>
      </c>
      <c r="O124" s="301">
        <v>24873300</v>
      </c>
      <c r="P124" s="302">
        <v>-7.2154911293812199E-2</v>
      </c>
    </row>
    <row r="125" spans="1:16" ht="15">
      <c r="A125" s="263">
        <v>115</v>
      </c>
      <c r="B125" s="364" t="s">
        <v>42</v>
      </c>
      <c r="C125" s="482" t="s">
        <v>166</v>
      </c>
      <c r="D125" s="483">
        <v>44252</v>
      </c>
      <c r="E125" s="298">
        <v>154.30000000000001</v>
      </c>
      <c r="F125" s="298">
        <v>154.79999999999998</v>
      </c>
      <c r="G125" s="299">
        <v>152.59999999999997</v>
      </c>
      <c r="H125" s="299">
        <v>150.89999999999998</v>
      </c>
      <c r="I125" s="299">
        <v>148.69999999999996</v>
      </c>
      <c r="J125" s="299">
        <v>156.49999999999997</v>
      </c>
      <c r="K125" s="299">
        <v>158.69999999999996</v>
      </c>
      <c r="L125" s="299">
        <v>160.39999999999998</v>
      </c>
      <c r="M125" s="286">
        <v>157</v>
      </c>
      <c r="N125" s="286">
        <v>153.1</v>
      </c>
      <c r="O125" s="301">
        <v>14946000</v>
      </c>
      <c r="P125" s="302">
        <v>3.146997929606625E-2</v>
      </c>
    </row>
    <row r="126" spans="1:16" ht="15">
      <c r="A126" s="263">
        <v>116</v>
      </c>
      <c r="B126" s="364" t="s">
        <v>72</v>
      </c>
      <c r="C126" s="482" t="s">
        <v>167</v>
      </c>
      <c r="D126" s="483">
        <v>44252</v>
      </c>
      <c r="E126" s="298">
        <v>2067.3000000000002</v>
      </c>
      <c r="F126" s="298">
        <v>2065.1166666666663</v>
      </c>
      <c r="G126" s="299">
        <v>2042.8833333333328</v>
      </c>
      <c r="H126" s="299">
        <v>2018.4666666666665</v>
      </c>
      <c r="I126" s="299">
        <v>1996.2333333333329</v>
      </c>
      <c r="J126" s="299">
        <v>2089.5333333333328</v>
      </c>
      <c r="K126" s="299">
        <v>2111.7666666666664</v>
      </c>
      <c r="L126" s="299">
        <v>2136.1833333333325</v>
      </c>
      <c r="M126" s="286">
        <v>2087.35</v>
      </c>
      <c r="N126" s="286">
        <v>2040.7</v>
      </c>
      <c r="O126" s="301">
        <v>29361750</v>
      </c>
      <c r="P126" s="302">
        <v>7.3764656436824004E-3</v>
      </c>
    </row>
    <row r="127" spans="1:16" ht="15">
      <c r="A127" s="263">
        <v>117</v>
      </c>
      <c r="B127" s="364" t="s">
        <v>111</v>
      </c>
      <c r="C127" s="482" t="s">
        <v>168</v>
      </c>
      <c r="D127" s="483">
        <v>44252</v>
      </c>
      <c r="E127" s="298">
        <v>64.8</v>
      </c>
      <c r="F127" s="298">
        <v>64.716666666666669</v>
      </c>
      <c r="G127" s="299">
        <v>62.933333333333337</v>
      </c>
      <c r="H127" s="299">
        <v>61.06666666666667</v>
      </c>
      <c r="I127" s="299">
        <v>59.283333333333339</v>
      </c>
      <c r="J127" s="299">
        <v>66.583333333333343</v>
      </c>
      <c r="K127" s="299">
        <v>68.366666666666674</v>
      </c>
      <c r="L127" s="299">
        <v>70.233333333333334</v>
      </c>
      <c r="M127" s="286">
        <v>66.5</v>
      </c>
      <c r="N127" s="286">
        <v>62.85</v>
      </c>
      <c r="O127" s="301">
        <v>116280000</v>
      </c>
      <c r="P127" s="302">
        <v>-3.4243332807322079E-2</v>
      </c>
    </row>
    <row r="128" spans="1:16" ht="15">
      <c r="A128" s="263">
        <v>118</v>
      </c>
      <c r="B128" s="384" t="s">
        <v>56</v>
      </c>
      <c r="C128" s="482" t="s">
        <v>275</v>
      </c>
      <c r="D128" s="483">
        <v>44252</v>
      </c>
      <c r="E128" s="298">
        <v>875.6</v>
      </c>
      <c r="F128" s="298">
        <v>878.9</v>
      </c>
      <c r="G128" s="299">
        <v>868.69999999999993</v>
      </c>
      <c r="H128" s="299">
        <v>861.8</v>
      </c>
      <c r="I128" s="299">
        <v>851.59999999999991</v>
      </c>
      <c r="J128" s="299">
        <v>885.8</v>
      </c>
      <c r="K128" s="299">
        <v>896</v>
      </c>
      <c r="L128" s="299">
        <v>902.9</v>
      </c>
      <c r="M128" s="286">
        <v>889.1</v>
      </c>
      <c r="N128" s="286">
        <v>872</v>
      </c>
      <c r="O128" s="301">
        <v>5757750</v>
      </c>
      <c r="P128" s="302">
        <v>4.0544075333507719E-3</v>
      </c>
    </row>
    <row r="129" spans="1:16" ht="15">
      <c r="A129" s="263">
        <v>119</v>
      </c>
      <c r="B129" s="364" t="s">
        <v>53</v>
      </c>
      <c r="C129" s="482" t="s">
        <v>169</v>
      </c>
      <c r="D129" s="483">
        <v>44252</v>
      </c>
      <c r="E129" s="298">
        <v>404.25</v>
      </c>
      <c r="F129" s="298">
        <v>407.56666666666661</v>
      </c>
      <c r="G129" s="299">
        <v>398.0833333333332</v>
      </c>
      <c r="H129" s="299">
        <v>391.91666666666657</v>
      </c>
      <c r="I129" s="299">
        <v>382.43333333333317</v>
      </c>
      <c r="J129" s="299">
        <v>413.73333333333323</v>
      </c>
      <c r="K129" s="299">
        <v>423.21666666666658</v>
      </c>
      <c r="L129" s="299">
        <v>429.38333333333327</v>
      </c>
      <c r="M129" s="286">
        <v>417.05</v>
      </c>
      <c r="N129" s="286">
        <v>401.4</v>
      </c>
      <c r="O129" s="301">
        <v>98091000</v>
      </c>
      <c r="P129" s="302">
        <v>3.1293143120110448E-3</v>
      </c>
    </row>
    <row r="130" spans="1:16" ht="15">
      <c r="A130" s="263">
        <v>120</v>
      </c>
      <c r="B130" s="364" t="s">
        <v>37</v>
      </c>
      <c r="C130" s="482" t="s">
        <v>170</v>
      </c>
      <c r="D130" s="483">
        <v>44252</v>
      </c>
      <c r="E130" s="298">
        <v>28648.2</v>
      </c>
      <c r="F130" s="298">
        <v>28774.383333333331</v>
      </c>
      <c r="G130" s="299">
        <v>28398.816666666662</v>
      </c>
      <c r="H130" s="299">
        <v>28149.433333333331</v>
      </c>
      <c r="I130" s="299">
        <v>27773.866666666661</v>
      </c>
      <c r="J130" s="299">
        <v>29023.766666666663</v>
      </c>
      <c r="K130" s="299">
        <v>29399.333333333328</v>
      </c>
      <c r="L130" s="299">
        <v>29648.716666666664</v>
      </c>
      <c r="M130" s="286">
        <v>29149.95</v>
      </c>
      <c r="N130" s="286">
        <v>28525</v>
      </c>
      <c r="O130" s="301">
        <v>147100</v>
      </c>
      <c r="P130" s="302">
        <v>-7.0874114073574083E-3</v>
      </c>
    </row>
    <row r="131" spans="1:16" ht="15">
      <c r="A131" s="263">
        <v>121</v>
      </c>
      <c r="B131" s="364" t="s">
        <v>63</v>
      </c>
      <c r="C131" s="482" t="s">
        <v>171</v>
      </c>
      <c r="D131" s="483">
        <v>44252</v>
      </c>
      <c r="E131" s="298">
        <v>1838.1</v>
      </c>
      <c r="F131" s="298">
        <v>1857.3999999999999</v>
      </c>
      <c r="G131" s="299">
        <v>1796.9999999999998</v>
      </c>
      <c r="H131" s="299">
        <v>1755.8999999999999</v>
      </c>
      <c r="I131" s="299">
        <v>1695.4999999999998</v>
      </c>
      <c r="J131" s="299">
        <v>1898.4999999999998</v>
      </c>
      <c r="K131" s="299">
        <v>1958.8999999999999</v>
      </c>
      <c r="L131" s="299">
        <v>1999.9999999999998</v>
      </c>
      <c r="M131" s="286">
        <v>1917.8</v>
      </c>
      <c r="N131" s="286">
        <v>1816.3</v>
      </c>
      <c r="O131" s="301">
        <v>852500</v>
      </c>
      <c r="P131" s="302">
        <v>0.10477548111190306</v>
      </c>
    </row>
    <row r="132" spans="1:16" ht="15">
      <c r="A132" s="263">
        <v>122</v>
      </c>
      <c r="B132" s="364" t="s">
        <v>78</v>
      </c>
      <c r="C132" s="482" t="s">
        <v>172</v>
      </c>
      <c r="D132" s="483">
        <v>44252</v>
      </c>
      <c r="E132" s="298">
        <v>5807.55</v>
      </c>
      <c r="F132" s="298">
        <v>5764.8</v>
      </c>
      <c r="G132" s="299">
        <v>5680.75</v>
      </c>
      <c r="H132" s="299">
        <v>5553.95</v>
      </c>
      <c r="I132" s="299">
        <v>5469.9</v>
      </c>
      <c r="J132" s="299">
        <v>5891.6</v>
      </c>
      <c r="K132" s="299">
        <v>5975.6500000000015</v>
      </c>
      <c r="L132" s="299">
        <v>6102.4500000000007</v>
      </c>
      <c r="M132" s="286">
        <v>5848.85</v>
      </c>
      <c r="N132" s="286">
        <v>5638</v>
      </c>
      <c r="O132" s="301">
        <v>338750</v>
      </c>
      <c r="P132" s="302">
        <v>6.4833005893909626E-2</v>
      </c>
    </row>
    <row r="133" spans="1:16" ht="15">
      <c r="A133" s="263">
        <v>123</v>
      </c>
      <c r="B133" s="364" t="s">
        <v>56</v>
      </c>
      <c r="C133" s="482" t="s">
        <v>173</v>
      </c>
      <c r="D133" s="483">
        <v>44252</v>
      </c>
      <c r="E133" s="298">
        <v>1483.25</v>
      </c>
      <c r="F133" s="298">
        <v>1489.3500000000001</v>
      </c>
      <c r="G133" s="299">
        <v>1455.9000000000003</v>
      </c>
      <c r="H133" s="299">
        <v>1428.5500000000002</v>
      </c>
      <c r="I133" s="299">
        <v>1395.1000000000004</v>
      </c>
      <c r="J133" s="299">
        <v>1516.7000000000003</v>
      </c>
      <c r="K133" s="299">
        <v>1550.15</v>
      </c>
      <c r="L133" s="299">
        <v>1577.5000000000002</v>
      </c>
      <c r="M133" s="286">
        <v>1522.8</v>
      </c>
      <c r="N133" s="286">
        <v>1462</v>
      </c>
      <c r="O133" s="301">
        <v>4703200</v>
      </c>
      <c r="P133" s="302">
        <v>-6.4598249801113769E-2</v>
      </c>
    </row>
    <row r="134" spans="1:16" ht="15">
      <c r="A134" s="263">
        <v>124</v>
      </c>
      <c r="B134" s="364" t="s">
        <v>51</v>
      </c>
      <c r="C134" s="482" t="s">
        <v>175</v>
      </c>
      <c r="D134" s="483">
        <v>44252</v>
      </c>
      <c r="E134" s="298">
        <v>632.65</v>
      </c>
      <c r="F134" s="298">
        <v>630.13333333333333</v>
      </c>
      <c r="G134" s="299">
        <v>625.26666666666665</v>
      </c>
      <c r="H134" s="299">
        <v>617.88333333333333</v>
      </c>
      <c r="I134" s="299">
        <v>613.01666666666665</v>
      </c>
      <c r="J134" s="299">
        <v>637.51666666666665</v>
      </c>
      <c r="K134" s="299">
        <v>642.38333333333321</v>
      </c>
      <c r="L134" s="299">
        <v>649.76666666666665</v>
      </c>
      <c r="M134" s="286">
        <v>635</v>
      </c>
      <c r="N134" s="286">
        <v>622.75</v>
      </c>
      <c r="O134" s="301">
        <v>44560600</v>
      </c>
      <c r="P134" s="302">
        <v>-2.0103441906286559E-2</v>
      </c>
    </row>
    <row r="135" spans="1:16" ht="15">
      <c r="A135" s="263">
        <v>125</v>
      </c>
      <c r="B135" s="364" t="s">
        <v>88</v>
      </c>
      <c r="C135" s="482" t="s">
        <v>176</v>
      </c>
      <c r="D135" s="483">
        <v>44252</v>
      </c>
      <c r="E135" s="298">
        <v>512.95000000000005</v>
      </c>
      <c r="F135" s="298">
        <v>514.30000000000007</v>
      </c>
      <c r="G135" s="299">
        <v>508.75000000000011</v>
      </c>
      <c r="H135" s="299">
        <v>504.55000000000007</v>
      </c>
      <c r="I135" s="299">
        <v>499.00000000000011</v>
      </c>
      <c r="J135" s="299">
        <v>518.50000000000011</v>
      </c>
      <c r="K135" s="299">
        <v>524.05000000000007</v>
      </c>
      <c r="L135" s="299">
        <v>528.25000000000011</v>
      </c>
      <c r="M135" s="286">
        <v>519.85</v>
      </c>
      <c r="N135" s="286">
        <v>510.1</v>
      </c>
      <c r="O135" s="301">
        <v>10573500</v>
      </c>
      <c r="P135" s="302">
        <v>1.0319621613874157E-2</v>
      </c>
    </row>
    <row r="136" spans="1:16" ht="15">
      <c r="A136" s="263">
        <v>126</v>
      </c>
      <c r="B136" s="364" t="s">
        <v>177</v>
      </c>
      <c r="C136" s="482" t="s">
        <v>178</v>
      </c>
      <c r="D136" s="483">
        <v>44252</v>
      </c>
      <c r="E136" s="298">
        <v>586.5</v>
      </c>
      <c r="F136" s="298">
        <v>582.9666666666667</v>
      </c>
      <c r="G136" s="299">
        <v>573.98333333333335</v>
      </c>
      <c r="H136" s="299">
        <v>561.4666666666667</v>
      </c>
      <c r="I136" s="299">
        <v>552.48333333333335</v>
      </c>
      <c r="J136" s="299">
        <v>595.48333333333335</v>
      </c>
      <c r="K136" s="299">
        <v>604.4666666666667</v>
      </c>
      <c r="L136" s="299">
        <v>616.98333333333335</v>
      </c>
      <c r="M136" s="286">
        <v>591.95000000000005</v>
      </c>
      <c r="N136" s="286">
        <v>570.45000000000005</v>
      </c>
      <c r="O136" s="301">
        <v>9804000</v>
      </c>
      <c r="P136" s="302">
        <v>3.2652201390351798E-2</v>
      </c>
    </row>
    <row r="137" spans="1:16" ht="15">
      <c r="A137" s="263">
        <v>127</v>
      </c>
      <c r="B137" s="364" t="s">
        <v>39</v>
      </c>
      <c r="C137" s="482" t="s">
        <v>806</v>
      </c>
      <c r="D137" s="483">
        <v>44252</v>
      </c>
      <c r="E137" s="298">
        <v>629.1</v>
      </c>
      <c r="F137" s="298">
        <v>627.4</v>
      </c>
      <c r="G137" s="299">
        <v>619.79999999999995</v>
      </c>
      <c r="H137" s="299">
        <v>610.5</v>
      </c>
      <c r="I137" s="299">
        <v>602.9</v>
      </c>
      <c r="J137" s="299">
        <v>636.69999999999993</v>
      </c>
      <c r="K137" s="299">
        <v>644.30000000000007</v>
      </c>
      <c r="L137" s="299">
        <v>653.59999999999991</v>
      </c>
      <c r="M137" s="286">
        <v>635</v>
      </c>
      <c r="N137" s="286">
        <v>618.1</v>
      </c>
      <c r="O137" s="301">
        <v>14207400</v>
      </c>
      <c r="P137" s="302">
        <v>-1.1923763026945826E-2</v>
      </c>
    </row>
    <row r="138" spans="1:16" ht="15">
      <c r="A138" s="263">
        <v>128</v>
      </c>
      <c r="B138" s="364" t="s">
        <v>43</v>
      </c>
      <c r="C138" s="482" t="s">
        <v>180</v>
      </c>
      <c r="D138" s="483">
        <v>44252</v>
      </c>
      <c r="E138" s="298">
        <v>330.2</v>
      </c>
      <c r="F138" s="298">
        <v>332.51666666666665</v>
      </c>
      <c r="G138" s="299">
        <v>326.08333333333331</v>
      </c>
      <c r="H138" s="299">
        <v>321.96666666666664</v>
      </c>
      <c r="I138" s="299">
        <v>315.5333333333333</v>
      </c>
      <c r="J138" s="299">
        <v>336.63333333333333</v>
      </c>
      <c r="K138" s="299">
        <v>343.06666666666672</v>
      </c>
      <c r="L138" s="299">
        <v>347.18333333333334</v>
      </c>
      <c r="M138" s="286">
        <v>338.95</v>
      </c>
      <c r="N138" s="286">
        <v>328.4</v>
      </c>
      <c r="O138" s="301">
        <v>81555600</v>
      </c>
      <c r="P138" s="302">
        <v>1.8652997294603447E-2</v>
      </c>
    </row>
    <row r="139" spans="1:16" ht="15">
      <c r="A139" s="263">
        <v>129</v>
      </c>
      <c r="B139" s="364" t="s">
        <v>42</v>
      </c>
      <c r="C139" s="482" t="s">
        <v>182</v>
      </c>
      <c r="D139" s="483">
        <v>44252</v>
      </c>
      <c r="E139" s="298">
        <v>90.7</v>
      </c>
      <c r="F139" s="298">
        <v>89.600000000000009</v>
      </c>
      <c r="G139" s="299">
        <v>87.90000000000002</v>
      </c>
      <c r="H139" s="299">
        <v>85.100000000000009</v>
      </c>
      <c r="I139" s="299">
        <v>83.40000000000002</v>
      </c>
      <c r="J139" s="299">
        <v>92.40000000000002</v>
      </c>
      <c r="K139" s="299">
        <v>94.100000000000009</v>
      </c>
      <c r="L139" s="299">
        <v>96.90000000000002</v>
      </c>
      <c r="M139" s="286">
        <v>91.3</v>
      </c>
      <c r="N139" s="286">
        <v>86.8</v>
      </c>
      <c r="O139" s="301">
        <v>127129500</v>
      </c>
      <c r="P139" s="302">
        <v>3.3585775436285811E-2</v>
      </c>
    </row>
    <row r="140" spans="1:16" ht="15">
      <c r="A140" s="263">
        <v>130</v>
      </c>
      <c r="B140" s="364" t="s">
        <v>111</v>
      </c>
      <c r="C140" s="482" t="s">
        <v>183</v>
      </c>
      <c r="D140" s="483">
        <v>44252</v>
      </c>
      <c r="E140" s="298">
        <v>701.9</v>
      </c>
      <c r="F140" s="298">
        <v>695.1</v>
      </c>
      <c r="G140" s="299">
        <v>678.7</v>
      </c>
      <c r="H140" s="299">
        <v>655.5</v>
      </c>
      <c r="I140" s="299">
        <v>639.1</v>
      </c>
      <c r="J140" s="299">
        <v>718.30000000000007</v>
      </c>
      <c r="K140" s="299">
        <v>734.69999999999993</v>
      </c>
      <c r="L140" s="299">
        <v>757.90000000000009</v>
      </c>
      <c r="M140" s="286">
        <v>711.5</v>
      </c>
      <c r="N140" s="286">
        <v>671.9</v>
      </c>
      <c r="O140" s="301">
        <v>43266700</v>
      </c>
      <c r="P140" s="302">
        <v>2.5877705671328952E-2</v>
      </c>
    </row>
    <row r="141" spans="1:16" ht="15">
      <c r="A141" s="263">
        <v>131</v>
      </c>
      <c r="B141" s="364" t="s">
        <v>106</v>
      </c>
      <c r="C141" s="482" t="s">
        <v>184</v>
      </c>
      <c r="D141" s="483">
        <v>44252</v>
      </c>
      <c r="E141" s="298">
        <v>3121.55</v>
      </c>
      <c r="F141" s="298">
        <v>3136.5</v>
      </c>
      <c r="G141" s="299">
        <v>3095.6</v>
      </c>
      <c r="H141" s="299">
        <v>3069.65</v>
      </c>
      <c r="I141" s="299">
        <v>3028.75</v>
      </c>
      <c r="J141" s="299">
        <v>3162.45</v>
      </c>
      <c r="K141" s="299">
        <v>3203.3499999999995</v>
      </c>
      <c r="L141" s="299">
        <v>3229.2999999999997</v>
      </c>
      <c r="M141" s="286">
        <v>3177.4</v>
      </c>
      <c r="N141" s="286">
        <v>3110.55</v>
      </c>
      <c r="O141" s="301">
        <v>7384500</v>
      </c>
      <c r="P141" s="302">
        <v>9.5460614152202944E-2</v>
      </c>
    </row>
    <row r="142" spans="1:16" ht="15">
      <c r="A142" s="263">
        <v>132</v>
      </c>
      <c r="B142" s="364" t="s">
        <v>106</v>
      </c>
      <c r="C142" s="482" t="s">
        <v>185</v>
      </c>
      <c r="D142" s="483">
        <v>44252</v>
      </c>
      <c r="E142" s="298">
        <v>990.9</v>
      </c>
      <c r="F142" s="298">
        <v>989.91666666666663</v>
      </c>
      <c r="G142" s="299">
        <v>978.33333333333326</v>
      </c>
      <c r="H142" s="299">
        <v>965.76666666666665</v>
      </c>
      <c r="I142" s="299">
        <v>954.18333333333328</v>
      </c>
      <c r="J142" s="299">
        <v>1002.4833333333332</v>
      </c>
      <c r="K142" s="299">
        <v>1014.0666666666665</v>
      </c>
      <c r="L142" s="299">
        <v>1026.6333333333332</v>
      </c>
      <c r="M142" s="286">
        <v>1001.5</v>
      </c>
      <c r="N142" s="286">
        <v>977.35</v>
      </c>
      <c r="O142" s="301">
        <v>12176400</v>
      </c>
      <c r="P142" s="302">
        <v>3.2458282458282459E-2</v>
      </c>
    </row>
    <row r="143" spans="1:16" ht="15">
      <c r="A143" s="263">
        <v>133</v>
      </c>
      <c r="B143" s="364" t="s">
        <v>49</v>
      </c>
      <c r="C143" s="482" t="s">
        <v>186</v>
      </c>
      <c r="D143" s="483">
        <v>44252</v>
      </c>
      <c r="E143" s="298">
        <v>1478.75</v>
      </c>
      <c r="F143" s="298">
        <v>1483.7833333333335</v>
      </c>
      <c r="G143" s="299">
        <v>1460.9666666666672</v>
      </c>
      <c r="H143" s="299">
        <v>1443.1833333333336</v>
      </c>
      <c r="I143" s="299">
        <v>1420.3666666666672</v>
      </c>
      <c r="J143" s="299">
        <v>1501.5666666666671</v>
      </c>
      <c r="K143" s="299">
        <v>1524.3833333333332</v>
      </c>
      <c r="L143" s="299">
        <v>1542.166666666667</v>
      </c>
      <c r="M143" s="286">
        <v>1506.6</v>
      </c>
      <c r="N143" s="286">
        <v>1466</v>
      </c>
      <c r="O143" s="301">
        <v>7106250</v>
      </c>
      <c r="P143" s="302">
        <v>1.0666666666666666E-2</v>
      </c>
    </row>
    <row r="144" spans="1:16" ht="15">
      <c r="A144" s="263">
        <v>134</v>
      </c>
      <c r="B144" s="364" t="s">
        <v>51</v>
      </c>
      <c r="C144" s="482" t="s">
        <v>187</v>
      </c>
      <c r="D144" s="483">
        <v>44252</v>
      </c>
      <c r="E144" s="298">
        <v>2601.6</v>
      </c>
      <c r="F144" s="298">
        <v>2601.65</v>
      </c>
      <c r="G144" s="299">
        <v>2582.2000000000003</v>
      </c>
      <c r="H144" s="299">
        <v>2562.8000000000002</v>
      </c>
      <c r="I144" s="299">
        <v>2543.3500000000004</v>
      </c>
      <c r="J144" s="299">
        <v>2621.0500000000002</v>
      </c>
      <c r="K144" s="299">
        <v>2640.5</v>
      </c>
      <c r="L144" s="299">
        <v>2659.9</v>
      </c>
      <c r="M144" s="286">
        <v>2621.1</v>
      </c>
      <c r="N144" s="286">
        <v>2582.25</v>
      </c>
      <c r="O144" s="301">
        <v>1169750</v>
      </c>
      <c r="P144" s="302">
        <v>-2.1326508850501172E-3</v>
      </c>
    </row>
    <row r="145" spans="1:16" ht="15">
      <c r="A145" s="263">
        <v>135</v>
      </c>
      <c r="B145" s="364" t="s">
        <v>42</v>
      </c>
      <c r="C145" s="482" t="s">
        <v>188</v>
      </c>
      <c r="D145" s="483">
        <v>44252</v>
      </c>
      <c r="E145" s="298">
        <v>345.3</v>
      </c>
      <c r="F145" s="298">
        <v>340.26666666666671</v>
      </c>
      <c r="G145" s="299">
        <v>333.43333333333339</v>
      </c>
      <c r="H145" s="299">
        <v>321.56666666666666</v>
      </c>
      <c r="I145" s="299">
        <v>314.73333333333335</v>
      </c>
      <c r="J145" s="299">
        <v>352.13333333333344</v>
      </c>
      <c r="K145" s="299">
        <v>358.96666666666681</v>
      </c>
      <c r="L145" s="299">
        <v>370.83333333333348</v>
      </c>
      <c r="M145" s="286">
        <v>347.1</v>
      </c>
      <c r="N145" s="286">
        <v>328.4</v>
      </c>
      <c r="O145" s="301">
        <v>4287000</v>
      </c>
      <c r="P145" s="302">
        <v>-0.12331288343558282</v>
      </c>
    </row>
    <row r="146" spans="1:16" ht="15">
      <c r="A146" s="263">
        <v>136</v>
      </c>
      <c r="B146" s="364" t="s">
        <v>43</v>
      </c>
      <c r="C146" s="482" t="s">
        <v>189</v>
      </c>
      <c r="D146" s="483">
        <v>44252</v>
      </c>
      <c r="E146" s="298">
        <v>631.75</v>
      </c>
      <c r="F146" s="298">
        <v>634</v>
      </c>
      <c r="G146" s="299">
        <v>624</v>
      </c>
      <c r="H146" s="299">
        <v>616.25</v>
      </c>
      <c r="I146" s="299">
        <v>606.25</v>
      </c>
      <c r="J146" s="299">
        <v>641.75</v>
      </c>
      <c r="K146" s="299">
        <v>651.75</v>
      </c>
      <c r="L146" s="299">
        <v>659.5</v>
      </c>
      <c r="M146" s="286">
        <v>644</v>
      </c>
      <c r="N146" s="286">
        <v>626.25</v>
      </c>
      <c r="O146" s="301">
        <v>4386200</v>
      </c>
      <c r="P146" s="302">
        <v>4.1555851063829786E-2</v>
      </c>
    </row>
    <row r="147" spans="1:16" ht="15">
      <c r="A147" s="263">
        <v>137</v>
      </c>
      <c r="B147" s="364" t="s">
        <v>49</v>
      </c>
      <c r="C147" s="482" t="s">
        <v>190</v>
      </c>
      <c r="D147" s="483">
        <v>44252</v>
      </c>
      <c r="E147" s="298">
        <v>1273.6500000000001</v>
      </c>
      <c r="F147" s="298">
        <v>1276.6166666666666</v>
      </c>
      <c r="G147" s="299">
        <v>1257.6833333333332</v>
      </c>
      <c r="H147" s="299">
        <v>1241.7166666666667</v>
      </c>
      <c r="I147" s="299">
        <v>1222.7833333333333</v>
      </c>
      <c r="J147" s="299">
        <v>1292.583333333333</v>
      </c>
      <c r="K147" s="299">
        <v>1311.5166666666664</v>
      </c>
      <c r="L147" s="299">
        <v>1327.4833333333329</v>
      </c>
      <c r="M147" s="286">
        <v>1295.55</v>
      </c>
      <c r="N147" s="286">
        <v>1260.6500000000001</v>
      </c>
      <c r="O147" s="301">
        <v>1223600</v>
      </c>
      <c r="P147" s="302">
        <v>1.3333333333333334E-2</v>
      </c>
    </row>
    <row r="148" spans="1:16" ht="15">
      <c r="A148" s="263">
        <v>138</v>
      </c>
      <c r="B148" s="364" t="s">
        <v>37</v>
      </c>
      <c r="C148" s="482" t="s">
        <v>192</v>
      </c>
      <c r="D148" s="483">
        <v>44252</v>
      </c>
      <c r="E148" s="298">
        <v>6486.7</v>
      </c>
      <c r="F148" s="298">
        <v>6497.333333333333</v>
      </c>
      <c r="G148" s="299">
        <v>6416.4666666666662</v>
      </c>
      <c r="H148" s="299">
        <v>6346.2333333333336</v>
      </c>
      <c r="I148" s="299">
        <v>6265.3666666666668</v>
      </c>
      <c r="J148" s="299">
        <v>6567.5666666666657</v>
      </c>
      <c r="K148" s="299">
        <v>6648.4333333333325</v>
      </c>
      <c r="L148" s="299">
        <v>6718.6666666666652</v>
      </c>
      <c r="M148" s="286">
        <v>6578.2</v>
      </c>
      <c r="N148" s="286">
        <v>6427.1</v>
      </c>
      <c r="O148" s="301">
        <v>1424000</v>
      </c>
      <c r="P148" s="302">
        <v>3.5335175221753674E-2</v>
      </c>
    </row>
    <row r="149" spans="1:16" ht="15">
      <c r="A149" s="263">
        <v>139</v>
      </c>
      <c r="B149" s="364" t="s">
        <v>177</v>
      </c>
      <c r="C149" s="482" t="s">
        <v>194</v>
      </c>
      <c r="D149" s="483">
        <v>44252</v>
      </c>
      <c r="E149" s="298">
        <v>541.1</v>
      </c>
      <c r="F149" s="298">
        <v>542.16666666666663</v>
      </c>
      <c r="G149" s="299">
        <v>537.0333333333333</v>
      </c>
      <c r="H149" s="299">
        <v>532.9666666666667</v>
      </c>
      <c r="I149" s="299">
        <v>527.83333333333337</v>
      </c>
      <c r="J149" s="299">
        <v>546.23333333333323</v>
      </c>
      <c r="K149" s="299">
        <v>551.36666666666667</v>
      </c>
      <c r="L149" s="299">
        <v>555.43333333333317</v>
      </c>
      <c r="M149" s="286">
        <v>547.29999999999995</v>
      </c>
      <c r="N149" s="286">
        <v>538.1</v>
      </c>
      <c r="O149" s="301">
        <v>18759000</v>
      </c>
      <c r="P149" s="302">
        <v>5.0846277077383857E-3</v>
      </c>
    </row>
    <row r="150" spans="1:16" ht="15">
      <c r="A150" s="263">
        <v>140</v>
      </c>
      <c r="B150" s="364" t="s">
        <v>111</v>
      </c>
      <c r="C150" s="482" t="s">
        <v>195</v>
      </c>
      <c r="D150" s="483">
        <v>44252</v>
      </c>
      <c r="E150" s="298">
        <v>191.1</v>
      </c>
      <c r="F150" s="298">
        <v>189.88333333333333</v>
      </c>
      <c r="G150" s="299">
        <v>185.81666666666666</v>
      </c>
      <c r="H150" s="299">
        <v>180.53333333333333</v>
      </c>
      <c r="I150" s="299">
        <v>176.46666666666667</v>
      </c>
      <c r="J150" s="299">
        <v>195.16666666666666</v>
      </c>
      <c r="K150" s="299">
        <v>199.23333333333332</v>
      </c>
      <c r="L150" s="299">
        <v>204.51666666666665</v>
      </c>
      <c r="M150" s="286">
        <v>193.95</v>
      </c>
      <c r="N150" s="286">
        <v>184.6</v>
      </c>
      <c r="O150" s="301">
        <v>89540400</v>
      </c>
      <c r="P150" s="302">
        <v>1.977121875441322E-2</v>
      </c>
    </row>
    <row r="151" spans="1:16" ht="15">
      <c r="A151" s="263">
        <v>141</v>
      </c>
      <c r="B151" s="364" t="s">
        <v>63</v>
      </c>
      <c r="C151" s="482" t="s">
        <v>196</v>
      </c>
      <c r="D151" s="483">
        <v>44252</v>
      </c>
      <c r="E151" s="298">
        <v>1042.5999999999999</v>
      </c>
      <c r="F151" s="298">
        <v>1050.1333333333334</v>
      </c>
      <c r="G151" s="299">
        <v>1022.1166666666668</v>
      </c>
      <c r="H151" s="299">
        <v>1001.6333333333334</v>
      </c>
      <c r="I151" s="299">
        <v>973.61666666666679</v>
      </c>
      <c r="J151" s="299">
        <v>1070.6166666666668</v>
      </c>
      <c r="K151" s="299">
        <v>1098.6333333333337</v>
      </c>
      <c r="L151" s="299">
        <v>1119.1166666666668</v>
      </c>
      <c r="M151" s="286">
        <v>1078.1500000000001</v>
      </c>
      <c r="N151" s="286">
        <v>1029.6500000000001</v>
      </c>
      <c r="O151" s="301">
        <v>2631000</v>
      </c>
      <c r="P151" s="302">
        <v>-0.31251633133002354</v>
      </c>
    </row>
    <row r="152" spans="1:16" ht="15">
      <c r="A152" s="263">
        <v>142</v>
      </c>
      <c r="B152" s="364" t="s">
        <v>106</v>
      </c>
      <c r="C152" s="482" t="s">
        <v>197</v>
      </c>
      <c r="D152" s="483">
        <v>44252</v>
      </c>
      <c r="E152" s="298">
        <v>437.45</v>
      </c>
      <c r="F152" s="298">
        <v>439.5</v>
      </c>
      <c r="G152" s="299">
        <v>431.85</v>
      </c>
      <c r="H152" s="299">
        <v>426.25</v>
      </c>
      <c r="I152" s="299">
        <v>418.6</v>
      </c>
      <c r="J152" s="299">
        <v>445.1</v>
      </c>
      <c r="K152" s="299">
        <v>452.75</v>
      </c>
      <c r="L152" s="299">
        <v>458.35</v>
      </c>
      <c r="M152" s="286">
        <v>447.15</v>
      </c>
      <c r="N152" s="286">
        <v>433.9</v>
      </c>
      <c r="O152" s="301">
        <v>33417600</v>
      </c>
      <c r="P152" s="302">
        <v>3.9518216205454905E-2</v>
      </c>
    </row>
    <row r="153" spans="1:16" ht="15">
      <c r="A153" s="263">
        <v>143</v>
      </c>
      <c r="B153" s="364" t="s">
        <v>88</v>
      </c>
      <c r="C153" s="482" t="s">
        <v>199</v>
      </c>
      <c r="D153" s="483">
        <v>44252</v>
      </c>
      <c r="E153" s="298">
        <v>206.45</v>
      </c>
      <c r="F153" s="298">
        <v>207.98333333333335</v>
      </c>
      <c r="G153" s="299">
        <v>201.7166666666667</v>
      </c>
      <c r="H153" s="299">
        <v>196.98333333333335</v>
      </c>
      <c r="I153" s="299">
        <v>190.7166666666667</v>
      </c>
      <c r="J153" s="299">
        <v>212.7166666666667</v>
      </c>
      <c r="K153" s="299">
        <v>218.98333333333335</v>
      </c>
      <c r="L153" s="299">
        <v>223.7166666666667</v>
      </c>
      <c r="M153" s="286">
        <v>214.25</v>
      </c>
      <c r="N153" s="286">
        <v>203.25</v>
      </c>
      <c r="O153" s="301">
        <v>39498000</v>
      </c>
      <c r="P153" s="302">
        <v>-1.5994020926756353E-2</v>
      </c>
    </row>
    <row r="154" spans="1:16">
      <c r="A154" s="263">
        <v>144</v>
      </c>
      <c r="B154" s="278"/>
    </row>
    <row r="155" spans="1:16">
      <c r="A155" s="263">
        <v>145</v>
      </c>
      <c r="B155" s="278"/>
      <c r="C155" s="274"/>
      <c r="D155" s="274"/>
      <c r="E155" s="274"/>
      <c r="F155" s="273"/>
      <c r="G155" s="273"/>
      <c r="H155" s="273"/>
      <c r="I155" s="273"/>
      <c r="J155" s="273"/>
      <c r="K155" s="273"/>
      <c r="L155" s="273"/>
      <c r="M155" s="273"/>
    </row>
    <row r="156" spans="1:16">
      <c r="A156" s="263">
        <v>146</v>
      </c>
      <c r="B156" s="278"/>
      <c r="C156" s="274"/>
      <c r="D156" s="274"/>
      <c r="E156" s="274"/>
      <c r="F156" s="273"/>
      <c r="G156" s="273"/>
      <c r="H156" s="273"/>
      <c r="I156" s="273"/>
      <c r="J156" s="273"/>
      <c r="K156" s="273"/>
      <c r="L156" s="273"/>
      <c r="M156" s="273"/>
    </row>
    <row r="157" spans="1:16">
      <c r="A157" s="263">
        <v>147</v>
      </c>
      <c r="B157" s="278"/>
      <c r="C157" s="274"/>
      <c r="D157" s="274"/>
      <c r="E157" s="274"/>
      <c r="F157" s="273"/>
      <c r="G157" s="273"/>
      <c r="H157" s="273"/>
      <c r="I157" s="273"/>
      <c r="J157" s="273"/>
      <c r="K157" s="273"/>
      <c r="L157" s="273"/>
      <c r="M157" s="273"/>
    </row>
    <row r="158" spans="1:16">
      <c r="A158" s="263"/>
      <c r="C158" s="274"/>
      <c r="D158" s="274"/>
      <c r="E158" s="274"/>
      <c r="F158" s="273"/>
      <c r="G158" s="273"/>
      <c r="H158" s="273"/>
      <c r="I158" s="273"/>
      <c r="J158" s="273"/>
      <c r="K158" s="273"/>
      <c r="L158" s="273"/>
      <c r="M158" s="273"/>
    </row>
    <row r="159" spans="1:16">
      <c r="A159" s="263"/>
      <c r="B159" s="282"/>
      <c r="C159" s="274"/>
      <c r="D159" s="274"/>
      <c r="E159" s="274"/>
      <c r="F159" s="273"/>
      <c r="G159" s="273"/>
      <c r="H159" s="273"/>
      <c r="I159" s="273"/>
      <c r="J159" s="273"/>
      <c r="K159" s="273"/>
      <c r="L159" s="273"/>
      <c r="M159" s="273"/>
    </row>
    <row r="160" spans="1:16">
      <c r="A160" s="263"/>
      <c r="B160" s="303"/>
      <c r="C160" s="274"/>
      <c r="D160" s="274"/>
      <c r="E160" s="274"/>
      <c r="F160" s="273"/>
      <c r="G160" s="273"/>
      <c r="H160" s="273"/>
      <c r="I160" s="273"/>
      <c r="J160" s="273"/>
      <c r="K160" s="273"/>
      <c r="L160" s="273"/>
      <c r="M160" s="273"/>
    </row>
    <row r="161" spans="1:13">
      <c r="A161" s="263"/>
      <c r="B161" s="303"/>
      <c r="D161" s="303"/>
      <c r="E161" s="303"/>
      <c r="F161" s="305"/>
      <c r="G161" s="305"/>
      <c r="H161" s="273"/>
      <c r="I161" s="305"/>
      <c r="J161" s="305"/>
      <c r="K161" s="305"/>
      <c r="L161" s="305"/>
      <c r="M161" s="305"/>
    </row>
    <row r="162" spans="1:13">
      <c r="A162" s="263"/>
      <c r="B162" s="303"/>
      <c r="D162" s="303"/>
      <c r="E162" s="303"/>
      <c r="F162" s="305"/>
      <c r="G162" s="305"/>
      <c r="H162" s="305"/>
      <c r="I162" s="305"/>
      <c r="J162" s="305"/>
      <c r="K162" s="305"/>
      <c r="L162" s="305"/>
      <c r="M162" s="305"/>
    </row>
    <row r="163" spans="1:13">
      <c r="A163" s="263"/>
      <c r="B163" s="304"/>
      <c r="D163" s="304"/>
      <c r="E163" s="304"/>
      <c r="F163" s="305"/>
      <c r="G163" s="305"/>
      <c r="H163" s="305"/>
      <c r="I163" s="305"/>
      <c r="J163" s="305"/>
      <c r="K163" s="305"/>
      <c r="L163" s="305"/>
      <c r="M163" s="305"/>
    </row>
    <row r="164" spans="1:13">
      <c r="A164" s="263"/>
      <c r="B164" s="304"/>
      <c r="D164" s="304"/>
      <c r="E164" s="304"/>
      <c r="F164" s="305"/>
      <c r="G164" s="305"/>
      <c r="H164" s="305"/>
      <c r="I164" s="305"/>
      <c r="J164" s="305"/>
      <c r="K164" s="305"/>
      <c r="L164" s="305"/>
      <c r="M164" s="305"/>
    </row>
    <row r="165" spans="1:13">
      <c r="A165" s="263"/>
      <c r="B165" s="304"/>
      <c r="D165" s="304"/>
      <c r="E165" s="304"/>
      <c r="F165" s="305"/>
      <c r="G165" s="305"/>
      <c r="H165" s="305"/>
      <c r="I165" s="305"/>
      <c r="J165" s="305"/>
      <c r="K165" s="305"/>
      <c r="L165" s="305"/>
      <c r="M165" s="305"/>
    </row>
    <row r="166" spans="1:13">
      <c r="A166" s="263"/>
      <c r="B166" s="304"/>
      <c r="D166" s="304"/>
      <c r="E166" s="304"/>
      <c r="F166" s="305"/>
      <c r="G166" s="305"/>
      <c r="H166" s="305"/>
      <c r="I166" s="305"/>
      <c r="J166" s="305"/>
      <c r="K166" s="305"/>
      <c r="L166" s="305"/>
      <c r="M166" s="305"/>
    </row>
    <row r="167" spans="1:13">
      <c r="A167" s="272"/>
      <c r="B167" s="304"/>
      <c r="D167" s="304"/>
      <c r="E167" s="304"/>
      <c r="F167" s="305"/>
      <c r="G167" s="305"/>
      <c r="H167" s="305"/>
      <c r="I167" s="305"/>
      <c r="J167" s="305"/>
      <c r="K167" s="305"/>
      <c r="L167" s="305"/>
      <c r="M167" s="305"/>
    </row>
    <row r="168" spans="1:13">
      <c r="A168" s="272"/>
      <c r="B168" s="304"/>
      <c r="D168" s="304"/>
      <c r="E168" s="304"/>
      <c r="F168" s="305"/>
      <c r="G168" s="305"/>
      <c r="H168" s="305"/>
      <c r="I168" s="305"/>
      <c r="J168" s="305"/>
      <c r="K168" s="305"/>
      <c r="L168" s="305"/>
      <c r="M168" s="305"/>
    </row>
    <row r="169" spans="1:13">
      <c r="H169" s="305"/>
    </row>
    <row r="175" spans="1:13">
      <c r="A175" s="278" t="s">
        <v>200</v>
      </c>
    </row>
    <row r="176" spans="1:13">
      <c r="A176" s="278" t="s">
        <v>201</v>
      </c>
    </row>
    <row r="177" spans="1:1">
      <c r="A177" s="278" t="s">
        <v>202</v>
      </c>
    </row>
    <row r="178" spans="1:1">
      <c r="A178" s="278" t="s">
        <v>203</v>
      </c>
    </row>
    <row r="179" spans="1:1">
      <c r="A179" s="278" t="s">
        <v>204</v>
      </c>
    </row>
    <row r="181" spans="1:1">
      <c r="A181" s="282" t="s">
        <v>205</v>
      </c>
    </row>
    <row r="182" spans="1:1">
      <c r="A182" s="303" t="s">
        <v>206</v>
      </c>
    </row>
    <row r="183" spans="1:1">
      <c r="A183" s="303" t="s">
        <v>207</v>
      </c>
    </row>
    <row r="184" spans="1:1">
      <c r="A184" s="303" t="s">
        <v>208</v>
      </c>
    </row>
    <row r="185" spans="1:1">
      <c r="A185" s="304" t="s">
        <v>209</v>
      </c>
    </row>
    <row r="186" spans="1:1">
      <c r="A186" s="304" t="s">
        <v>210</v>
      </c>
    </row>
    <row r="187" spans="1:1">
      <c r="A187" s="304" t="s">
        <v>211</v>
      </c>
    </row>
    <row r="188" spans="1:1">
      <c r="A188" s="304" t="s">
        <v>212</v>
      </c>
    </row>
    <row r="189" spans="1:1">
      <c r="A189" s="304" t="s">
        <v>213</v>
      </c>
    </row>
    <row r="190" spans="1:1">
      <c r="A190" s="304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6" sqref="B6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1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7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7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7"/>
      <c r="M4" s="255"/>
      <c r="N4" s="255"/>
      <c r="O4" s="255"/>
    </row>
    <row r="5" spans="1:15" ht="25.5" customHeight="1">
      <c r="M5" s="246" t="s">
        <v>14</v>
      </c>
    </row>
    <row r="6" spans="1:15">
      <c r="A6" s="282" t="s">
        <v>15</v>
      </c>
      <c r="K6" s="266">
        <f>Main!B10</f>
        <v>44244</v>
      </c>
    </row>
    <row r="7" spans="1:15">
      <c r="A7"/>
    </row>
    <row r="8" spans="1:15" ht="28.5" customHeight="1">
      <c r="A8" s="557" t="s">
        <v>16</v>
      </c>
      <c r="B8" s="558" t="s">
        <v>18</v>
      </c>
      <c r="C8" s="556" t="s">
        <v>19</v>
      </c>
      <c r="D8" s="556" t="s">
        <v>20</v>
      </c>
      <c r="E8" s="556" t="s">
        <v>21</v>
      </c>
      <c r="F8" s="556"/>
      <c r="G8" s="556"/>
      <c r="H8" s="556" t="s">
        <v>22</v>
      </c>
      <c r="I8" s="556"/>
      <c r="J8" s="556"/>
      <c r="K8" s="260"/>
      <c r="L8" s="268"/>
      <c r="M8" s="268"/>
    </row>
    <row r="9" spans="1:15" ht="36" customHeight="1">
      <c r="A9" s="552"/>
      <c r="B9" s="554"/>
      <c r="C9" s="559" t="s">
        <v>23</v>
      </c>
      <c r="D9" s="559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8" t="s">
        <v>31</v>
      </c>
      <c r="M9" s="270" t="s">
        <v>215</v>
      </c>
    </row>
    <row r="10" spans="1:15">
      <c r="A10" s="283">
        <v>1</v>
      </c>
      <c r="B10" s="263" t="s">
        <v>216</v>
      </c>
      <c r="C10" s="284">
        <v>15313.45</v>
      </c>
      <c r="D10" s="285">
        <v>15329.133333333333</v>
      </c>
      <c r="E10" s="285">
        <v>15226.516666666666</v>
      </c>
      <c r="F10" s="285">
        <v>15139.583333333334</v>
      </c>
      <c r="G10" s="285">
        <v>15036.966666666667</v>
      </c>
      <c r="H10" s="285">
        <v>15416.066666666666</v>
      </c>
      <c r="I10" s="285">
        <v>15518.683333333331</v>
      </c>
      <c r="J10" s="285">
        <v>15605.616666666665</v>
      </c>
      <c r="K10" s="284">
        <v>15431.75</v>
      </c>
      <c r="L10" s="284">
        <v>15242.2</v>
      </c>
      <c r="M10" s="289"/>
    </row>
    <row r="11" spans="1:15">
      <c r="A11" s="283">
        <v>2</v>
      </c>
      <c r="B11" s="263" t="s">
        <v>217</v>
      </c>
      <c r="C11" s="286">
        <v>37098.400000000001</v>
      </c>
      <c r="D11" s="265">
        <v>37189.966666666667</v>
      </c>
      <c r="E11" s="265">
        <v>36671.183333333334</v>
      </c>
      <c r="F11" s="265">
        <v>36243.966666666667</v>
      </c>
      <c r="G11" s="265">
        <v>35725.183333333334</v>
      </c>
      <c r="H11" s="265">
        <v>37617.183333333334</v>
      </c>
      <c r="I11" s="265">
        <v>38135.966666666674</v>
      </c>
      <c r="J11" s="265">
        <v>38563.183333333334</v>
      </c>
      <c r="K11" s="286">
        <v>37708.75</v>
      </c>
      <c r="L11" s="286">
        <v>36762.75</v>
      </c>
      <c r="M11" s="289"/>
    </row>
    <row r="12" spans="1:15">
      <c r="A12" s="283">
        <v>3</v>
      </c>
      <c r="B12" s="271" t="s">
        <v>218</v>
      </c>
      <c r="C12" s="286">
        <v>1747.3</v>
      </c>
      <c r="D12" s="265">
        <v>1736.4166666666667</v>
      </c>
      <c r="E12" s="265">
        <v>1712.8333333333335</v>
      </c>
      <c r="F12" s="265">
        <v>1678.3666666666668</v>
      </c>
      <c r="G12" s="265">
        <v>1654.7833333333335</v>
      </c>
      <c r="H12" s="265">
        <v>1770.8833333333334</v>
      </c>
      <c r="I12" s="265">
        <v>1794.4666666666669</v>
      </c>
      <c r="J12" s="265">
        <v>1828.9333333333334</v>
      </c>
      <c r="K12" s="286">
        <v>1760</v>
      </c>
      <c r="L12" s="286">
        <v>1701.95</v>
      </c>
      <c r="M12" s="289"/>
    </row>
    <row r="13" spans="1:15">
      <c r="A13" s="283">
        <v>4</v>
      </c>
      <c r="B13" s="263" t="s">
        <v>219</v>
      </c>
      <c r="C13" s="286">
        <v>4177.6000000000004</v>
      </c>
      <c r="D13" s="265">
        <v>4174.166666666667</v>
      </c>
      <c r="E13" s="265">
        <v>4147.7333333333336</v>
      </c>
      <c r="F13" s="265">
        <v>4117.8666666666668</v>
      </c>
      <c r="G13" s="265">
        <v>4091.4333333333334</v>
      </c>
      <c r="H13" s="265">
        <v>4204.0333333333338</v>
      </c>
      <c r="I13" s="265">
        <v>4230.4666666666662</v>
      </c>
      <c r="J13" s="265">
        <v>4260.3333333333339</v>
      </c>
      <c r="K13" s="286">
        <v>4200.6000000000004</v>
      </c>
      <c r="L13" s="286">
        <v>4144.3</v>
      </c>
      <c r="M13" s="289"/>
    </row>
    <row r="14" spans="1:15">
      <c r="A14" s="283">
        <v>5</v>
      </c>
      <c r="B14" s="263" t="s">
        <v>220</v>
      </c>
      <c r="C14" s="286">
        <v>25613.95</v>
      </c>
      <c r="D14" s="265">
        <v>25767.25</v>
      </c>
      <c r="E14" s="265">
        <v>25366.65</v>
      </c>
      <c r="F14" s="265">
        <v>25119.350000000002</v>
      </c>
      <c r="G14" s="265">
        <v>24718.750000000004</v>
      </c>
      <c r="H14" s="265">
        <v>26014.55</v>
      </c>
      <c r="I14" s="265">
        <v>26415.149999999998</v>
      </c>
      <c r="J14" s="265">
        <v>26662.449999999997</v>
      </c>
      <c r="K14" s="286">
        <v>26167.85</v>
      </c>
      <c r="L14" s="286">
        <v>25519.95</v>
      </c>
      <c r="M14" s="289"/>
    </row>
    <row r="15" spans="1:15">
      <c r="A15" s="283">
        <v>6</v>
      </c>
      <c r="B15" s="263" t="s">
        <v>221</v>
      </c>
      <c r="C15" s="286">
        <v>3050.65</v>
      </c>
      <c r="D15" s="265">
        <v>3036.9</v>
      </c>
      <c r="E15" s="265">
        <v>3007.2000000000003</v>
      </c>
      <c r="F15" s="265">
        <v>2963.75</v>
      </c>
      <c r="G15" s="265">
        <v>2934.05</v>
      </c>
      <c r="H15" s="265">
        <v>3080.3500000000004</v>
      </c>
      <c r="I15" s="265">
        <v>3110.05</v>
      </c>
      <c r="J15" s="265">
        <v>3153.5000000000005</v>
      </c>
      <c r="K15" s="286">
        <v>3066.6</v>
      </c>
      <c r="L15" s="286">
        <v>2993.45</v>
      </c>
      <c r="M15" s="289"/>
    </row>
    <row r="16" spans="1:15">
      <c r="A16" s="283">
        <v>7</v>
      </c>
      <c r="B16" s="263" t="s">
        <v>222</v>
      </c>
      <c r="C16" s="286">
        <v>6885.5</v>
      </c>
      <c r="D16" s="265">
        <v>6876.45</v>
      </c>
      <c r="E16" s="265">
        <v>6830.65</v>
      </c>
      <c r="F16" s="265">
        <v>6775.8</v>
      </c>
      <c r="G16" s="265">
        <v>6730</v>
      </c>
      <c r="H16" s="265">
        <v>6931.2999999999993</v>
      </c>
      <c r="I16" s="265">
        <v>6977.1</v>
      </c>
      <c r="J16" s="265">
        <v>7031.9499999999989</v>
      </c>
      <c r="K16" s="286">
        <v>6922.25</v>
      </c>
      <c r="L16" s="286">
        <v>6821.6</v>
      </c>
      <c r="M16" s="289"/>
    </row>
    <row r="17" spans="1:13">
      <c r="A17" s="283">
        <v>8</v>
      </c>
      <c r="B17" s="263" t="s">
        <v>38</v>
      </c>
      <c r="C17" s="263">
        <v>1819.3</v>
      </c>
      <c r="D17" s="265">
        <v>1815.9333333333334</v>
      </c>
      <c r="E17" s="265">
        <v>1788.3166666666668</v>
      </c>
      <c r="F17" s="265">
        <v>1757.3333333333335</v>
      </c>
      <c r="G17" s="265">
        <v>1729.7166666666669</v>
      </c>
      <c r="H17" s="265">
        <v>1846.9166666666667</v>
      </c>
      <c r="I17" s="265">
        <v>1874.5333333333335</v>
      </c>
      <c r="J17" s="265">
        <v>1905.5166666666667</v>
      </c>
      <c r="K17" s="263">
        <v>1843.55</v>
      </c>
      <c r="L17" s="263">
        <v>1784.95</v>
      </c>
      <c r="M17" s="263">
        <v>19.377300000000002</v>
      </c>
    </row>
    <row r="18" spans="1:13">
      <c r="A18" s="283">
        <v>9</v>
      </c>
      <c r="B18" s="263" t="s">
        <v>223</v>
      </c>
      <c r="C18" s="263">
        <v>1092.75</v>
      </c>
      <c r="D18" s="265">
        <v>1098.6833333333334</v>
      </c>
      <c r="E18" s="265">
        <v>1069.3666666666668</v>
      </c>
      <c r="F18" s="265">
        <v>1045.9833333333333</v>
      </c>
      <c r="G18" s="265">
        <v>1016.6666666666667</v>
      </c>
      <c r="H18" s="265">
        <v>1122.0666666666668</v>
      </c>
      <c r="I18" s="265">
        <v>1151.3833333333334</v>
      </c>
      <c r="J18" s="265">
        <v>1174.7666666666669</v>
      </c>
      <c r="K18" s="263">
        <v>1128</v>
      </c>
      <c r="L18" s="263">
        <v>1075.3</v>
      </c>
      <c r="M18" s="263">
        <v>4.5542600000000002</v>
      </c>
    </row>
    <row r="19" spans="1:13">
      <c r="A19" s="283">
        <v>10</v>
      </c>
      <c r="B19" s="263" t="s">
        <v>736</v>
      </c>
      <c r="C19" s="264">
        <v>1227.9000000000001</v>
      </c>
      <c r="D19" s="265">
        <v>1222.2</v>
      </c>
      <c r="E19" s="265">
        <v>1213.7</v>
      </c>
      <c r="F19" s="265">
        <v>1199.5</v>
      </c>
      <c r="G19" s="265">
        <v>1191</v>
      </c>
      <c r="H19" s="265">
        <v>1236.4000000000001</v>
      </c>
      <c r="I19" s="265">
        <v>1244.9000000000001</v>
      </c>
      <c r="J19" s="265">
        <v>1259.1000000000001</v>
      </c>
      <c r="K19" s="263">
        <v>1230.7</v>
      </c>
      <c r="L19" s="263">
        <v>1208</v>
      </c>
      <c r="M19" s="263">
        <v>2.6034700000000002</v>
      </c>
    </row>
    <row r="20" spans="1:13">
      <c r="A20" s="283">
        <v>11</v>
      </c>
      <c r="B20" s="263" t="s">
        <v>289</v>
      </c>
      <c r="C20" s="263">
        <v>14700.7</v>
      </c>
      <c r="D20" s="265">
        <v>14634.9</v>
      </c>
      <c r="E20" s="265">
        <v>14530.8</v>
      </c>
      <c r="F20" s="265">
        <v>14360.9</v>
      </c>
      <c r="G20" s="265">
        <v>14256.8</v>
      </c>
      <c r="H20" s="265">
        <v>14804.8</v>
      </c>
      <c r="I20" s="265">
        <v>14908.900000000001</v>
      </c>
      <c r="J20" s="265">
        <v>15078.8</v>
      </c>
      <c r="K20" s="263">
        <v>14739</v>
      </c>
      <c r="L20" s="263">
        <v>14465</v>
      </c>
      <c r="M20" s="263">
        <v>0.23616999999999999</v>
      </c>
    </row>
    <row r="21" spans="1:13">
      <c r="A21" s="283">
        <v>12</v>
      </c>
      <c r="B21" s="263" t="s">
        <v>40</v>
      </c>
      <c r="C21" s="263">
        <v>780.2</v>
      </c>
      <c r="D21" s="265">
        <v>779.80000000000007</v>
      </c>
      <c r="E21" s="265">
        <v>756.65000000000009</v>
      </c>
      <c r="F21" s="265">
        <v>733.1</v>
      </c>
      <c r="G21" s="265">
        <v>709.95</v>
      </c>
      <c r="H21" s="265">
        <v>803.35000000000014</v>
      </c>
      <c r="I21" s="265">
        <v>826.5</v>
      </c>
      <c r="J21" s="265">
        <v>850.05000000000018</v>
      </c>
      <c r="K21" s="263">
        <v>802.95</v>
      </c>
      <c r="L21" s="263">
        <v>756.25</v>
      </c>
      <c r="M21" s="263">
        <v>194.26061000000001</v>
      </c>
    </row>
    <row r="22" spans="1:13">
      <c r="A22" s="283">
        <v>13</v>
      </c>
      <c r="B22" s="263" t="s">
        <v>290</v>
      </c>
      <c r="C22" s="263">
        <v>1078.3</v>
      </c>
      <c r="D22" s="265">
        <v>1080.1000000000001</v>
      </c>
      <c r="E22" s="265">
        <v>1047.2000000000003</v>
      </c>
      <c r="F22" s="265">
        <v>1016.1000000000001</v>
      </c>
      <c r="G22" s="265">
        <v>983.20000000000027</v>
      </c>
      <c r="H22" s="265">
        <v>1111.2000000000003</v>
      </c>
      <c r="I22" s="265">
        <v>1144.1000000000004</v>
      </c>
      <c r="J22" s="265">
        <v>1175.2000000000003</v>
      </c>
      <c r="K22" s="263">
        <v>1113</v>
      </c>
      <c r="L22" s="263">
        <v>1049</v>
      </c>
      <c r="M22" s="263">
        <v>51.822420000000001</v>
      </c>
    </row>
    <row r="23" spans="1:13">
      <c r="A23" s="283">
        <v>14</v>
      </c>
      <c r="B23" s="263" t="s">
        <v>41</v>
      </c>
      <c r="C23" s="263">
        <v>636.54999999999995</v>
      </c>
      <c r="D23" s="265">
        <v>636.0333333333333</v>
      </c>
      <c r="E23" s="265">
        <v>628.56666666666661</v>
      </c>
      <c r="F23" s="265">
        <v>620.58333333333326</v>
      </c>
      <c r="G23" s="265">
        <v>613.11666666666656</v>
      </c>
      <c r="H23" s="265">
        <v>644.01666666666665</v>
      </c>
      <c r="I23" s="265">
        <v>651.48333333333335</v>
      </c>
      <c r="J23" s="265">
        <v>659.4666666666667</v>
      </c>
      <c r="K23" s="263">
        <v>643.5</v>
      </c>
      <c r="L23" s="263">
        <v>628.04999999999995</v>
      </c>
      <c r="M23" s="263">
        <v>151.20148</v>
      </c>
    </row>
    <row r="24" spans="1:13">
      <c r="A24" s="283">
        <v>15</v>
      </c>
      <c r="B24" s="263" t="s">
        <v>837</v>
      </c>
      <c r="C24" s="263">
        <v>497</v>
      </c>
      <c r="D24" s="265">
        <v>480.9666666666667</v>
      </c>
      <c r="E24" s="265">
        <v>453.03333333333342</v>
      </c>
      <c r="F24" s="265">
        <v>409.06666666666672</v>
      </c>
      <c r="G24" s="265">
        <v>381.13333333333344</v>
      </c>
      <c r="H24" s="265">
        <v>524.93333333333339</v>
      </c>
      <c r="I24" s="265">
        <v>552.86666666666667</v>
      </c>
      <c r="J24" s="265">
        <v>596.83333333333337</v>
      </c>
      <c r="K24" s="263">
        <v>508.9</v>
      </c>
      <c r="L24" s="263">
        <v>437</v>
      </c>
      <c r="M24" s="263">
        <v>90.041690000000003</v>
      </c>
    </row>
    <row r="25" spans="1:13">
      <c r="A25" s="283">
        <v>16</v>
      </c>
      <c r="B25" s="263" t="s">
        <v>291</v>
      </c>
      <c r="C25" s="263">
        <v>763.55</v>
      </c>
      <c r="D25" s="265">
        <v>746.75</v>
      </c>
      <c r="E25" s="265">
        <v>705.8</v>
      </c>
      <c r="F25" s="265">
        <v>648.04999999999995</v>
      </c>
      <c r="G25" s="265">
        <v>607.09999999999991</v>
      </c>
      <c r="H25" s="265">
        <v>804.5</v>
      </c>
      <c r="I25" s="265">
        <v>845.45</v>
      </c>
      <c r="J25" s="265">
        <v>903.2</v>
      </c>
      <c r="K25" s="263">
        <v>787.7</v>
      </c>
      <c r="L25" s="263">
        <v>689</v>
      </c>
      <c r="M25" s="263">
        <v>46.523359999999997</v>
      </c>
    </row>
    <row r="26" spans="1:13">
      <c r="A26" s="283">
        <v>17</v>
      </c>
      <c r="B26" s="263" t="s">
        <v>224</v>
      </c>
      <c r="C26" s="263">
        <v>97.75</v>
      </c>
      <c r="D26" s="265">
        <v>98.016666666666666</v>
      </c>
      <c r="E26" s="265">
        <v>94.183333333333337</v>
      </c>
      <c r="F26" s="265">
        <v>90.616666666666674</v>
      </c>
      <c r="G26" s="265">
        <v>86.783333333333346</v>
      </c>
      <c r="H26" s="265">
        <v>101.58333333333333</v>
      </c>
      <c r="I26" s="265">
        <v>105.41666666666667</v>
      </c>
      <c r="J26" s="265">
        <v>108.98333333333332</v>
      </c>
      <c r="K26" s="263">
        <v>101.85</v>
      </c>
      <c r="L26" s="263">
        <v>94.45</v>
      </c>
      <c r="M26" s="263">
        <v>198.06980999999999</v>
      </c>
    </row>
    <row r="27" spans="1:13">
      <c r="A27" s="283">
        <v>18</v>
      </c>
      <c r="B27" s="263" t="s">
        <v>225</v>
      </c>
      <c r="C27" s="263">
        <v>164.85</v>
      </c>
      <c r="D27" s="265">
        <v>165.36666666666667</v>
      </c>
      <c r="E27" s="265">
        <v>162.48333333333335</v>
      </c>
      <c r="F27" s="265">
        <v>160.11666666666667</v>
      </c>
      <c r="G27" s="265">
        <v>157.23333333333335</v>
      </c>
      <c r="H27" s="265">
        <v>167.73333333333335</v>
      </c>
      <c r="I27" s="265">
        <v>170.61666666666667</v>
      </c>
      <c r="J27" s="265">
        <v>172.98333333333335</v>
      </c>
      <c r="K27" s="263">
        <v>168.25</v>
      </c>
      <c r="L27" s="263">
        <v>163</v>
      </c>
      <c r="M27" s="263">
        <v>13.17403</v>
      </c>
    </row>
    <row r="28" spans="1:13">
      <c r="A28" s="283">
        <v>19</v>
      </c>
      <c r="B28" s="263" t="s">
        <v>226</v>
      </c>
      <c r="C28" s="263">
        <v>1803.1</v>
      </c>
      <c r="D28" s="265">
        <v>1804.4166666666667</v>
      </c>
      <c r="E28" s="265">
        <v>1790.9333333333334</v>
      </c>
      <c r="F28" s="265">
        <v>1778.7666666666667</v>
      </c>
      <c r="G28" s="265">
        <v>1765.2833333333333</v>
      </c>
      <c r="H28" s="265">
        <v>1816.5833333333335</v>
      </c>
      <c r="I28" s="265">
        <v>1830.0666666666666</v>
      </c>
      <c r="J28" s="265">
        <v>1842.2333333333336</v>
      </c>
      <c r="K28" s="263">
        <v>1817.9</v>
      </c>
      <c r="L28" s="263">
        <v>1792.25</v>
      </c>
      <c r="M28" s="263">
        <v>0.56789000000000001</v>
      </c>
    </row>
    <row r="29" spans="1:13">
      <c r="A29" s="283">
        <v>20</v>
      </c>
      <c r="B29" s="263" t="s">
        <v>295</v>
      </c>
      <c r="C29" s="263">
        <v>960.9</v>
      </c>
      <c r="D29" s="265">
        <v>966.98333333333323</v>
      </c>
      <c r="E29" s="265">
        <v>949.96666666666647</v>
      </c>
      <c r="F29" s="265">
        <v>939.03333333333319</v>
      </c>
      <c r="G29" s="265">
        <v>922.01666666666642</v>
      </c>
      <c r="H29" s="265">
        <v>977.91666666666652</v>
      </c>
      <c r="I29" s="265">
        <v>994.93333333333317</v>
      </c>
      <c r="J29" s="265">
        <v>1005.8666666666666</v>
      </c>
      <c r="K29" s="263">
        <v>984</v>
      </c>
      <c r="L29" s="263">
        <v>956.05</v>
      </c>
      <c r="M29" s="263">
        <v>2.3925900000000002</v>
      </c>
    </row>
    <row r="30" spans="1:13">
      <c r="A30" s="283">
        <v>21</v>
      </c>
      <c r="B30" s="263" t="s">
        <v>227</v>
      </c>
      <c r="C30" s="263">
        <v>2876.2</v>
      </c>
      <c r="D30" s="265">
        <v>2885.1</v>
      </c>
      <c r="E30" s="265">
        <v>2852.1</v>
      </c>
      <c r="F30" s="265">
        <v>2828</v>
      </c>
      <c r="G30" s="265">
        <v>2795</v>
      </c>
      <c r="H30" s="265">
        <v>2909.2</v>
      </c>
      <c r="I30" s="265">
        <v>2942.2</v>
      </c>
      <c r="J30" s="265">
        <v>2966.2999999999997</v>
      </c>
      <c r="K30" s="263">
        <v>2918.1</v>
      </c>
      <c r="L30" s="263">
        <v>2861</v>
      </c>
      <c r="M30" s="263">
        <v>0.87480000000000002</v>
      </c>
    </row>
    <row r="31" spans="1:13">
      <c r="A31" s="283">
        <v>22</v>
      </c>
      <c r="B31" s="263" t="s">
        <v>44</v>
      </c>
      <c r="C31" s="263">
        <v>907.9</v>
      </c>
      <c r="D31" s="265">
        <v>915.61666666666667</v>
      </c>
      <c r="E31" s="265">
        <v>896.2833333333333</v>
      </c>
      <c r="F31" s="265">
        <v>884.66666666666663</v>
      </c>
      <c r="G31" s="265">
        <v>865.33333333333326</v>
      </c>
      <c r="H31" s="265">
        <v>927.23333333333335</v>
      </c>
      <c r="I31" s="265">
        <v>946.56666666666661</v>
      </c>
      <c r="J31" s="265">
        <v>958.18333333333339</v>
      </c>
      <c r="K31" s="263">
        <v>934.95</v>
      </c>
      <c r="L31" s="263">
        <v>904</v>
      </c>
      <c r="M31" s="263">
        <v>22.372540000000001</v>
      </c>
    </row>
    <row r="32" spans="1:13">
      <c r="A32" s="283">
        <v>23</v>
      </c>
      <c r="B32" s="263" t="s">
        <v>45</v>
      </c>
      <c r="C32" s="263">
        <v>284.05</v>
      </c>
      <c r="D32" s="265">
        <v>283.84999999999997</v>
      </c>
      <c r="E32" s="265">
        <v>280.39999999999992</v>
      </c>
      <c r="F32" s="265">
        <v>276.74999999999994</v>
      </c>
      <c r="G32" s="265">
        <v>273.2999999999999</v>
      </c>
      <c r="H32" s="265">
        <v>287.49999999999994</v>
      </c>
      <c r="I32" s="265">
        <v>290.95</v>
      </c>
      <c r="J32" s="265">
        <v>294.59999999999997</v>
      </c>
      <c r="K32" s="263">
        <v>287.3</v>
      </c>
      <c r="L32" s="263">
        <v>280.2</v>
      </c>
      <c r="M32" s="263">
        <v>61.16048</v>
      </c>
    </row>
    <row r="33" spans="1:13">
      <c r="A33" s="283">
        <v>24</v>
      </c>
      <c r="B33" s="263" t="s">
        <v>46</v>
      </c>
      <c r="C33" s="263">
        <v>3202.75</v>
      </c>
      <c r="D33" s="265">
        <v>3167.7666666666664</v>
      </c>
      <c r="E33" s="265">
        <v>3081.9833333333327</v>
      </c>
      <c r="F33" s="265">
        <v>2961.2166666666662</v>
      </c>
      <c r="G33" s="265">
        <v>2875.4333333333325</v>
      </c>
      <c r="H33" s="265">
        <v>3288.5333333333328</v>
      </c>
      <c r="I33" s="265">
        <v>3374.3166666666666</v>
      </c>
      <c r="J33" s="265">
        <v>3495.083333333333</v>
      </c>
      <c r="K33" s="263">
        <v>3253.55</v>
      </c>
      <c r="L33" s="263">
        <v>3047</v>
      </c>
      <c r="M33" s="263">
        <v>43.815840000000001</v>
      </c>
    </row>
    <row r="34" spans="1:13">
      <c r="A34" s="283">
        <v>25</v>
      </c>
      <c r="B34" s="263" t="s">
        <v>47</v>
      </c>
      <c r="C34" s="263">
        <v>236.25</v>
      </c>
      <c r="D34" s="265">
        <v>236.46666666666667</v>
      </c>
      <c r="E34" s="265">
        <v>232.38333333333333</v>
      </c>
      <c r="F34" s="265">
        <v>228.51666666666665</v>
      </c>
      <c r="G34" s="265">
        <v>224.43333333333331</v>
      </c>
      <c r="H34" s="265">
        <v>240.33333333333334</v>
      </c>
      <c r="I34" s="265">
        <v>244.41666666666666</v>
      </c>
      <c r="J34" s="265">
        <v>248.28333333333336</v>
      </c>
      <c r="K34" s="263">
        <v>240.55</v>
      </c>
      <c r="L34" s="263">
        <v>232.6</v>
      </c>
      <c r="M34" s="263">
        <v>87.066119999999998</v>
      </c>
    </row>
    <row r="35" spans="1:13">
      <c r="A35" s="283">
        <v>26</v>
      </c>
      <c r="B35" s="263" t="s">
        <v>48</v>
      </c>
      <c r="C35" s="263">
        <v>128.75</v>
      </c>
      <c r="D35" s="265">
        <v>129.53333333333333</v>
      </c>
      <c r="E35" s="265">
        <v>126.96666666666667</v>
      </c>
      <c r="F35" s="265">
        <v>125.18333333333334</v>
      </c>
      <c r="G35" s="265">
        <v>122.61666666666667</v>
      </c>
      <c r="H35" s="265">
        <v>131.31666666666666</v>
      </c>
      <c r="I35" s="265">
        <v>133.88333333333333</v>
      </c>
      <c r="J35" s="265">
        <v>135.66666666666666</v>
      </c>
      <c r="K35" s="263">
        <v>132.1</v>
      </c>
      <c r="L35" s="263">
        <v>127.75</v>
      </c>
      <c r="M35" s="263">
        <v>227.87253999999999</v>
      </c>
    </row>
    <row r="36" spans="1:13">
      <c r="A36" s="283">
        <v>27</v>
      </c>
      <c r="B36" s="263" t="s">
        <v>50</v>
      </c>
      <c r="C36" s="263">
        <v>2450.25</v>
      </c>
      <c r="D36" s="265">
        <v>2449.1166666666668</v>
      </c>
      <c r="E36" s="265">
        <v>2423.1333333333337</v>
      </c>
      <c r="F36" s="265">
        <v>2396.0166666666669</v>
      </c>
      <c r="G36" s="265">
        <v>2370.0333333333338</v>
      </c>
      <c r="H36" s="265">
        <v>2476.2333333333336</v>
      </c>
      <c r="I36" s="265">
        <v>2502.2166666666672</v>
      </c>
      <c r="J36" s="265">
        <v>2529.3333333333335</v>
      </c>
      <c r="K36" s="263">
        <v>2475.1</v>
      </c>
      <c r="L36" s="263">
        <v>2422</v>
      </c>
      <c r="M36" s="263">
        <v>16.15849</v>
      </c>
    </row>
    <row r="37" spans="1:13">
      <c r="A37" s="283">
        <v>28</v>
      </c>
      <c r="B37" s="263" t="s">
        <v>52</v>
      </c>
      <c r="C37" s="263">
        <v>935.85</v>
      </c>
      <c r="D37" s="265">
        <v>934.08333333333337</v>
      </c>
      <c r="E37" s="265">
        <v>925.4666666666667</v>
      </c>
      <c r="F37" s="265">
        <v>915.08333333333337</v>
      </c>
      <c r="G37" s="265">
        <v>906.4666666666667</v>
      </c>
      <c r="H37" s="265">
        <v>944.4666666666667</v>
      </c>
      <c r="I37" s="265">
        <v>953.08333333333326</v>
      </c>
      <c r="J37" s="265">
        <v>963.4666666666667</v>
      </c>
      <c r="K37" s="263">
        <v>942.7</v>
      </c>
      <c r="L37" s="263">
        <v>923.7</v>
      </c>
      <c r="M37" s="263">
        <v>18.263390000000001</v>
      </c>
    </row>
    <row r="38" spans="1:13">
      <c r="A38" s="283">
        <v>29</v>
      </c>
      <c r="B38" s="263" t="s">
        <v>228</v>
      </c>
      <c r="C38" s="263">
        <v>3130.85</v>
      </c>
      <c r="D38" s="265">
        <v>3110.6</v>
      </c>
      <c r="E38" s="265">
        <v>3066.2</v>
      </c>
      <c r="F38" s="265">
        <v>3001.5499999999997</v>
      </c>
      <c r="G38" s="265">
        <v>2957.1499999999996</v>
      </c>
      <c r="H38" s="265">
        <v>3175.25</v>
      </c>
      <c r="I38" s="265">
        <v>3219.6500000000005</v>
      </c>
      <c r="J38" s="265">
        <v>3284.3</v>
      </c>
      <c r="K38" s="263">
        <v>3155</v>
      </c>
      <c r="L38" s="263">
        <v>3045.95</v>
      </c>
      <c r="M38" s="263">
        <v>7.9280400000000002</v>
      </c>
    </row>
    <row r="39" spans="1:13">
      <c r="A39" s="283">
        <v>30</v>
      </c>
      <c r="B39" s="263" t="s">
        <v>54</v>
      </c>
      <c r="C39" s="263">
        <v>775.05</v>
      </c>
      <c r="D39" s="265">
        <v>780.35</v>
      </c>
      <c r="E39" s="265">
        <v>761.7</v>
      </c>
      <c r="F39" s="265">
        <v>748.35</v>
      </c>
      <c r="G39" s="265">
        <v>729.7</v>
      </c>
      <c r="H39" s="265">
        <v>793.7</v>
      </c>
      <c r="I39" s="265">
        <v>812.34999999999991</v>
      </c>
      <c r="J39" s="265">
        <v>825.7</v>
      </c>
      <c r="K39" s="263">
        <v>799</v>
      </c>
      <c r="L39" s="263">
        <v>767</v>
      </c>
      <c r="M39" s="263">
        <v>239.68942999999999</v>
      </c>
    </row>
    <row r="40" spans="1:13">
      <c r="A40" s="283">
        <v>31</v>
      </c>
      <c r="B40" s="263" t="s">
        <v>55</v>
      </c>
      <c r="C40" s="263">
        <v>4132.8500000000004</v>
      </c>
      <c r="D40" s="265">
        <v>4144.8166666666666</v>
      </c>
      <c r="E40" s="265">
        <v>4112.0333333333328</v>
      </c>
      <c r="F40" s="265">
        <v>4091.2166666666662</v>
      </c>
      <c r="G40" s="265">
        <v>4058.4333333333325</v>
      </c>
      <c r="H40" s="265">
        <v>4165.6333333333332</v>
      </c>
      <c r="I40" s="265">
        <v>4198.4166666666679</v>
      </c>
      <c r="J40" s="265">
        <v>4219.2333333333336</v>
      </c>
      <c r="K40" s="263">
        <v>4177.6000000000004</v>
      </c>
      <c r="L40" s="263">
        <v>4124</v>
      </c>
      <c r="M40" s="263">
        <v>3.1827999999999999</v>
      </c>
    </row>
    <row r="41" spans="1:13">
      <c r="A41" s="283">
        <v>32</v>
      </c>
      <c r="B41" s="263" t="s">
        <v>58</v>
      </c>
      <c r="C41" s="263">
        <v>5760.25</v>
      </c>
      <c r="D41" s="265">
        <v>5757.583333333333</v>
      </c>
      <c r="E41" s="265">
        <v>5692.9666666666662</v>
      </c>
      <c r="F41" s="265">
        <v>5625.6833333333334</v>
      </c>
      <c r="G41" s="265">
        <v>5561.0666666666666</v>
      </c>
      <c r="H41" s="265">
        <v>5824.8666666666659</v>
      </c>
      <c r="I41" s="265">
        <v>5889.4833333333327</v>
      </c>
      <c r="J41" s="265">
        <v>5956.7666666666655</v>
      </c>
      <c r="K41" s="263">
        <v>5822.2</v>
      </c>
      <c r="L41" s="263">
        <v>5690.3</v>
      </c>
      <c r="M41" s="263">
        <v>21.2681</v>
      </c>
    </row>
    <row r="42" spans="1:13">
      <c r="A42" s="283">
        <v>33</v>
      </c>
      <c r="B42" s="263" t="s">
        <v>57</v>
      </c>
      <c r="C42" s="263">
        <v>10460.6</v>
      </c>
      <c r="D42" s="265">
        <v>10451.199999999999</v>
      </c>
      <c r="E42" s="265">
        <v>10370.399999999998</v>
      </c>
      <c r="F42" s="265">
        <v>10280.199999999999</v>
      </c>
      <c r="G42" s="265">
        <v>10199.399999999998</v>
      </c>
      <c r="H42" s="265">
        <v>10541.399999999998</v>
      </c>
      <c r="I42" s="265">
        <v>10622.199999999997</v>
      </c>
      <c r="J42" s="265">
        <v>10712.399999999998</v>
      </c>
      <c r="K42" s="263">
        <v>10532</v>
      </c>
      <c r="L42" s="263">
        <v>10361</v>
      </c>
      <c r="M42" s="263">
        <v>3.5860400000000001</v>
      </c>
    </row>
    <row r="43" spans="1:13">
      <c r="A43" s="283">
        <v>34</v>
      </c>
      <c r="B43" s="263" t="s">
        <v>229</v>
      </c>
      <c r="C43" s="263">
        <v>3618.95</v>
      </c>
      <c r="D43" s="265">
        <v>3603.3833333333337</v>
      </c>
      <c r="E43" s="265">
        <v>3565.8666666666672</v>
      </c>
      <c r="F43" s="265">
        <v>3512.7833333333338</v>
      </c>
      <c r="G43" s="265">
        <v>3475.2666666666673</v>
      </c>
      <c r="H43" s="265">
        <v>3656.4666666666672</v>
      </c>
      <c r="I43" s="265">
        <v>3693.9833333333336</v>
      </c>
      <c r="J43" s="265">
        <v>3747.0666666666671</v>
      </c>
      <c r="K43" s="263">
        <v>3640.9</v>
      </c>
      <c r="L43" s="263">
        <v>3550.3</v>
      </c>
      <c r="M43" s="263">
        <v>0.29611999999999999</v>
      </c>
    </row>
    <row r="44" spans="1:13">
      <c r="A44" s="283">
        <v>35</v>
      </c>
      <c r="B44" s="263" t="s">
        <v>59</v>
      </c>
      <c r="C44" s="263">
        <v>1621.55</v>
      </c>
      <c r="D44" s="265">
        <v>1632.0333333333335</v>
      </c>
      <c r="E44" s="265">
        <v>1602.5166666666671</v>
      </c>
      <c r="F44" s="265">
        <v>1583.4833333333336</v>
      </c>
      <c r="G44" s="265">
        <v>1553.9666666666672</v>
      </c>
      <c r="H44" s="265">
        <v>1651.0666666666671</v>
      </c>
      <c r="I44" s="265">
        <v>1680.5833333333335</v>
      </c>
      <c r="J44" s="265">
        <v>1699.616666666667</v>
      </c>
      <c r="K44" s="263">
        <v>1661.55</v>
      </c>
      <c r="L44" s="263">
        <v>1613</v>
      </c>
      <c r="M44" s="263">
        <v>10.129659999999999</v>
      </c>
    </row>
    <row r="45" spans="1:13">
      <c r="A45" s="283">
        <v>36</v>
      </c>
      <c r="B45" s="263" t="s">
        <v>230</v>
      </c>
      <c r="C45" s="263">
        <v>350.15</v>
      </c>
      <c r="D45" s="265">
        <v>346.41666666666669</v>
      </c>
      <c r="E45" s="265">
        <v>340.23333333333335</v>
      </c>
      <c r="F45" s="265">
        <v>330.31666666666666</v>
      </c>
      <c r="G45" s="265">
        <v>324.13333333333333</v>
      </c>
      <c r="H45" s="265">
        <v>356.33333333333337</v>
      </c>
      <c r="I45" s="265">
        <v>362.51666666666665</v>
      </c>
      <c r="J45" s="265">
        <v>372.43333333333339</v>
      </c>
      <c r="K45" s="263">
        <v>352.6</v>
      </c>
      <c r="L45" s="263">
        <v>336.5</v>
      </c>
      <c r="M45" s="263">
        <v>131.33247</v>
      </c>
    </row>
    <row r="46" spans="1:13">
      <c r="A46" s="283">
        <v>37</v>
      </c>
      <c r="B46" s="263" t="s">
        <v>60</v>
      </c>
      <c r="C46" s="263">
        <v>79.7</v>
      </c>
      <c r="D46" s="265">
        <v>80.016666666666666</v>
      </c>
      <c r="E46" s="265">
        <v>78.283333333333331</v>
      </c>
      <c r="F46" s="265">
        <v>76.86666666666666</v>
      </c>
      <c r="G46" s="265">
        <v>75.133333333333326</v>
      </c>
      <c r="H46" s="265">
        <v>81.433333333333337</v>
      </c>
      <c r="I46" s="265">
        <v>83.166666666666657</v>
      </c>
      <c r="J46" s="265">
        <v>84.583333333333343</v>
      </c>
      <c r="K46" s="263">
        <v>81.75</v>
      </c>
      <c r="L46" s="263">
        <v>78.599999999999994</v>
      </c>
      <c r="M46" s="263">
        <v>448.03163999999998</v>
      </c>
    </row>
    <row r="47" spans="1:13">
      <c r="A47" s="283">
        <v>38</v>
      </c>
      <c r="B47" s="263" t="s">
        <v>61</v>
      </c>
      <c r="C47" s="263">
        <v>70.599999999999994</v>
      </c>
      <c r="D47" s="265">
        <v>67.833333333333329</v>
      </c>
      <c r="E47" s="265">
        <v>65.066666666666663</v>
      </c>
      <c r="F47" s="265">
        <v>59.533333333333331</v>
      </c>
      <c r="G47" s="265">
        <v>56.766666666666666</v>
      </c>
      <c r="H47" s="265">
        <v>73.36666666666666</v>
      </c>
      <c r="I47" s="265">
        <v>76.13333333333334</v>
      </c>
      <c r="J47" s="265">
        <v>81.666666666666657</v>
      </c>
      <c r="K47" s="263">
        <v>70.599999999999994</v>
      </c>
      <c r="L47" s="263">
        <v>62.3</v>
      </c>
      <c r="M47" s="263">
        <v>573.54880000000003</v>
      </c>
    </row>
    <row r="48" spans="1:13">
      <c r="A48" s="283">
        <v>39</v>
      </c>
      <c r="B48" s="263" t="s">
        <v>62</v>
      </c>
      <c r="C48" s="263">
        <v>1524.65</v>
      </c>
      <c r="D48" s="265">
        <v>1536.55</v>
      </c>
      <c r="E48" s="265">
        <v>1509.1</v>
      </c>
      <c r="F48" s="265">
        <v>1493.55</v>
      </c>
      <c r="G48" s="265">
        <v>1466.1</v>
      </c>
      <c r="H48" s="265">
        <v>1552.1</v>
      </c>
      <c r="I48" s="265">
        <v>1579.5500000000002</v>
      </c>
      <c r="J48" s="265">
        <v>1595.1</v>
      </c>
      <c r="K48" s="263">
        <v>1564</v>
      </c>
      <c r="L48" s="263">
        <v>1521</v>
      </c>
      <c r="M48" s="263">
        <v>4.2600800000000003</v>
      </c>
    </row>
    <row r="49" spans="1:13">
      <c r="A49" s="283">
        <v>40</v>
      </c>
      <c r="B49" s="263" t="s">
        <v>65</v>
      </c>
      <c r="C49" s="263">
        <v>759.55</v>
      </c>
      <c r="D49" s="265">
        <v>760.98333333333323</v>
      </c>
      <c r="E49" s="265">
        <v>750.16666666666652</v>
      </c>
      <c r="F49" s="265">
        <v>740.7833333333333</v>
      </c>
      <c r="G49" s="265">
        <v>729.96666666666658</v>
      </c>
      <c r="H49" s="265">
        <v>770.36666666666645</v>
      </c>
      <c r="I49" s="265">
        <v>781.18333333333328</v>
      </c>
      <c r="J49" s="265">
        <v>790.56666666666638</v>
      </c>
      <c r="K49" s="263">
        <v>771.8</v>
      </c>
      <c r="L49" s="263">
        <v>751.6</v>
      </c>
      <c r="M49" s="263">
        <v>11.8825</v>
      </c>
    </row>
    <row r="50" spans="1:13">
      <c r="A50" s="283">
        <v>41</v>
      </c>
      <c r="B50" s="263" t="s">
        <v>64</v>
      </c>
      <c r="C50" s="263">
        <v>133.15</v>
      </c>
      <c r="D50" s="265">
        <v>134.71666666666667</v>
      </c>
      <c r="E50" s="265">
        <v>130.98333333333335</v>
      </c>
      <c r="F50" s="265">
        <v>128.81666666666669</v>
      </c>
      <c r="G50" s="265">
        <v>125.08333333333337</v>
      </c>
      <c r="H50" s="265">
        <v>136.88333333333333</v>
      </c>
      <c r="I50" s="265">
        <v>140.61666666666662</v>
      </c>
      <c r="J50" s="265">
        <v>142.7833333333333</v>
      </c>
      <c r="K50" s="263">
        <v>138.44999999999999</v>
      </c>
      <c r="L50" s="263">
        <v>132.55000000000001</v>
      </c>
      <c r="M50" s="263">
        <v>162.38431</v>
      </c>
    </row>
    <row r="51" spans="1:13">
      <c r="A51" s="283">
        <v>42</v>
      </c>
      <c r="B51" s="263" t="s">
        <v>66</v>
      </c>
      <c r="C51" s="263">
        <v>630.75</v>
      </c>
      <c r="D51" s="265">
        <v>630.81666666666672</v>
      </c>
      <c r="E51" s="265">
        <v>621.93333333333339</v>
      </c>
      <c r="F51" s="265">
        <v>613.11666666666667</v>
      </c>
      <c r="G51" s="265">
        <v>604.23333333333335</v>
      </c>
      <c r="H51" s="265">
        <v>639.63333333333344</v>
      </c>
      <c r="I51" s="265">
        <v>648.51666666666688</v>
      </c>
      <c r="J51" s="265">
        <v>657.33333333333348</v>
      </c>
      <c r="K51" s="263">
        <v>639.70000000000005</v>
      </c>
      <c r="L51" s="263">
        <v>622</v>
      </c>
      <c r="M51" s="263">
        <v>22.095980000000001</v>
      </c>
    </row>
    <row r="52" spans="1:13">
      <c r="A52" s="283">
        <v>43</v>
      </c>
      <c r="B52" s="263" t="s">
        <v>69</v>
      </c>
      <c r="C52" s="263">
        <v>39.9</v>
      </c>
      <c r="D52" s="265">
        <v>39.433333333333337</v>
      </c>
      <c r="E52" s="265">
        <v>38.866666666666674</v>
      </c>
      <c r="F52" s="265">
        <v>37.833333333333336</v>
      </c>
      <c r="G52" s="265">
        <v>37.266666666666673</v>
      </c>
      <c r="H52" s="265">
        <v>40.466666666666676</v>
      </c>
      <c r="I52" s="265">
        <v>41.033333333333339</v>
      </c>
      <c r="J52" s="265">
        <v>42.066666666666677</v>
      </c>
      <c r="K52" s="263">
        <v>40</v>
      </c>
      <c r="L52" s="263">
        <v>38.4</v>
      </c>
      <c r="M52" s="263">
        <v>467.59962999999999</v>
      </c>
    </row>
    <row r="53" spans="1:13">
      <c r="A53" s="283">
        <v>44</v>
      </c>
      <c r="B53" s="263" t="s">
        <v>73</v>
      </c>
      <c r="C53" s="263">
        <v>417.95</v>
      </c>
      <c r="D53" s="265">
        <v>418.91666666666669</v>
      </c>
      <c r="E53" s="265">
        <v>415.23333333333335</v>
      </c>
      <c r="F53" s="265">
        <v>412.51666666666665</v>
      </c>
      <c r="G53" s="265">
        <v>408.83333333333331</v>
      </c>
      <c r="H53" s="265">
        <v>421.63333333333338</v>
      </c>
      <c r="I53" s="265">
        <v>425.31666666666666</v>
      </c>
      <c r="J53" s="265">
        <v>428.03333333333342</v>
      </c>
      <c r="K53" s="263">
        <v>422.6</v>
      </c>
      <c r="L53" s="263">
        <v>416.2</v>
      </c>
      <c r="M53" s="263">
        <v>53.976619999999997</v>
      </c>
    </row>
    <row r="54" spans="1:13">
      <c r="A54" s="283">
        <v>45</v>
      </c>
      <c r="B54" s="263" t="s">
        <v>68</v>
      </c>
      <c r="C54" s="263">
        <v>593.95000000000005</v>
      </c>
      <c r="D54" s="265">
        <v>596.18333333333339</v>
      </c>
      <c r="E54" s="265">
        <v>590.76666666666677</v>
      </c>
      <c r="F54" s="265">
        <v>587.58333333333337</v>
      </c>
      <c r="G54" s="265">
        <v>582.16666666666674</v>
      </c>
      <c r="H54" s="265">
        <v>599.36666666666679</v>
      </c>
      <c r="I54" s="265">
        <v>604.7833333333333</v>
      </c>
      <c r="J54" s="265">
        <v>607.96666666666681</v>
      </c>
      <c r="K54" s="263">
        <v>601.6</v>
      </c>
      <c r="L54" s="263">
        <v>593</v>
      </c>
      <c r="M54" s="263">
        <v>147.87224000000001</v>
      </c>
    </row>
    <row r="55" spans="1:13">
      <c r="A55" s="283">
        <v>46</v>
      </c>
      <c r="B55" s="263" t="s">
        <v>70</v>
      </c>
      <c r="C55" s="263">
        <v>417.4</v>
      </c>
      <c r="D55" s="265">
        <v>414.08333333333331</v>
      </c>
      <c r="E55" s="265">
        <v>409.56666666666661</v>
      </c>
      <c r="F55" s="265">
        <v>401.73333333333329</v>
      </c>
      <c r="G55" s="265">
        <v>397.21666666666658</v>
      </c>
      <c r="H55" s="265">
        <v>421.91666666666663</v>
      </c>
      <c r="I55" s="265">
        <v>426.43333333333339</v>
      </c>
      <c r="J55" s="265">
        <v>434.26666666666665</v>
      </c>
      <c r="K55" s="263">
        <v>418.6</v>
      </c>
      <c r="L55" s="263">
        <v>406.25</v>
      </c>
      <c r="M55" s="263">
        <v>54.077820000000003</v>
      </c>
    </row>
    <row r="56" spans="1:13">
      <c r="A56" s="283">
        <v>47</v>
      </c>
      <c r="B56" s="263" t="s">
        <v>231</v>
      </c>
      <c r="C56" s="263">
        <v>1200.6500000000001</v>
      </c>
      <c r="D56" s="265">
        <v>1202.9833333333333</v>
      </c>
      <c r="E56" s="265">
        <v>1187.0666666666666</v>
      </c>
      <c r="F56" s="265">
        <v>1173.4833333333333</v>
      </c>
      <c r="G56" s="265">
        <v>1157.5666666666666</v>
      </c>
      <c r="H56" s="265">
        <v>1216.5666666666666</v>
      </c>
      <c r="I56" s="265">
        <v>1232.4833333333331</v>
      </c>
      <c r="J56" s="265">
        <v>1246.0666666666666</v>
      </c>
      <c r="K56" s="263">
        <v>1218.9000000000001</v>
      </c>
      <c r="L56" s="263">
        <v>1189.4000000000001</v>
      </c>
      <c r="M56" s="263">
        <v>0.43151</v>
      </c>
    </row>
    <row r="57" spans="1:13">
      <c r="A57" s="283">
        <v>48</v>
      </c>
      <c r="B57" s="263" t="s">
        <v>71</v>
      </c>
      <c r="C57" s="263">
        <v>15579.6</v>
      </c>
      <c r="D57" s="265">
        <v>15586.5</v>
      </c>
      <c r="E57" s="265">
        <v>15323.1</v>
      </c>
      <c r="F57" s="265">
        <v>15066.6</v>
      </c>
      <c r="G57" s="265">
        <v>14803.2</v>
      </c>
      <c r="H57" s="265">
        <v>15843</v>
      </c>
      <c r="I57" s="265">
        <v>16106.400000000001</v>
      </c>
      <c r="J57" s="265">
        <v>16362.9</v>
      </c>
      <c r="K57" s="263">
        <v>15849.9</v>
      </c>
      <c r="L57" s="263">
        <v>15330</v>
      </c>
      <c r="M57" s="263">
        <v>0.58453999999999995</v>
      </c>
    </row>
    <row r="58" spans="1:13">
      <c r="A58" s="283">
        <v>49</v>
      </c>
      <c r="B58" s="263" t="s">
        <v>74</v>
      </c>
      <c r="C58" s="263">
        <v>3389.45</v>
      </c>
      <c r="D58" s="265">
        <v>3402.2833333333328</v>
      </c>
      <c r="E58" s="265">
        <v>3372.2166666666658</v>
      </c>
      <c r="F58" s="265">
        <v>3354.9833333333331</v>
      </c>
      <c r="G58" s="265">
        <v>3324.9166666666661</v>
      </c>
      <c r="H58" s="265">
        <v>3419.5166666666655</v>
      </c>
      <c r="I58" s="265">
        <v>3449.583333333333</v>
      </c>
      <c r="J58" s="265">
        <v>3466.8166666666652</v>
      </c>
      <c r="K58" s="263">
        <v>3432.35</v>
      </c>
      <c r="L58" s="263">
        <v>3385.05</v>
      </c>
      <c r="M58" s="263">
        <v>6.9363099999999998</v>
      </c>
    </row>
    <row r="59" spans="1:13">
      <c r="A59" s="283">
        <v>50</v>
      </c>
      <c r="B59" s="263" t="s">
        <v>80</v>
      </c>
      <c r="C59" s="263">
        <v>618.1</v>
      </c>
      <c r="D59" s="265">
        <v>621.1</v>
      </c>
      <c r="E59" s="265">
        <v>614</v>
      </c>
      <c r="F59" s="265">
        <v>609.9</v>
      </c>
      <c r="G59" s="265">
        <v>602.79999999999995</v>
      </c>
      <c r="H59" s="265">
        <v>625.20000000000005</v>
      </c>
      <c r="I59" s="265">
        <v>632.30000000000018</v>
      </c>
      <c r="J59" s="265">
        <v>636.40000000000009</v>
      </c>
      <c r="K59" s="263">
        <v>628.20000000000005</v>
      </c>
      <c r="L59" s="263">
        <v>617</v>
      </c>
      <c r="M59" s="263">
        <v>1.8480000000000001</v>
      </c>
    </row>
    <row r="60" spans="1:13">
      <c r="A60" s="283">
        <v>51</v>
      </c>
      <c r="B60" s="263" t="s">
        <v>75</v>
      </c>
      <c r="C60" s="263">
        <v>468.9</v>
      </c>
      <c r="D60" s="265">
        <v>468.89999999999992</v>
      </c>
      <c r="E60" s="265">
        <v>463.34999999999985</v>
      </c>
      <c r="F60" s="265">
        <v>457.79999999999995</v>
      </c>
      <c r="G60" s="265">
        <v>452.24999999999989</v>
      </c>
      <c r="H60" s="265">
        <v>474.44999999999982</v>
      </c>
      <c r="I60" s="265">
        <v>479.99999999999989</v>
      </c>
      <c r="J60" s="265">
        <v>485.54999999999978</v>
      </c>
      <c r="K60" s="263">
        <v>474.45</v>
      </c>
      <c r="L60" s="263">
        <v>463.35</v>
      </c>
      <c r="M60" s="263">
        <v>33.927869999999999</v>
      </c>
    </row>
    <row r="61" spans="1:13">
      <c r="A61" s="283">
        <v>52</v>
      </c>
      <c r="B61" s="263" t="s">
        <v>76</v>
      </c>
      <c r="C61" s="263">
        <v>162.6</v>
      </c>
      <c r="D61" s="265">
        <v>162.88333333333333</v>
      </c>
      <c r="E61" s="265">
        <v>159.81666666666666</v>
      </c>
      <c r="F61" s="265">
        <v>157.03333333333333</v>
      </c>
      <c r="G61" s="265">
        <v>153.96666666666667</v>
      </c>
      <c r="H61" s="265">
        <v>165.66666666666666</v>
      </c>
      <c r="I61" s="265">
        <v>168.73333333333332</v>
      </c>
      <c r="J61" s="265">
        <v>171.51666666666665</v>
      </c>
      <c r="K61" s="263">
        <v>165.95</v>
      </c>
      <c r="L61" s="263">
        <v>160.1</v>
      </c>
      <c r="M61" s="263">
        <v>287.11074000000002</v>
      </c>
    </row>
    <row r="62" spans="1:13">
      <c r="A62" s="283">
        <v>53</v>
      </c>
      <c r="B62" s="263" t="s">
        <v>77</v>
      </c>
      <c r="C62" s="263">
        <v>126.65</v>
      </c>
      <c r="D62" s="265">
        <v>126.66666666666667</v>
      </c>
      <c r="E62" s="265">
        <v>125.13333333333335</v>
      </c>
      <c r="F62" s="265">
        <v>123.61666666666669</v>
      </c>
      <c r="G62" s="265">
        <v>122.08333333333337</v>
      </c>
      <c r="H62" s="265">
        <v>128.18333333333334</v>
      </c>
      <c r="I62" s="265">
        <v>129.71666666666667</v>
      </c>
      <c r="J62" s="265">
        <v>131.23333333333332</v>
      </c>
      <c r="K62" s="263">
        <v>128.19999999999999</v>
      </c>
      <c r="L62" s="263">
        <v>125.15</v>
      </c>
      <c r="M62" s="263">
        <v>11.001609999999999</v>
      </c>
    </row>
    <row r="63" spans="1:13">
      <c r="A63" s="283">
        <v>54</v>
      </c>
      <c r="B63" s="263" t="s">
        <v>81</v>
      </c>
      <c r="C63" s="263">
        <v>528.04999999999995</v>
      </c>
      <c r="D63" s="265">
        <v>527.36666666666667</v>
      </c>
      <c r="E63" s="265">
        <v>517.73333333333335</v>
      </c>
      <c r="F63" s="265">
        <v>507.41666666666663</v>
      </c>
      <c r="G63" s="265">
        <v>497.7833333333333</v>
      </c>
      <c r="H63" s="265">
        <v>537.68333333333339</v>
      </c>
      <c r="I63" s="265">
        <v>547.31666666666683</v>
      </c>
      <c r="J63" s="265">
        <v>557.63333333333344</v>
      </c>
      <c r="K63" s="263">
        <v>537</v>
      </c>
      <c r="L63" s="263">
        <v>517.04999999999995</v>
      </c>
      <c r="M63" s="263">
        <v>104.86006</v>
      </c>
    </row>
    <row r="64" spans="1:13">
      <c r="A64" s="283">
        <v>55</v>
      </c>
      <c r="B64" s="263" t="s">
        <v>82</v>
      </c>
      <c r="C64" s="263">
        <v>848.35</v>
      </c>
      <c r="D64" s="265">
        <v>847.2833333333333</v>
      </c>
      <c r="E64" s="265">
        <v>842.31666666666661</v>
      </c>
      <c r="F64" s="265">
        <v>836.2833333333333</v>
      </c>
      <c r="G64" s="265">
        <v>831.31666666666661</v>
      </c>
      <c r="H64" s="265">
        <v>853.31666666666661</v>
      </c>
      <c r="I64" s="265">
        <v>858.2833333333333</v>
      </c>
      <c r="J64" s="265">
        <v>864.31666666666661</v>
      </c>
      <c r="K64" s="263">
        <v>852.25</v>
      </c>
      <c r="L64" s="263">
        <v>841.25</v>
      </c>
      <c r="M64" s="263">
        <v>28.081150000000001</v>
      </c>
    </row>
    <row r="65" spans="1:13">
      <c r="A65" s="283">
        <v>56</v>
      </c>
      <c r="B65" s="263" t="s">
        <v>232</v>
      </c>
      <c r="C65" s="263">
        <v>165.75</v>
      </c>
      <c r="D65" s="265">
        <v>167.53333333333333</v>
      </c>
      <c r="E65" s="265">
        <v>162.61666666666667</v>
      </c>
      <c r="F65" s="265">
        <v>159.48333333333335</v>
      </c>
      <c r="G65" s="265">
        <v>154.56666666666669</v>
      </c>
      <c r="H65" s="265">
        <v>170.66666666666666</v>
      </c>
      <c r="I65" s="265">
        <v>175.58333333333334</v>
      </c>
      <c r="J65" s="265">
        <v>178.71666666666664</v>
      </c>
      <c r="K65" s="263">
        <v>172.45</v>
      </c>
      <c r="L65" s="263">
        <v>164.4</v>
      </c>
      <c r="M65" s="263">
        <v>56.456519999999998</v>
      </c>
    </row>
    <row r="66" spans="1:13">
      <c r="A66" s="283">
        <v>57</v>
      </c>
      <c r="B66" s="263" t="s">
        <v>83</v>
      </c>
      <c r="C66" s="263">
        <v>133.75</v>
      </c>
      <c r="D66" s="265">
        <v>133.81666666666666</v>
      </c>
      <c r="E66" s="265">
        <v>132.23333333333332</v>
      </c>
      <c r="F66" s="265">
        <v>130.71666666666667</v>
      </c>
      <c r="G66" s="265">
        <v>129.13333333333333</v>
      </c>
      <c r="H66" s="265">
        <v>135.33333333333331</v>
      </c>
      <c r="I66" s="265">
        <v>136.91666666666669</v>
      </c>
      <c r="J66" s="265">
        <v>138.43333333333331</v>
      </c>
      <c r="K66" s="263">
        <v>135.4</v>
      </c>
      <c r="L66" s="263">
        <v>132.30000000000001</v>
      </c>
      <c r="M66" s="263">
        <v>117.35144</v>
      </c>
    </row>
    <row r="67" spans="1:13">
      <c r="A67" s="283">
        <v>58</v>
      </c>
      <c r="B67" s="263" t="s">
        <v>825</v>
      </c>
      <c r="C67" s="263">
        <v>2622.05</v>
      </c>
      <c r="D67" s="265">
        <v>2618.7000000000003</v>
      </c>
      <c r="E67" s="265">
        <v>2584.4000000000005</v>
      </c>
      <c r="F67" s="265">
        <v>2546.7500000000005</v>
      </c>
      <c r="G67" s="265">
        <v>2512.4500000000007</v>
      </c>
      <c r="H67" s="265">
        <v>2656.3500000000004</v>
      </c>
      <c r="I67" s="265">
        <v>2690.6500000000005</v>
      </c>
      <c r="J67" s="265">
        <v>2728.3</v>
      </c>
      <c r="K67" s="263">
        <v>2653</v>
      </c>
      <c r="L67" s="263">
        <v>2581.0500000000002</v>
      </c>
      <c r="M67" s="263">
        <v>3.4141400000000002</v>
      </c>
    </row>
    <row r="68" spans="1:13">
      <c r="A68" s="283">
        <v>59</v>
      </c>
      <c r="B68" s="263" t="s">
        <v>84</v>
      </c>
      <c r="C68" s="263">
        <v>1581.05</v>
      </c>
      <c r="D68" s="265">
        <v>1585.55</v>
      </c>
      <c r="E68" s="265">
        <v>1563.4499999999998</v>
      </c>
      <c r="F68" s="265">
        <v>1545.85</v>
      </c>
      <c r="G68" s="265">
        <v>1523.7499999999998</v>
      </c>
      <c r="H68" s="265">
        <v>1603.1499999999999</v>
      </c>
      <c r="I68" s="265">
        <v>1625.2499999999998</v>
      </c>
      <c r="J68" s="265">
        <v>1642.85</v>
      </c>
      <c r="K68" s="263">
        <v>1607.65</v>
      </c>
      <c r="L68" s="263">
        <v>1567.95</v>
      </c>
      <c r="M68" s="263">
        <v>2.9872299999999998</v>
      </c>
    </row>
    <row r="69" spans="1:13">
      <c r="A69" s="283">
        <v>60</v>
      </c>
      <c r="B69" s="263" t="s">
        <v>85</v>
      </c>
      <c r="C69" s="263">
        <v>537.15</v>
      </c>
      <c r="D69" s="265">
        <v>537.41666666666663</v>
      </c>
      <c r="E69" s="265">
        <v>528.33333333333326</v>
      </c>
      <c r="F69" s="265">
        <v>519.51666666666665</v>
      </c>
      <c r="G69" s="265">
        <v>510.43333333333328</v>
      </c>
      <c r="H69" s="265">
        <v>546.23333333333323</v>
      </c>
      <c r="I69" s="265">
        <v>555.31666666666649</v>
      </c>
      <c r="J69" s="265">
        <v>564.13333333333321</v>
      </c>
      <c r="K69" s="263">
        <v>546.5</v>
      </c>
      <c r="L69" s="263">
        <v>528.6</v>
      </c>
      <c r="M69" s="263">
        <v>31.754169999999998</v>
      </c>
    </row>
    <row r="70" spans="1:13">
      <c r="A70" s="283">
        <v>61</v>
      </c>
      <c r="B70" s="263" t="s">
        <v>233</v>
      </c>
      <c r="C70" s="263">
        <v>782.8</v>
      </c>
      <c r="D70" s="265">
        <v>781.2166666666667</v>
      </c>
      <c r="E70" s="265">
        <v>775.68333333333339</v>
      </c>
      <c r="F70" s="265">
        <v>768.56666666666672</v>
      </c>
      <c r="G70" s="265">
        <v>763.03333333333342</v>
      </c>
      <c r="H70" s="265">
        <v>788.33333333333337</v>
      </c>
      <c r="I70" s="265">
        <v>793.86666666666667</v>
      </c>
      <c r="J70" s="265">
        <v>800.98333333333335</v>
      </c>
      <c r="K70" s="263">
        <v>786.75</v>
      </c>
      <c r="L70" s="263">
        <v>774.1</v>
      </c>
      <c r="M70" s="263">
        <v>5.7180200000000001</v>
      </c>
    </row>
    <row r="71" spans="1:13">
      <c r="A71" s="283">
        <v>62</v>
      </c>
      <c r="B71" s="263" t="s">
        <v>234</v>
      </c>
      <c r="C71" s="263">
        <v>397.7</v>
      </c>
      <c r="D71" s="265">
        <v>396.76666666666665</v>
      </c>
      <c r="E71" s="265">
        <v>392.93333333333328</v>
      </c>
      <c r="F71" s="265">
        <v>388.16666666666663</v>
      </c>
      <c r="G71" s="265">
        <v>384.33333333333326</v>
      </c>
      <c r="H71" s="265">
        <v>401.5333333333333</v>
      </c>
      <c r="I71" s="265">
        <v>405.36666666666667</v>
      </c>
      <c r="J71" s="265">
        <v>410.13333333333333</v>
      </c>
      <c r="K71" s="263">
        <v>400.6</v>
      </c>
      <c r="L71" s="263">
        <v>392</v>
      </c>
      <c r="M71" s="263">
        <v>38.728110000000001</v>
      </c>
    </row>
    <row r="72" spans="1:13">
      <c r="A72" s="283">
        <v>63</v>
      </c>
      <c r="B72" s="263" t="s">
        <v>86</v>
      </c>
      <c r="C72" s="263">
        <v>766.35</v>
      </c>
      <c r="D72" s="265">
        <v>768.06666666666661</v>
      </c>
      <c r="E72" s="265">
        <v>759.83333333333326</v>
      </c>
      <c r="F72" s="265">
        <v>753.31666666666661</v>
      </c>
      <c r="G72" s="265">
        <v>745.08333333333326</v>
      </c>
      <c r="H72" s="265">
        <v>774.58333333333326</v>
      </c>
      <c r="I72" s="265">
        <v>782.81666666666661</v>
      </c>
      <c r="J72" s="265">
        <v>789.33333333333326</v>
      </c>
      <c r="K72" s="263">
        <v>776.3</v>
      </c>
      <c r="L72" s="263">
        <v>761.55</v>
      </c>
      <c r="M72" s="263">
        <v>12.932320000000001</v>
      </c>
    </row>
    <row r="73" spans="1:13">
      <c r="A73" s="283">
        <v>64</v>
      </c>
      <c r="B73" s="263" t="s">
        <v>92</v>
      </c>
      <c r="C73" s="263">
        <v>319</v>
      </c>
      <c r="D73" s="265">
        <v>320.90000000000003</v>
      </c>
      <c r="E73" s="265">
        <v>313.60000000000008</v>
      </c>
      <c r="F73" s="265">
        <v>308.20000000000005</v>
      </c>
      <c r="G73" s="265">
        <v>300.90000000000009</v>
      </c>
      <c r="H73" s="265">
        <v>326.30000000000007</v>
      </c>
      <c r="I73" s="265">
        <v>333.6</v>
      </c>
      <c r="J73" s="265">
        <v>339.00000000000006</v>
      </c>
      <c r="K73" s="263">
        <v>328.2</v>
      </c>
      <c r="L73" s="263">
        <v>315.5</v>
      </c>
      <c r="M73" s="263">
        <v>193.00639000000001</v>
      </c>
    </row>
    <row r="74" spans="1:13">
      <c r="A74" s="283">
        <v>65</v>
      </c>
      <c r="B74" s="263" t="s">
        <v>87</v>
      </c>
      <c r="C74" s="263">
        <v>522.6</v>
      </c>
      <c r="D74" s="265">
        <v>525.25</v>
      </c>
      <c r="E74" s="265">
        <v>517.75</v>
      </c>
      <c r="F74" s="265">
        <v>512.9</v>
      </c>
      <c r="G74" s="265">
        <v>505.4</v>
      </c>
      <c r="H74" s="265">
        <v>530.1</v>
      </c>
      <c r="I74" s="265">
        <v>537.6</v>
      </c>
      <c r="J74" s="265">
        <v>542.45000000000005</v>
      </c>
      <c r="K74" s="263">
        <v>532.75</v>
      </c>
      <c r="L74" s="263">
        <v>520.4</v>
      </c>
      <c r="M74" s="263">
        <v>31.191089999999999</v>
      </c>
    </row>
    <row r="75" spans="1:13">
      <c r="A75" s="283">
        <v>66</v>
      </c>
      <c r="B75" s="263" t="s">
        <v>235</v>
      </c>
      <c r="C75" s="263">
        <v>1444.8</v>
      </c>
      <c r="D75" s="265">
        <v>1436.6166666666668</v>
      </c>
      <c r="E75" s="265">
        <v>1376.2333333333336</v>
      </c>
      <c r="F75" s="265">
        <v>1307.6666666666667</v>
      </c>
      <c r="G75" s="265">
        <v>1247.2833333333335</v>
      </c>
      <c r="H75" s="265">
        <v>1505.1833333333336</v>
      </c>
      <c r="I75" s="265">
        <v>1565.5666666666668</v>
      </c>
      <c r="J75" s="265">
        <v>1634.1333333333337</v>
      </c>
      <c r="K75" s="263">
        <v>1497</v>
      </c>
      <c r="L75" s="263">
        <v>1368.05</v>
      </c>
      <c r="M75" s="263">
        <v>3.0638899999999998</v>
      </c>
    </row>
    <row r="76" spans="1:13">
      <c r="A76" s="283">
        <v>67</v>
      </c>
      <c r="B76" s="263" t="s">
        <v>839</v>
      </c>
      <c r="C76" s="263">
        <v>364.95</v>
      </c>
      <c r="D76" s="265">
        <v>363.33333333333331</v>
      </c>
      <c r="E76" s="265">
        <v>356.66666666666663</v>
      </c>
      <c r="F76" s="265">
        <v>348.38333333333333</v>
      </c>
      <c r="G76" s="265">
        <v>341.71666666666664</v>
      </c>
      <c r="H76" s="265">
        <v>371.61666666666662</v>
      </c>
      <c r="I76" s="265">
        <v>378.28333333333325</v>
      </c>
      <c r="J76" s="265">
        <v>386.56666666666661</v>
      </c>
      <c r="K76" s="263">
        <v>370</v>
      </c>
      <c r="L76" s="263">
        <v>355.05</v>
      </c>
      <c r="M76" s="263">
        <v>9.7821700000000007</v>
      </c>
    </row>
    <row r="77" spans="1:13">
      <c r="A77" s="283">
        <v>68</v>
      </c>
      <c r="B77" s="263" t="s">
        <v>90</v>
      </c>
      <c r="C77" s="263">
        <v>3686.5</v>
      </c>
      <c r="D77" s="265">
        <v>3690.65</v>
      </c>
      <c r="E77" s="265">
        <v>3661.8500000000004</v>
      </c>
      <c r="F77" s="265">
        <v>3637.2000000000003</v>
      </c>
      <c r="G77" s="265">
        <v>3608.4000000000005</v>
      </c>
      <c r="H77" s="265">
        <v>3715.3</v>
      </c>
      <c r="I77" s="265">
        <v>3744.1000000000004</v>
      </c>
      <c r="J77" s="265">
        <v>3768.75</v>
      </c>
      <c r="K77" s="263">
        <v>3719.45</v>
      </c>
      <c r="L77" s="263">
        <v>3666</v>
      </c>
      <c r="M77" s="263">
        <v>3.9239299999999999</v>
      </c>
    </row>
    <row r="78" spans="1:13">
      <c r="A78" s="283">
        <v>69</v>
      </c>
      <c r="B78" s="263" t="s">
        <v>349</v>
      </c>
      <c r="C78" s="263">
        <v>2387.85</v>
      </c>
      <c r="D78" s="265">
        <v>2402.1</v>
      </c>
      <c r="E78" s="265">
        <v>2365.7999999999997</v>
      </c>
      <c r="F78" s="265">
        <v>2343.75</v>
      </c>
      <c r="G78" s="265">
        <v>2307.4499999999998</v>
      </c>
      <c r="H78" s="265">
        <v>2424.1499999999996</v>
      </c>
      <c r="I78" s="265">
        <v>2460.4499999999998</v>
      </c>
      <c r="J78" s="265">
        <v>2482.4999999999995</v>
      </c>
      <c r="K78" s="263">
        <v>2438.4</v>
      </c>
      <c r="L78" s="263">
        <v>2380.0500000000002</v>
      </c>
      <c r="M78" s="263">
        <v>0.84197999999999995</v>
      </c>
    </row>
    <row r="79" spans="1:13">
      <c r="A79" s="283">
        <v>70</v>
      </c>
      <c r="B79" s="263" t="s">
        <v>93</v>
      </c>
      <c r="C79" s="263">
        <v>4696.6000000000004</v>
      </c>
      <c r="D79" s="265">
        <v>4709.4000000000005</v>
      </c>
      <c r="E79" s="265">
        <v>4657.2000000000007</v>
      </c>
      <c r="F79" s="265">
        <v>4617.8</v>
      </c>
      <c r="G79" s="265">
        <v>4565.6000000000004</v>
      </c>
      <c r="H79" s="265">
        <v>4748.8000000000011</v>
      </c>
      <c r="I79" s="265">
        <v>4801</v>
      </c>
      <c r="J79" s="265">
        <v>4840.4000000000015</v>
      </c>
      <c r="K79" s="263">
        <v>4761.6000000000004</v>
      </c>
      <c r="L79" s="263">
        <v>4670</v>
      </c>
      <c r="M79" s="263">
        <v>8.1294000000000004</v>
      </c>
    </row>
    <row r="80" spans="1:13">
      <c r="A80" s="283">
        <v>71</v>
      </c>
      <c r="B80" s="263" t="s">
        <v>236</v>
      </c>
      <c r="C80" s="263">
        <v>66.8</v>
      </c>
      <c r="D80" s="265">
        <v>67.433333333333337</v>
      </c>
      <c r="E80" s="265">
        <v>65.366666666666674</v>
      </c>
      <c r="F80" s="265">
        <v>63.933333333333337</v>
      </c>
      <c r="G80" s="265">
        <v>61.866666666666674</v>
      </c>
      <c r="H80" s="265">
        <v>68.866666666666674</v>
      </c>
      <c r="I80" s="265">
        <v>70.933333333333337</v>
      </c>
      <c r="J80" s="265">
        <v>72.366666666666674</v>
      </c>
      <c r="K80" s="263">
        <v>69.5</v>
      </c>
      <c r="L80" s="263">
        <v>66</v>
      </c>
      <c r="M80" s="263">
        <v>30.875019999999999</v>
      </c>
    </row>
    <row r="81" spans="1:13">
      <c r="A81" s="283">
        <v>72</v>
      </c>
      <c r="B81" s="263" t="s">
        <v>94</v>
      </c>
      <c r="C81" s="263">
        <v>2726.95</v>
      </c>
      <c r="D81" s="265">
        <v>2732.5166666666664</v>
      </c>
      <c r="E81" s="265">
        <v>2686.8833333333328</v>
      </c>
      <c r="F81" s="265">
        <v>2646.8166666666662</v>
      </c>
      <c r="G81" s="265">
        <v>2601.1833333333325</v>
      </c>
      <c r="H81" s="265">
        <v>2772.583333333333</v>
      </c>
      <c r="I81" s="265">
        <v>2818.2166666666662</v>
      </c>
      <c r="J81" s="265">
        <v>2858.2833333333333</v>
      </c>
      <c r="K81" s="263">
        <v>2778.15</v>
      </c>
      <c r="L81" s="263">
        <v>2692.45</v>
      </c>
      <c r="M81" s="263">
        <v>15.25475</v>
      </c>
    </row>
    <row r="82" spans="1:13">
      <c r="A82" s="283">
        <v>73</v>
      </c>
      <c r="B82" s="263" t="s">
        <v>237</v>
      </c>
      <c r="C82" s="263">
        <v>478.3</v>
      </c>
      <c r="D82" s="265">
        <v>474.60000000000008</v>
      </c>
      <c r="E82" s="265">
        <v>468.30000000000018</v>
      </c>
      <c r="F82" s="265">
        <v>458.30000000000013</v>
      </c>
      <c r="G82" s="265">
        <v>452.00000000000023</v>
      </c>
      <c r="H82" s="265">
        <v>484.60000000000014</v>
      </c>
      <c r="I82" s="265">
        <v>490.9</v>
      </c>
      <c r="J82" s="265">
        <v>500.90000000000009</v>
      </c>
      <c r="K82" s="263">
        <v>480.9</v>
      </c>
      <c r="L82" s="263">
        <v>464.6</v>
      </c>
      <c r="M82" s="263">
        <v>4.2247500000000002</v>
      </c>
    </row>
    <row r="83" spans="1:13">
      <c r="A83" s="283">
        <v>74</v>
      </c>
      <c r="B83" s="263" t="s">
        <v>238</v>
      </c>
      <c r="C83" s="263">
        <v>1471.5</v>
      </c>
      <c r="D83" s="265">
        <v>1480.45</v>
      </c>
      <c r="E83" s="265">
        <v>1452.0500000000002</v>
      </c>
      <c r="F83" s="265">
        <v>1432.6000000000001</v>
      </c>
      <c r="G83" s="265">
        <v>1404.2000000000003</v>
      </c>
      <c r="H83" s="265">
        <v>1499.9</v>
      </c>
      <c r="I83" s="265">
        <v>1528.3000000000002</v>
      </c>
      <c r="J83" s="265">
        <v>1547.75</v>
      </c>
      <c r="K83" s="263">
        <v>1508.85</v>
      </c>
      <c r="L83" s="263">
        <v>1461</v>
      </c>
      <c r="M83" s="263">
        <v>0.65864999999999996</v>
      </c>
    </row>
    <row r="84" spans="1:13">
      <c r="A84" s="283">
        <v>75</v>
      </c>
      <c r="B84" s="263" t="s">
        <v>96</v>
      </c>
      <c r="C84" s="263">
        <v>1391.05</v>
      </c>
      <c r="D84" s="265">
        <v>1392.05</v>
      </c>
      <c r="E84" s="265">
        <v>1379.1</v>
      </c>
      <c r="F84" s="265">
        <v>1367.1499999999999</v>
      </c>
      <c r="G84" s="265">
        <v>1354.1999999999998</v>
      </c>
      <c r="H84" s="265">
        <v>1404</v>
      </c>
      <c r="I84" s="265">
        <v>1416.9500000000003</v>
      </c>
      <c r="J84" s="265">
        <v>1428.9</v>
      </c>
      <c r="K84" s="263">
        <v>1405</v>
      </c>
      <c r="L84" s="263">
        <v>1380.1</v>
      </c>
      <c r="M84" s="263">
        <v>9.3600499999999993</v>
      </c>
    </row>
    <row r="85" spans="1:13">
      <c r="A85" s="283">
        <v>76</v>
      </c>
      <c r="B85" s="263" t="s">
        <v>97</v>
      </c>
      <c r="C85" s="263">
        <v>211.4</v>
      </c>
      <c r="D85" s="265">
        <v>211.26666666666665</v>
      </c>
      <c r="E85" s="265">
        <v>208.1333333333333</v>
      </c>
      <c r="F85" s="265">
        <v>204.86666666666665</v>
      </c>
      <c r="G85" s="265">
        <v>201.73333333333329</v>
      </c>
      <c r="H85" s="265">
        <v>214.5333333333333</v>
      </c>
      <c r="I85" s="265">
        <v>217.66666666666663</v>
      </c>
      <c r="J85" s="265">
        <v>220.93333333333331</v>
      </c>
      <c r="K85" s="263">
        <v>214.4</v>
      </c>
      <c r="L85" s="263">
        <v>208</v>
      </c>
      <c r="M85" s="263">
        <v>58.733699999999999</v>
      </c>
    </row>
    <row r="86" spans="1:13">
      <c r="A86" s="283">
        <v>77</v>
      </c>
      <c r="B86" s="263" t="s">
        <v>98</v>
      </c>
      <c r="C86" s="263">
        <v>85.4</v>
      </c>
      <c r="D86" s="265">
        <v>85.600000000000009</v>
      </c>
      <c r="E86" s="265">
        <v>83.950000000000017</v>
      </c>
      <c r="F86" s="265">
        <v>82.500000000000014</v>
      </c>
      <c r="G86" s="265">
        <v>80.850000000000023</v>
      </c>
      <c r="H86" s="265">
        <v>87.050000000000011</v>
      </c>
      <c r="I86" s="265">
        <v>88.700000000000017</v>
      </c>
      <c r="J86" s="265">
        <v>90.15</v>
      </c>
      <c r="K86" s="263">
        <v>87.25</v>
      </c>
      <c r="L86" s="263">
        <v>84.15</v>
      </c>
      <c r="M86" s="263">
        <v>278.05880999999999</v>
      </c>
    </row>
    <row r="87" spans="1:13">
      <c r="A87" s="283">
        <v>78</v>
      </c>
      <c r="B87" s="263" t="s">
        <v>360</v>
      </c>
      <c r="C87" s="263">
        <v>162.69999999999999</v>
      </c>
      <c r="D87" s="265">
        <v>163.71666666666667</v>
      </c>
      <c r="E87" s="265">
        <v>160.58333333333334</v>
      </c>
      <c r="F87" s="265">
        <v>158.46666666666667</v>
      </c>
      <c r="G87" s="265">
        <v>155.33333333333334</v>
      </c>
      <c r="H87" s="265">
        <v>165.83333333333334</v>
      </c>
      <c r="I87" s="265">
        <v>168.96666666666667</v>
      </c>
      <c r="J87" s="265">
        <v>171.08333333333334</v>
      </c>
      <c r="K87" s="263">
        <v>166.85</v>
      </c>
      <c r="L87" s="263">
        <v>161.6</v>
      </c>
      <c r="M87" s="263">
        <v>29.42249</v>
      </c>
    </row>
    <row r="88" spans="1:13">
      <c r="A88" s="283">
        <v>79</v>
      </c>
      <c r="B88" s="263" t="s">
        <v>241</v>
      </c>
      <c r="C88" s="263">
        <v>76.599999999999994</v>
      </c>
      <c r="D88" s="265">
        <v>77.266666666666666</v>
      </c>
      <c r="E88" s="265">
        <v>75.633333333333326</v>
      </c>
      <c r="F88" s="265">
        <v>74.666666666666657</v>
      </c>
      <c r="G88" s="265">
        <v>73.033333333333317</v>
      </c>
      <c r="H88" s="265">
        <v>78.233333333333334</v>
      </c>
      <c r="I88" s="265">
        <v>79.866666666666688</v>
      </c>
      <c r="J88" s="265">
        <v>80.833333333333343</v>
      </c>
      <c r="K88" s="263">
        <v>78.900000000000006</v>
      </c>
      <c r="L88" s="263">
        <v>76.3</v>
      </c>
      <c r="M88" s="263">
        <v>19.98254</v>
      </c>
    </row>
    <row r="89" spans="1:13">
      <c r="A89" s="283">
        <v>80</v>
      </c>
      <c r="B89" s="263" t="s">
        <v>99</v>
      </c>
      <c r="C89" s="263">
        <v>133.1</v>
      </c>
      <c r="D89" s="265">
        <v>133.61666666666667</v>
      </c>
      <c r="E89" s="265">
        <v>131.98333333333335</v>
      </c>
      <c r="F89" s="265">
        <v>130.86666666666667</v>
      </c>
      <c r="G89" s="265">
        <v>129.23333333333335</v>
      </c>
      <c r="H89" s="265">
        <v>134.73333333333335</v>
      </c>
      <c r="I89" s="265">
        <v>136.36666666666667</v>
      </c>
      <c r="J89" s="265">
        <v>137.48333333333335</v>
      </c>
      <c r="K89" s="263">
        <v>135.25</v>
      </c>
      <c r="L89" s="263">
        <v>132.5</v>
      </c>
      <c r="M89" s="263">
        <v>152.27589</v>
      </c>
    </row>
    <row r="90" spans="1:13">
      <c r="A90" s="283">
        <v>81</v>
      </c>
      <c r="B90" s="263" t="s">
        <v>102</v>
      </c>
      <c r="C90" s="263">
        <v>25.25</v>
      </c>
      <c r="D90" s="265">
        <v>25.400000000000002</v>
      </c>
      <c r="E90" s="265">
        <v>24.900000000000006</v>
      </c>
      <c r="F90" s="265">
        <v>24.550000000000004</v>
      </c>
      <c r="G90" s="265">
        <v>24.050000000000008</v>
      </c>
      <c r="H90" s="265">
        <v>25.750000000000004</v>
      </c>
      <c r="I90" s="265">
        <v>26.249999999999996</v>
      </c>
      <c r="J90" s="265">
        <v>26.6</v>
      </c>
      <c r="K90" s="263">
        <v>25.9</v>
      </c>
      <c r="L90" s="263">
        <v>25.05</v>
      </c>
      <c r="M90" s="263">
        <v>100.48121999999999</v>
      </c>
    </row>
    <row r="91" spans="1:13">
      <c r="A91" s="283">
        <v>82</v>
      </c>
      <c r="B91" s="263" t="s">
        <v>242</v>
      </c>
      <c r="C91" s="263">
        <v>141.94999999999999</v>
      </c>
      <c r="D91" s="265">
        <v>142.56666666666666</v>
      </c>
      <c r="E91" s="265">
        <v>140.38333333333333</v>
      </c>
      <c r="F91" s="265">
        <v>138.81666666666666</v>
      </c>
      <c r="G91" s="265">
        <v>136.63333333333333</v>
      </c>
      <c r="H91" s="265">
        <v>144.13333333333333</v>
      </c>
      <c r="I91" s="265">
        <v>146.31666666666666</v>
      </c>
      <c r="J91" s="265">
        <v>147.88333333333333</v>
      </c>
      <c r="K91" s="263">
        <v>144.75</v>
      </c>
      <c r="L91" s="263">
        <v>141</v>
      </c>
      <c r="M91" s="263">
        <v>3.1274700000000002</v>
      </c>
    </row>
    <row r="92" spans="1:13">
      <c r="A92" s="283">
        <v>83</v>
      </c>
      <c r="B92" s="263" t="s">
        <v>100</v>
      </c>
      <c r="C92" s="263">
        <v>503.2</v>
      </c>
      <c r="D92" s="265">
        <v>499.7</v>
      </c>
      <c r="E92" s="265">
        <v>493.59999999999997</v>
      </c>
      <c r="F92" s="265">
        <v>484</v>
      </c>
      <c r="G92" s="265">
        <v>477.9</v>
      </c>
      <c r="H92" s="265">
        <v>509.29999999999995</v>
      </c>
      <c r="I92" s="265">
        <v>515.4</v>
      </c>
      <c r="J92" s="265">
        <v>525</v>
      </c>
      <c r="K92" s="263">
        <v>505.8</v>
      </c>
      <c r="L92" s="263">
        <v>490.1</v>
      </c>
      <c r="M92" s="263">
        <v>24.965540000000001</v>
      </c>
    </row>
    <row r="93" spans="1:13">
      <c r="A93" s="283">
        <v>84</v>
      </c>
      <c r="B93" s="263" t="s">
        <v>243</v>
      </c>
      <c r="C93" s="263">
        <v>494.85</v>
      </c>
      <c r="D93" s="265">
        <v>495.88333333333338</v>
      </c>
      <c r="E93" s="265">
        <v>490.96666666666675</v>
      </c>
      <c r="F93" s="265">
        <v>487.08333333333337</v>
      </c>
      <c r="G93" s="265">
        <v>482.16666666666674</v>
      </c>
      <c r="H93" s="265">
        <v>499.76666666666677</v>
      </c>
      <c r="I93" s="265">
        <v>504.68333333333339</v>
      </c>
      <c r="J93" s="265">
        <v>508.56666666666678</v>
      </c>
      <c r="K93" s="263">
        <v>500.8</v>
      </c>
      <c r="L93" s="263">
        <v>492</v>
      </c>
      <c r="M93" s="263">
        <v>0.84755999999999998</v>
      </c>
    </row>
    <row r="94" spans="1:13">
      <c r="A94" s="283">
        <v>85</v>
      </c>
      <c r="B94" s="263" t="s">
        <v>103</v>
      </c>
      <c r="C94" s="263">
        <v>721.1</v>
      </c>
      <c r="D94" s="265">
        <v>728.95000000000016</v>
      </c>
      <c r="E94" s="265">
        <v>710.20000000000027</v>
      </c>
      <c r="F94" s="265">
        <v>699.30000000000007</v>
      </c>
      <c r="G94" s="265">
        <v>680.55000000000018</v>
      </c>
      <c r="H94" s="265">
        <v>739.85000000000036</v>
      </c>
      <c r="I94" s="265">
        <v>758.60000000000014</v>
      </c>
      <c r="J94" s="265">
        <v>769.50000000000045</v>
      </c>
      <c r="K94" s="263">
        <v>747.7</v>
      </c>
      <c r="L94" s="263">
        <v>718.05</v>
      </c>
      <c r="M94" s="263">
        <v>16.306950000000001</v>
      </c>
    </row>
    <row r="95" spans="1:13">
      <c r="A95" s="283">
        <v>86</v>
      </c>
      <c r="B95" s="263" t="s">
        <v>244</v>
      </c>
      <c r="C95" s="263">
        <v>446.25</v>
      </c>
      <c r="D95" s="265">
        <v>445.88333333333338</v>
      </c>
      <c r="E95" s="265">
        <v>441.46666666666675</v>
      </c>
      <c r="F95" s="265">
        <v>436.68333333333339</v>
      </c>
      <c r="G95" s="265">
        <v>432.26666666666677</v>
      </c>
      <c r="H95" s="265">
        <v>450.66666666666674</v>
      </c>
      <c r="I95" s="265">
        <v>455.08333333333337</v>
      </c>
      <c r="J95" s="265">
        <v>459.86666666666673</v>
      </c>
      <c r="K95" s="263">
        <v>450.3</v>
      </c>
      <c r="L95" s="263">
        <v>441.1</v>
      </c>
      <c r="M95" s="263">
        <v>1.22285</v>
      </c>
    </row>
    <row r="96" spans="1:13">
      <c r="A96" s="283">
        <v>87</v>
      </c>
      <c r="B96" s="263" t="s">
        <v>245</v>
      </c>
      <c r="C96" s="263">
        <v>1522.8</v>
      </c>
      <c r="D96" s="265">
        <v>1518.6000000000001</v>
      </c>
      <c r="E96" s="265">
        <v>1497.2000000000003</v>
      </c>
      <c r="F96" s="265">
        <v>1471.6000000000001</v>
      </c>
      <c r="G96" s="265">
        <v>1450.2000000000003</v>
      </c>
      <c r="H96" s="265">
        <v>1544.2000000000003</v>
      </c>
      <c r="I96" s="265">
        <v>1565.6000000000004</v>
      </c>
      <c r="J96" s="265">
        <v>1591.2000000000003</v>
      </c>
      <c r="K96" s="263">
        <v>1540</v>
      </c>
      <c r="L96" s="263">
        <v>1493</v>
      </c>
      <c r="M96" s="263">
        <v>5.8311400000000004</v>
      </c>
    </row>
    <row r="97" spans="1:13">
      <c r="A97" s="283">
        <v>88</v>
      </c>
      <c r="B97" s="263" t="s">
        <v>104</v>
      </c>
      <c r="C97" s="263">
        <v>1243.75</v>
      </c>
      <c r="D97" s="265">
        <v>1242.1166666666666</v>
      </c>
      <c r="E97" s="265">
        <v>1227.2333333333331</v>
      </c>
      <c r="F97" s="265">
        <v>1210.7166666666665</v>
      </c>
      <c r="G97" s="265">
        <v>1195.833333333333</v>
      </c>
      <c r="H97" s="265">
        <v>1258.6333333333332</v>
      </c>
      <c r="I97" s="265">
        <v>1273.5166666666669</v>
      </c>
      <c r="J97" s="265">
        <v>1290.0333333333333</v>
      </c>
      <c r="K97" s="263">
        <v>1257</v>
      </c>
      <c r="L97" s="263">
        <v>1225.5999999999999</v>
      </c>
      <c r="M97" s="263">
        <v>15.61647</v>
      </c>
    </row>
    <row r="98" spans="1:13">
      <c r="A98" s="283">
        <v>89</v>
      </c>
      <c r="B98" s="263" t="s">
        <v>373</v>
      </c>
      <c r="C98" s="263">
        <v>440.3</v>
      </c>
      <c r="D98" s="265">
        <v>437.95</v>
      </c>
      <c r="E98" s="265">
        <v>430.9</v>
      </c>
      <c r="F98" s="265">
        <v>421.5</v>
      </c>
      <c r="G98" s="265">
        <v>414.45</v>
      </c>
      <c r="H98" s="265">
        <v>447.34999999999997</v>
      </c>
      <c r="I98" s="265">
        <v>454.40000000000003</v>
      </c>
      <c r="J98" s="265">
        <v>463.79999999999995</v>
      </c>
      <c r="K98" s="263">
        <v>445</v>
      </c>
      <c r="L98" s="263">
        <v>428.55</v>
      </c>
      <c r="M98" s="263">
        <v>6.23515</v>
      </c>
    </row>
    <row r="99" spans="1:13">
      <c r="A99" s="283">
        <v>90</v>
      </c>
      <c r="B99" s="263" t="s">
        <v>247</v>
      </c>
      <c r="C99" s="263">
        <v>236.3</v>
      </c>
      <c r="D99" s="265">
        <v>235.21666666666667</v>
      </c>
      <c r="E99" s="265">
        <v>233.33333333333334</v>
      </c>
      <c r="F99" s="265">
        <v>230.36666666666667</v>
      </c>
      <c r="G99" s="265">
        <v>228.48333333333335</v>
      </c>
      <c r="H99" s="265">
        <v>238.18333333333334</v>
      </c>
      <c r="I99" s="265">
        <v>240.06666666666666</v>
      </c>
      <c r="J99" s="265">
        <v>243.03333333333333</v>
      </c>
      <c r="K99" s="263">
        <v>237.1</v>
      </c>
      <c r="L99" s="263">
        <v>232.25</v>
      </c>
      <c r="M99" s="263">
        <v>8.8990899999999993</v>
      </c>
    </row>
    <row r="100" spans="1:13">
      <c r="A100" s="283">
        <v>91</v>
      </c>
      <c r="B100" s="263" t="s">
        <v>107</v>
      </c>
      <c r="C100" s="263">
        <v>952.3</v>
      </c>
      <c r="D100" s="265">
        <v>952.88333333333333</v>
      </c>
      <c r="E100" s="265">
        <v>943.51666666666665</v>
      </c>
      <c r="F100" s="265">
        <v>934.73333333333335</v>
      </c>
      <c r="G100" s="265">
        <v>925.36666666666667</v>
      </c>
      <c r="H100" s="265">
        <v>961.66666666666663</v>
      </c>
      <c r="I100" s="265">
        <v>971.03333333333319</v>
      </c>
      <c r="J100" s="265">
        <v>979.81666666666661</v>
      </c>
      <c r="K100" s="263">
        <v>962.25</v>
      </c>
      <c r="L100" s="263">
        <v>944.1</v>
      </c>
      <c r="M100" s="263">
        <v>32.770859999999999</v>
      </c>
    </row>
    <row r="101" spans="1:13">
      <c r="A101" s="283">
        <v>92</v>
      </c>
      <c r="B101" s="263" t="s">
        <v>249</v>
      </c>
      <c r="C101" s="263">
        <v>3000.55</v>
      </c>
      <c r="D101" s="265">
        <v>3009.85</v>
      </c>
      <c r="E101" s="265">
        <v>2971.7</v>
      </c>
      <c r="F101" s="265">
        <v>2942.85</v>
      </c>
      <c r="G101" s="265">
        <v>2904.7</v>
      </c>
      <c r="H101" s="265">
        <v>3038.7</v>
      </c>
      <c r="I101" s="265">
        <v>3076.8500000000004</v>
      </c>
      <c r="J101" s="265">
        <v>3105.7</v>
      </c>
      <c r="K101" s="263">
        <v>3048</v>
      </c>
      <c r="L101" s="263">
        <v>2981</v>
      </c>
      <c r="M101" s="263">
        <v>1.8927799999999999</v>
      </c>
    </row>
    <row r="102" spans="1:13">
      <c r="A102" s="283">
        <v>93</v>
      </c>
      <c r="B102" s="263" t="s">
        <v>109</v>
      </c>
      <c r="C102" s="263">
        <v>1626.65</v>
      </c>
      <c r="D102" s="265">
        <v>1625.3666666666668</v>
      </c>
      <c r="E102" s="265">
        <v>1609.7333333333336</v>
      </c>
      <c r="F102" s="265">
        <v>1592.8166666666668</v>
      </c>
      <c r="G102" s="265">
        <v>1577.1833333333336</v>
      </c>
      <c r="H102" s="265">
        <v>1642.2833333333335</v>
      </c>
      <c r="I102" s="265">
        <v>1657.9166666666667</v>
      </c>
      <c r="J102" s="265">
        <v>1674.8333333333335</v>
      </c>
      <c r="K102" s="263">
        <v>1641</v>
      </c>
      <c r="L102" s="263">
        <v>1608.45</v>
      </c>
      <c r="M102" s="263">
        <v>69.486789999999999</v>
      </c>
    </row>
    <row r="103" spans="1:13">
      <c r="A103" s="283">
        <v>94</v>
      </c>
      <c r="B103" s="263" t="s">
        <v>250</v>
      </c>
      <c r="C103" s="263">
        <v>695.35</v>
      </c>
      <c r="D103" s="265">
        <v>695.43333333333339</v>
      </c>
      <c r="E103" s="265">
        <v>686.86666666666679</v>
      </c>
      <c r="F103" s="265">
        <v>678.38333333333344</v>
      </c>
      <c r="G103" s="265">
        <v>669.81666666666683</v>
      </c>
      <c r="H103" s="265">
        <v>703.91666666666674</v>
      </c>
      <c r="I103" s="265">
        <v>712.48333333333335</v>
      </c>
      <c r="J103" s="265">
        <v>720.9666666666667</v>
      </c>
      <c r="K103" s="263">
        <v>704</v>
      </c>
      <c r="L103" s="263">
        <v>686.95</v>
      </c>
      <c r="M103" s="263">
        <v>30.661339999999999</v>
      </c>
    </row>
    <row r="104" spans="1:13">
      <c r="A104" s="283">
        <v>95</v>
      </c>
      <c r="B104" s="263" t="s">
        <v>105</v>
      </c>
      <c r="C104" s="263">
        <v>1216.1500000000001</v>
      </c>
      <c r="D104" s="265">
        <v>1200.55</v>
      </c>
      <c r="E104" s="265">
        <v>1179.0999999999999</v>
      </c>
      <c r="F104" s="265">
        <v>1142.05</v>
      </c>
      <c r="G104" s="265">
        <v>1120.5999999999999</v>
      </c>
      <c r="H104" s="265">
        <v>1237.5999999999999</v>
      </c>
      <c r="I104" s="265">
        <v>1259.0500000000002</v>
      </c>
      <c r="J104" s="265">
        <v>1296.0999999999999</v>
      </c>
      <c r="K104" s="263">
        <v>1222</v>
      </c>
      <c r="L104" s="263">
        <v>1163.5</v>
      </c>
      <c r="M104" s="263">
        <v>37.15493</v>
      </c>
    </row>
    <row r="105" spans="1:13">
      <c r="A105" s="283">
        <v>96</v>
      </c>
      <c r="B105" s="263" t="s">
        <v>110</v>
      </c>
      <c r="C105" s="263">
        <v>3461.55</v>
      </c>
      <c r="D105" s="265">
        <v>3459.6166666666668</v>
      </c>
      <c r="E105" s="265">
        <v>3433.9333333333334</v>
      </c>
      <c r="F105" s="265">
        <v>3406.3166666666666</v>
      </c>
      <c r="G105" s="265">
        <v>3380.6333333333332</v>
      </c>
      <c r="H105" s="265">
        <v>3487.2333333333336</v>
      </c>
      <c r="I105" s="265">
        <v>3512.916666666667</v>
      </c>
      <c r="J105" s="265">
        <v>3540.5333333333338</v>
      </c>
      <c r="K105" s="263">
        <v>3485.3</v>
      </c>
      <c r="L105" s="263">
        <v>3432</v>
      </c>
      <c r="M105" s="263">
        <v>7.5933200000000003</v>
      </c>
    </row>
    <row r="106" spans="1:13">
      <c r="A106" s="283">
        <v>97</v>
      </c>
      <c r="B106" s="263" t="s">
        <v>112</v>
      </c>
      <c r="C106" s="263">
        <v>302.7</v>
      </c>
      <c r="D106" s="265">
        <v>301.01666666666665</v>
      </c>
      <c r="E106" s="265">
        <v>294.68333333333328</v>
      </c>
      <c r="F106" s="265">
        <v>286.66666666666663</v>
      </c>
      <c r="G106" s="265">
        <v>280.33333333333326</v>
      </c>
      <c r="H106" s="265">
        <v>309.0333333333333</v>
      </c>
      <c r="I106" s="265">
        <v>315.36666666666667</v>
      </c>
      <c r="J106" s="265">
        <v>323.38333333333333</v>
      </c>
      <c r="K106" s="263">
        <v>307.35000000000002</v>
      </c>
      <c r="L106" s="263">
        <v>293</v>
      </c>
      <c r="M106" s="263">
        <v>275.19511</v>
      </c>
    </row>
    <row r="107" spans="1:13">
      <c r="A107" s="283">
        <v>98</v>
      </c>
      <c r="B107" s="263" t="s">
        <v>113</v>
      </c>
      <c r="C107" s="263">
        <v>225.65</v>
      </c>
      <c r="D107" s="265">
        <v>224.68333333333331</v>
      </c>
      <c r="E107" s="265">
        <v>222.36666666666662</v>
      </c>
      <c r="F107" s="265">
        <v>219.08333333333331</v>
      </c>
      <c r="G107" s="265">
        <v>216.76666666666662</v>
      </c>
      <c r="H107" s="265">
        <v>227.96666666666661</v>
      </c>
      <c r="I107" s="265">
        <v>230.28333333333327</v>
      </c>
      <c r="J107" s="265">
        <v>233.56666666666661</v>
      </c>
      <c r="K107" s="263">
        <v>227</v>
      </c>
      <c r="L107" s="263">
        <v>221.4</v>
      </c>
      <c r="M107" s="263">
        <v>71.114090000000004</v>
      </c>
    </row>
    <row r="108" spans="1:13">
      <c r="A108" s="283">
        <v>99</v>
      </c>
      <c r="B108" s="263" t="s">
        <v>114</v>
      </c>
      <c r="C108" s="263">
        <v>2196.1</v>
      </c>
      <c r="D108" s="265">
        <v>2205.0666666666666</v>
      </c>
      <c r="E108" s="265">
        <v>2181.083333333333</v>
      </c>
      <c r="F108" s="265">
        <v>2166.0666666666666</v>
      </c>
      <c r="G108" s="265">
        <v>2142.083333333333</v>
      </c>
      <c r="H108" s="265">
        <v>2220.083333333333</v>
      </c>
      <c r="I108" s="265">
        <v>2244.0666666666666</v>
      </c>
      <c r="J108" s="265">
        <v>2259.083333333333</v>
      </c>
      <c r="K108" s="263">
        <v>2229.0500000000002</v>
      </c>
      <c r="L108" s="263">
        <v>2190.0500000000002</v>
      </c>
      <c r="M108" s="263">
        <v>23.963560000000001</v>
      </c>
    </row>
    <row r="109" spans="1:13">
      <c r="A109" s="283">
        <v>100</v>
      </c>
      <c r="B109" s="263" t="s">
        <v>251</v>
      </c>
      <c r="C109" s="263">
        <v>304.7</v>
      </c>
      <c r="D109" s="265">
        <v>304</v>
      </c>
      <c r="E109" s="265">
        <v>298.14999999999998</v>
      </c>
      <c r="F109" s="265">
        <v>291.59999999999997</v>
      </c>
      <c r="G109" s="265">
        <v>285.74999999999994</v>
      </c>
      <c r="H109" s="265">
        <v>310.55</v>
      </c>
      <c r="I109" s="265">
        <v>316.40000000000003</v>
      </c>
      <c r="J109" s="265">
        <v>322.95000000000005</v>
      </c>
      <c r="K109" s="263">
        <v>309.85000000000002</v>
      </c>
      <c r="L109" s="263">
        <v>297.45</v>
      </c>
      <c r="M109" s="263">
        <v>26.915990000000001</v>
      </c>
    </row>
    <row r="110" spans="1:13">
      <c r="A110" s="283">
        <v>101</v>
      </c>
      <c r="B110" s="263" t="s">
        <v>252</v>
      </c>
      <c r="C110" s="263">
        <v>44.15</v>
      </c>
      <c r="D110" s="265">
        <v>44.25</v>
      </c>
      <c r="E110" s="265">
        <v>43.65</v>
      </c>
      <c r="F110" s="265">
        <v>43.15</v>
      </c>
      <c r="G110" s="265">
        <v>42.55</v>
      </c>
      <c r="H110" s="265">
        <v>44.75</v>
      </c>
      <c r="I110" s="265">
        <v>45.349999999999994</v>
      </c>
      <c r="J110" s="265">
        <v>45.85</v>
      </c>
      <c r="K110" s="263">
        <v>44.85</v>
      </c>
      <c r="L110" s="263">
        <v>43.75</v>
      </c>
      <c r="M110" s="263">
        <v>14.20764</v>
      </c>
    </row>
    <row r="111" spans="1:13">
      <c r="A111" s="283">
        <v>102</v>
      </c>
      <c r="B111" s="263" t="s">
        <v>108</v>
      </c>
      <c r="C111" s="263">
        <v>2858.65</v>
      </c>
      <c r="D111" s="265">
        <v>2864.2166666666667</v>
      </c>
      <c r="E111" s="265">
        <v>2832.4333333333334</v>
      </c>
      <c r="F111" s="265">
        <v>2806.2166666666667</v>
      </c>
      <c r="G111" s="265">
        <v>2774.4333333333334</v>
      </c>
      <c r="H111" s="265">
        <v>2890.4333333333334</v>
      </c>
      <c r="I111" s="265">
        <v>2922.2166666666672</v>
      </c>
      <c r="J111" s="265">
        <v>2948.4333333333334</v>
      </c>
      <c r="K111" s="263">
        <v>2896</v>
      </c>
      <c r="L111" s="263">
        <v>2838</v>
      </c>
      <c r="M111" s="263">
        <v>22.951000000000001</v>
      </c>
    </row>
    <row r="112" spans="1:13">
      <c r="A112" s="283">
        <v>103</v>
      </c>
      <c r="B112" s="263" t="s">
        <v>116</v>
      </c>
      <c r="C112" s="263">
        <v>658.35</v>
      </c>
      <c r="D112" s="265">
        <v>662.43333333333328</v>
      </c>
      <c r="E112" s="265">
        <v>645.46666666666658</v>
      </c>
      <c r="F112" s="265">
        <v>632.58333333333326</v>
      </c>
      <c r="G112" s="265">
        <v>615.61666666666656</v>
      </c>
      <c r="H112" s="265">
        <v>675.31666666666661</v>
      </c>
      <c r="I112" s="265">
        <v>692.2833333333333</v>
      </c>
      <c r="J112" s="265">
        <v>705.16666666666663</v>
      </c>
      <c r="K112" s="263">
        <v>679.4</v>
      </c>
      <c r="L112" s="263">
        <v>649.54999999999995</v>
      </c>
      <c r="M112" s="263">
        <v>249.66739000000001</v>
      </c>
    </row>
    <row r="113" spans="1:13">
      <c r="A113" s="283">
        <v>104</v>
      </c>
      <c r="B113" s="263" t="s">
        <v>253</v>
      </c>
      <c r="C113" s="263">
        <v>1504.9</v>
      </c>
      <c r="D113" s="265">
        <v>1503.8166666666666</v>
      </c>
      <c r="E113" s="265">
        <v>1488.6333333333332</v>
      </c>
      <c r="F113" s="265">
        <v>1472.3666666666666</v>
      </c>
      <c r="G113" s="265">
        <v>1457.1833333333332</v>
      </c>
      <c r="H113" s="265">
        <v>1520.0833333333333</v>
      </c>
      <c r="I113" s="265">
        <v>1535.2666666666667</v>
      </c>
      <c r="J113" s="265">
        <v>1551.5333333333333</v>
      </c>
      <c r="K113" s="263">
        <v>1519</v>
      </c>
      <c r="L113" s="263">
        <v>1487.55</v>
      </c>
      <c r="M113" s="263">
        <v>4.2843099999999996</v>
      </c>
    </row>
    <row r="114" spans="1:13">
      <c r="A114" s="283">
        <v>105</v>
      </c>
      <c r="B114" s="263" t="s">
        <v>117</v>
      </c>
      <c r="C114" s="263">
        <v>490.75</v>
      </c>
      <c r="D114" s="265">
        <v>490.7833333333333</v>
      </c>
      <c r="E114" s="265">
        <v>486.11666666666662</v>
      </c>
      <c r="F114" s="265">
        <v>481.48333333333329</v>
      </c>
      <c r="G114" s="265">
        <v>476.81666666666661</v>
      </c>
      <c r="H114" s="265">
        <v>495.41666666666663</v>
      </c>
      <c r="I114" s="265">
        <v>500.08333333333337</v>
      </c>
      <c r="J114" s="265">
        <v>504.71666666666664</v>
      </c>
      <c r="K114" s="263">
        <v>495.45</v>
      </c>
      <c r="L114" s="263">
        <v>486.15</v>
      </c>
      <c r="M114" s="263">
        <v>19.891909999999999</v>
      </c>
    </row>
    <row r="115" spans="1:13">
      <c r="A115" s="283">
        <v>106</v>
      </c>
      <c r="B115" s="263" t="s">
        <v>388</v>
      </c>
      <c r="C115" s="263">
        <v>413.85</v>
      </c>
      <c r="D115" s="265">
        <v>415.3</v>
      </c>
      <c r="E115" s="265">
        <v>407.85</v>
      </c>
      <c r="F115" s="265">
        <v>401.85</v>
      </c>
      <c r="G115" s="265">
        <v>394.40000000000003</v>
      </c>
      <c r="H115" s="265">
        <v>421.3</v>
      </c>
      <c r="I115" s="265">
        <v>428.74999999999994</v>
      </c>
      <c r="J115" s="265">
        <v>434.75</v>
      </c>
      <c r="K115" s="263">
        <v>422.75</v>
      </c>
      <c r="L115" s="263">
        <v>409.3</v>
      </c>
      <c r="M115" s="263">
        <v>5.1366899999999998</v>
      </c>
    </row>
    <row r="116" spans="1:13">
      <c r="A116" s="283">
        <v>107</v>
      </c>
      <c r="B116" s="263" t="s">
        <v>119</v>
      </c>
      <c r="C116" s="263">
        <v>53.85</v>
      </c>
      <c r="D116" s="265">
        <v>53.716666666666669</v>
      </c>
      <c r="E116" s="265">
        <v>52.833333333333336</v>
      </c>
      <c r="F116" s="265">
        <v>51.81666666666667</v>
      </c>
      <c r="G116" s="265">
        <v>50.933333333333337</v>
      </c>
      <c r="H116" s="265">
        <v>54.733333333333334</v>
      </c>
      <c r="I116" s="265">
        <v>55.61666666666666</v>
      </c>
      <c r="J116" s="265">
        <v>56.633333333333333</v>
      </c>
      <c r="K116" s="263">
        <v>54.6</v>
      </c>
      <c r="L116" s="263">
        <v>52.7</v>
      </c>
      <c r="M116" s="263">
        <v>469.08035000000001</v>
      </c>
    </row>
    <row r="117" spans="1:13">
      <c r="A117" s="283">
        <v>108</v>
      </c>
      <c r="B117" s="263" t="s">
        <v>126</v>
      </c>
      <c r="C117" s="263">
        <v>218.25</v>
      </c>
      <c r="D117" s="265">
        <v>219.1</v>
      </c>
      <c r="E117" s="265">
        <v>216.39999999999998</v>
      </c>
      <c r="F117" s="265">
        <v>214.54999999999998</v>
      </c>
      <c r="G117" s="265">
        <v>211.84999999999997</v>
      </c>
      <c r="H117" s="265">
        <v>220.95</v>
      </c>
      <c r="I117" s="265">
        <v>223.64999999999998</v>
      </c>
      <c r="J117" s="265">
        <v>225.5</v>
      </c>
      <c r="K117" s="263">
        <v>221.8</v>
      </c>
      <c r="L117" s="263">
        <v>217.25</v>
      </c>
      <c r="M117" s="263">
        <v>291.48890999999998</v>
      </c>
    </row>
    <row r="118" spans="1:13">
      <c r="A118" s="283">
        <v>109</v>
      </c>
      <c r="B118" s="263" t="s">
        <v>115</v>
      </c>
      <c r="C118" s="263">
        <v>226.1</v>
      </c>
      <c r="D118" s="265">
        <v>224.68333333333331</v>
      </c>
      <c r="E118" s="265">
        <v>219.96666666666661</v>
      </c>
      <c r="F118" s="265">
        <v>213.83333333333331</v>
      </c>
      <c r="G118" s="265">
        <v>209.11666666666662</v>
      </c>
      <c r="H118" s="265">
        <v>230.81666666666661</v>
      </c>
      <c r="I118" s="265">
        <v>235.5333333333333</v>
      </c>
      <c r="J118" s="265">
        <v>241.6666666666666</v>
      </c>
      <c r="K118" s="263">
        <v>229.4</v>
      </c>
      <c r="L118" s="263">
        <v>218.55</v>
      </c>
      <c r="M118" s="263">
        <v>200.97806</v>
      </c>
    </row>
    <row r="119" spans="1:13">
      <c r="A119" s="283">
        <v>110</v>
      </c>
      <c r="B119" s="263" t="s">
        <v>256</v>
      </c>
      <c r="C119" s="263">
        <v>126.8</v>
      </c>
      <c r="D119" s="265">
        <v>128.46666666666667</v>
      </c>
      <c r="E119" s="265">
        <v>124.33333333333334</v>
      </c>
      <c r="F119" s="265">
        <v>121.86666666666667</v>
      </c>
      <c r="G119" s="265">
        <v>117.73333333333335</v>
      </c>
      <c r="H119" s="265">
        <v>130.93333333333334</v>
      </c>
      <c r="I119" s="265">
        <v>135.06666666666666</v>
      </c>
      <c r="J119" s="265">
        <v>137.53333333333333</v>
      </c>
      <c r="K119" s="263">
        <v>132.6</v>
      </c>
      <c r="L119" s="263">
        <v>126</v>
      </c>
      <c r="M119" s="263">
        <v>52.260269999999998</v>
      </c>
    </row>
    <row r="120" spans="1:13">
      <c r="A120" s="283">
        <v>111</v>
      </c>
      <c r="B120" s="263" t="s">
        <v>125</v>
      </c>
      <c r="C120" s="263">
        <v>95.6</v>
      </c>
      <c r="D120" s="265">
        <v>95.366666666666674</v>
      </c>
      <c r="E120" s="265">
        <v>94.233333333333348</v>
      </c>
      <c r="F120" s="265">
        <v>92.866666666666674</v>
      </c>
      <c r="G120" s="265">
        <v>91.733333333333348</v>
      </c>
      <c r="H120" s="265">
        <v>96.733333333333348</v>
      </c>
      <c r="I120" s="265">
        <v>97.866666666666674</v>
      </c>
      <c r="J120" s="265">
        <v>99.233333333333348</v>
      </c>
      <c r="K120" s="263">
        <v>96.5</v>
      </c>
      <c r="L120" s="263">
        <v>94</v>
      </c>
      <c r="M120" s="263">
        <v>248.69144</v>
      </c>
    </row>
    <row r="121" spans="1:13">
      <c r="A121" s="283">
        <v>112</v>
      </c>
      <c r="B121" s="263" t="s">
        <v>773</v>
      </c>
      <c r="C121" s="263">
        <v>1674.15</v>
      </c>
      <c r="D121" s="265">
        <v>1689.9666666666665</v>
      </c>
      <c r="E121" s="265">
        <v>1646.1833333333329</v>
      </c>
      <c r="F121" s="265">
        <v>1618.2166666666665</v>
      </c>
      <c r="G121" s="265">
        <v>1574.4333333333329</v>
      </c>
      <c r="H121" s="265">
        <v>1717.9333333333329</v>
      </c>
      <c r="I121" s="265">
        <v>1761.7166666666662</v>
      </c>
      <c r="J121" s="265">
        <v>1789.6833333333329</v>
      </c>
      <c r="K121" s="263">
        <v>1733.75</v>
      </c>
      <c r="L121" s="263">
        <v>1662</v>
      </c>
      <c r="M121" s="263">
        <v>17.7637</v>
      </c>
    </row>
    <row r="122" spans="1:13">
      <c r="A122" s="283">
        <v>113</v>
      </c>
      <c r="B122" s="263" t="s">
        <v>120</v>
      </c>
      <c r="C122" s="263">
        <v>547.65</v>
      </c>
      <c r="D122" s="265">
        <v>547.68333333333328</v>
      </c>
      <c r="E122" s="265">
        <v>538.56666666666661</v>
      </c>
      <c r="F122" s="265">
        <v>529.48333333333335</v>
      </c>
      <c r="G122" s="265">
        <v>520.36666666666667</v>
      </c>
      <c r="H122" s="265">
        <v>556.76666666666654</v>
      </c>
      <c r="I122" s="265">
        <v>565.8833333333331</v>
      </c>
      <c r="J122" s="265">
        <v>574.96666666666647</v>
      </c>
      <c r="K122" s="263">
        <v>556.79999999999995</v>
      </c>
      <c r="L122" s="263">
        <v>538.6</v>
      </c>
      <c r="M122" s="263">
        <v>23.23058</v>
      </c>
    </row>
    <row r="123" spans="1:13">
      <c r="A123" s="283">
        <v>114</v>
      </c>
      <c r="B123" s="263" t="s">
        <v>831</v>
      </c>
      <c r="C123" s="263">
        <v>247.15</v>
      </c>
      <c r="D123" s="265">
        <v>247.81666666666669</v>
      </c>
      <c r="E123" s="265">
        <v>243.43333333333339</v>
      </c>
      <c r="F123" s="265">
        <v>239.7166666666667</v>
      </c>
      <c r="G123" s="265">
        <v>235.3333333333334</v>
      </c>
      <c r="H123" s="265">
        <v>251.53333333333339</v>
      </c>
      <c r="I123" s="265">
        <v>255.91666666666666</v>
      </c>
      <c r="J123" s="265">
        <v>259.63333333333338</v>
      </c>
      <c r="K123" s="263">
        <v>252.2</v>
      </c>
      <c r="L123" s="263">
        <v>244.1</v>
      </c>
      <c r="M123" s="263">
        <v>31.846419999999998</v>
      </c>
    </row>
    <row r="124" spans="1:13">
      <c r="A124" s="283">
        <v>115</v>
      </c>
      <c r="B124" s="263" t="s">
        <v>122</v>
      </c>
      <c r="C124" s="263">
        <v>1058.25</v>
      </c>
      <c r="D124" s="265">
        <v>1065.2833333333333</v>
      </c>
      <c r="E124" s="265">
        <v>1034.0666666666666</v>
      </c>
      <c r="F124" s="265">
        <v>1009.8833333333332</v>
      </c>
      <c r="G124" s="265">
        <v>978.66666666666652</v>
      </c>
      <c r="H124" s="265">
        <v>1089.4666666666667</v>
      </c>
      <c r="I124" s="265">
        <v>1120.6833333333334</v>
      </c>
      <c r="J124" s="265">
        <v>1144.8666666666668</v>
      </c>
      <c r="K124" s="263">
        <v>1096.5</v>
      </c>
      <c r="L124" s="263">
        <v>1041.0999999999999</v>
      </c>
      <c r="M124" s="263">
        <v>138.83440999999999</v>
      </c>
    </row>
    <row r="125" spans="1:13">
      <c r="A125" s="283">
        <v>116</v>
      </c>
      <c r="B125" s="263" t="s">
        <v>257</v>
      </c>
      <c r="C125" s="263">
        <v>5095.2</v>
      </c>
      <c r="D125" s="265">
        <v>5216.166666666667</v>
      </c>
      <c r="E125" s="265">
        <v>4881.2333333333336</v>
      </c>
      <c r="F125" s="265">
        <v>4667.2666666666664</v>
      </c>
      <c r="G125" s="265">
        <v>4332.333333333333</v>
      </c>
      <c r="H125" s="265">
        <v>5430.1333333333341</v>
      </c>
      <c r="I125" s="265">
        <v>5765.0666666666666</v>
      </c>
      <c r="J125" s="265">
        <v>5979.0333333333347</v>
      </c>
      <c r="K125" s="263">
        <v>5551.1</v>
      </c>
      <c r="L125" s="263">
        <v>5002.2</v>
      </c>
      <c r="M125" s="263">
        <v>18.021879999999999</v>
      </c>
    </row>
    <row r="126" spans="1:13">
      <c r="A126" s="283">
        <v>117</v>
      </c>
      <c r="B126" s="263" t="s">
        <v>124</v>
      </c>
      <c r="C126" s="263">
        <v>1290.4000000000001</v>
      </c>
      <c r="D126" s="265">
        <v>1298.7166666666667</v>
      </c>
      <c r="E126" s="265">
        <v>1277.6833333333334</v>
      </c>
      <c r="F126" s="265">
        <v>1264.9666666666667</v>
      </c>
      <c r="G126" s="265">
        <v>1243.9333333333334</v>
      </c>
      <c r="H126" s="265">
        <v>1311.4333333333334</v>
      </c>
      <c r="I126" s="265">
        <v>1332.4666666666667</v>
      </c>
      <c r="J126" s="265">
        <v>1345.1833333333334</v>
      </c>
      <c r="K126" s="263">
        <v>1319.75</v>
      </c>
      <c r="L126" s="263">
        <v>1286</v>
      </c>
      <c r="M126" s="263">
        <v>68.964209999999994</v>
      </c>
    </row>
    <row r="127" spans="1:13">
      <c r="A127" s="283">
        <v>118</v>
      </c>
      <c r="B127" s="263" t="s">
        <v>121</v>
      </c>
      <c r="C127" s="263">
        <v>1610.45</v>
      </c>
      <c r="D127" s="265">
        <v>1617.7166666666665</v>
      </c>
      <c r="E127" s="265">
        <v>1588.883333333333</v>
      </c>
      <c r="F127" s="265">
        <v>1567.3166666666666</v>
      </c>
      <c r="G127" s="265">
        <v>1538.4833333333331</v>
      </c>
      <c r="H127" s="265">
        <v>1639.2833333333328</v>
      </c>
      <c r="I127" s="265">
        <v>1668.1166666666663</v>
      </c>
      <c r="J127" s="265">
        <v>1689.6833333333327</v>
      </c>
      <c r="K127" s="263">
        <v>1646.55</v>
      </c>
      <c r="L127" s="263">
        <v>1596.15</v>
      </c>
      <c r="M127" s="263">
        <v>9.2903599999999997</v>
      </c>
    </row>
    <row r="128" spans="1:13">
      <c r="A128" s="283">
        <v>119</v>
      </c>
      <c r="B128" s="263" t="s">
        <v>258</v>
      </c>
      <c r="C128" s="263">
        <v>1901.25</v>
      </c>
      <c r="D128" s="265">
        <v>1896</v>
      </c>
      <c r="E128" s="265">
        <v>1883.2</v>
      </c>
      <c r="F128" s="265">
        <v>1865.15</v>
      </c>
      <c r="G128" s="265">
        <v>1852.3500000000001</v>
      </c>
      <c r="H128" s="265">
        <v>1914.05</v>
      </c>
      <c r="I128" s="265">
        <v>1926.8500000000001</v>
      </c>
      <c r="J128" s="265">
        <v>1944.8999999999999</v>
      </c>
      <c r="K128" s="263">
        <v>1908.8</v>
      </c>
      <c r="L128" s="263">
        <v>1877.95</v>
      </c>
      <c r="M128" s="263">
        <v>2.3662399999999999</v>
      </c>
    </row>
    <row r="129" spans="1:13">
      <c r="A129" s="283">
        <v>120</v>
      </c>
      <c r="B129" s="263" t="s">
        <v>259</v>
      </c>
      <c r="C129" s="263">
        <v>75</v>
      </c>
      <c r="D129" s="265">
        <v>75.266666666666666</v>
      </c>
      <c r="E129" s="265">
        <v>73.783333333333331</v>
      </c>
      <c r="F129" s="265">
        <v>72.566666666666663</v>
      </c>
      <c r="G129" s="265">
        <v>71.083333333333329</v>
      </c>
      <c r="H129" s="265">
        <v>76.483333333333334</v>
      </c>
      <c r="I129" s="265">
        <v>77.966666666666654</v>
      </c>
      <c r="J129" s="265">
        <v>79.183333333333337</v>
      </c>
      <c r="K129" s="263">
        <v>76.75</v>
      </c>
      <c r="L129" s="263">
        <v>74.05</v>
      </c>
      <c r="M129" s="263">
        <v>27.649069999999998</v>
      </c>
    </row>
    <row r="130" spans="1:13">
      <c r="A130" s="283">
        <v>121</v>
      </c>
      <c r="B130" s="263" t="s">
        <v>128</v>
      </c>
      <c r="C130" s="263">
        <v>407.65</v>
      </c>
      <c r="D130" s="265">
        <v>411.08333333333331</v>
      </c>
      <c r="E130" s="265">
        <v>400.26666666666665</v>
      </c>
      <c r="F130" s="265">
        <v>392.88333333333333</v>
      </c>
      <c r="G130" s="265">
        <v>382.06666666666666</v>
      </c>
      <c r="H130" s="265">
        <v>418.46666666666664</v>
      </c>
      <c r="I130" s="265">
        <v>429.28333333333336</v>
      </c>
      <c r="J130" s="265">
        <v>436.66666666666663</v>
      </c>
      <c r="K130" s="263">
        <v>421.9</v>
      </c>
      <c r="L130" s="263">
        <v>403.7</v>
      </c>
      <c r="M130" s="263">
        <v>105.94928</v>
      </c>
    </row>
    <row r="131" spans="1:13">
      <c r="A131" s="283">
        <v>122</v>
      </c>
      <c r="B131" s="263" t="s">
        <v>127</v>
      </c>
      <c r="C131" s="263">
        <v>332.65</v>
      </c>
      <c r="D131" s="265">
        <v>325.7833333333333</v>
      </c>
      <c r="E131" s="265">
        <v>315.66666666666663</v>
      </c>
      <c r="F131" s="265">
        <v>298.68333333333334</v>
      </c>
      <c r="G131" s="265">
        <v>288.56666666666666</v>
      </c>
      <c r="H131" s="265">
        <v>342.76666666666659</v>
      </c>
      <c r="I131" s="265">
        <v>352.88333333333327</v>
      </c>
      <c r="J131" s="265">
        <v>369.86666666666656</v>
      </c>
      <c r="K131" s="263">
        <v>335.9</v>
      </c>
      <c r="L131" s="263">
        <v>308.8</v>
      </c>
      <c r="M131" s="263">
        <v>263.20618999999999</v>
      </c>
    </row>
    <row r="132" spans="1:13">
      <c r="A132" s="283">
        <v>123</v>
      </c>
      <c r="B132" s="263" t="s">
        <v>129</v>
      </c>
      <c r="C132" s="263">
        <v>2881.65</v>
      </c>
      <c r="D132" s="265">
        <v>2884.0833333333335</v>
      </c>
      <c r="E132" s="265">
        <v>2852.166666666667</v>
      </c>
      <c r="F132" s="265">
        <v>2822.6833333333334</v>
      </c>
      <c r="G132" s="265">
        <v>2790.7666666666669</v>
      </c>
      <c r="H132" s="265">
        <v>2913.5666666666671</v>
      </c>
      <c r="I132" s="265">
        <v>2945.483333333334</v>
      </c>
      <c r="J132" s="265">
        <v>2974.9666666666672</v>
      </c>
      <c r="K132" s="263">
        <v>2916</v>
      </c>
      <c r="L132" s="263">
        <v>2854.6</v>
      </c>
      <c r="M132" s="263">
        <v>11.34266</v>
      </c>
    </row>
    <row r="133" spans="1:13">
      <c r="A133" s="283">
        <v>124</v>
      </c>
      <c r="B133" s="263" t="s">
        <v>131</v>
      </c>
      <c r="C133" s="263">
        <v>2019.65</v>
      </c>
      <c r="D133" s="265">
        <v>2022.2166666666665</v>
      </c>
      <c r="E133" s="265">
        <v>1995.4333333333329</v>
      </c>
      <c r="F133" s="265">
        <v>1971.2166666666665</v>
      </c>
      <c r="G133" s="265">
        <v>1944.4333333333329</v>
      </c>
      <c r="H133" s="265">
        <v>2046.4333333333329</v>
      </c>
      <c r="I133" s="265">
        <v>2073.2166666666662</v>
      </c>
      <c r="J133" s="265">
        <v>2097.4333333333329</v>
      </c>
      <c r="K133" s="263">
        <v>2049</v>
      </c>
      <c r="L133" s="263">
        <v>1998</v>
      </c>
      <c r="M133" s="263">
        <v>54.801830000000002</v>
      </c>
    </row>
    <row r="134" spans="1:13">
      <c r="A134" s="283">
        <v>125</v>
      </c>
      <c r="B134" s="263" t="s">
        <v>132</v>
      </c>
      <c r="C134" s="263">
        <v>98.6</v>
      </c>
      <c r="D134" s="265">
        <v>98.983333333333334</v>
      </c>
      <c r="E134" s="265">
        <v>96.966666666666669</v>
      </c>
      <c r="F134" s="265">
        <v>95.333333333333329</v>
      </c>
      <c r="G134" s="265">
        <v>93.316666666666663</v>
      </c>
      <c r="H134" s="265">
        <v>100.61666666666667</v>
      </c>
      <c r="I134" s="265">
        <v>102.63333333333335</v>
      </c>
      <c r="J134" s="265">
        <v>104.26666666666668</v>
      </c>
      <c r="K134" s="263">
        <v>101</v>
      </c>
      <c r="L134" s="263">
        <v>97.35</v>
      </c>
      <c r="M134" s="263">
        <v>230.11431999999999</v>
      </c>
    </row>
    <row r="135" spans="1:13">
      <c r="A135" s="283">
        <v>126</v>
      </c>
      <c r="B135" s="263" t="s">
        <v>260</v>
      </c>
      <c r="C135" s="263">
        <v>2660.3</v>
      </c>
      <c r="D135" s="265">
        <v>2641.7999999999997</v>
      </c>
      <c r="E135" s="265">
        <v>2604.5999999999995</v>
      </c>
      <c r="F135" s="265">
        <v>2548.8999999999996</v>
      </c>
      <c r="G135" s="265">
        <v>2511.6999999999994</v>
      </c>
      <c r="H135" s="265">
        <v>2697.4999999999995</v>
      </c>
      <c r="I135" s="265">
        <v>2734.6999999999994</v>
      </c>
      <c r="J135" s="265">
        <v>2790.3999999999996</v>
      </c>
      <c r="K135" s="263">
        <v>2679</v>
      </c>
      <c r="L135" s="263">
        <v>2586.1</v>
      </c>
      <c r="M135" s="263">
        <v>2.2592400000000001</v>
      </c>
    </row>
    <row r="136" spans="1:13">
      <c r="A136" s="283">
        <v>127</v>
      </c>
      <c r="B136" s="263" t="s">
        <v>133</v>
      </c>
      <c r="C136" s="263">
        <v>469.8</v>
      </c>
      <c r="D136" s="265">
        <v>472.9666666666667</v>
      </c>
      <c r="E136" s="265">
        <v>462.58333333333337</v>
      </c>
      <c r="F136" s="265">
        <v>455.36666666666667</v>
      </c>
      <c r="G136" s="265">
        <v>444.98333333333335</v>
      </c>
      <c r="H136" s="265">
        <v>480.18333333333339</v>
      </c>
      <c r="I136" s="265">
        <v>490.56666666666672</v>
      </c>
      <c r="J136" s="265">
        <v>497.78333333333342</v>
      </c>
      <c r="K136" s="263">
        <v>483.35</v>
      </c>
      <c r="L136" s="263">
        <v>465.75</v>
      </c>
      <c r="M136" s="263">
        <v>64.891080000000002</v>
      </c>
    </row>
    <row r="137" spans="1:13">
      <c r="A137" s="283">
        <v>128</v>
      </c>
      <c r="B137" s="263" t="s">
        <v>261</v>
      </c>
      <c r="C137" s="263">
        <v>3944.95</v>
      </c>
      <c r="D137" s="265">
        <v>3974.3166666666671</v>
      </c>
      <c r="E137" s="265">
        <v>3890.6333333333341</v>
      </c>
      <c r="F137" s="265">
        <v>3836.3166666666671</v>
      </c>
      <c r="G137" s="265">
        <v>3752.6333333333341</v>
      </c>
      <c r="H137" s="265">
        <v>4028.6333333333341</v>
      </c>
      <c r="I137" s="265">
        <v>4112.3166666666675</v>
      </c>
      <c r="J137" s="265">
        <v>4166.6333333333341</v>
      </c>
      <c r="K137" s="263">
        <v>4058</v>
      </c>
      <c r="L137" s="263">
        <v>3920</v>
      </c>
      <c r="M137" s="263">
        <v>0.92059999999999997</v>
      </c>
    </row>
    <row r="138" spans="1:13">
      <c r="A138" s="283">
        <v>129</v>
      </c>
      <c r="B138" s="263" t="s">
        <v>134</v>
      </c>
      <c r="C138" s="263">
        <v>1549.45</v>
      </c>
      <c r="D138" s="265">
        <v>1554.1499999999999</v>
      </c>
      <c r="E138" s="265">
        <v>1534.2999999999997</v>
      </c>
      <c r="F138" s="265">
        <v>1519.1499999999999</v>
      </c>
      <c r="G138" s="265">
        <v>1499.2999999999997</v>
      </c>
      <c r="H138" s="265">
        <v>1569.2999999999997</v>
      </c>
      <c r="I138" s="265">
        <v>1589.1499999999996</v>
      </c>
      <c r="J138" s="265">
        <v>1604.2999999999997</v>
      </c>
      <c r="K138" s="263">
        <v>1574</v>
      </c>
      <c r="L138" s="263">
        <v>1539</v>
      </c>
      <c r="M138" s="263">
        <v>38.385559999999998</v>
      </c>
    </row>
    <row r="139" spans="1:13">
      <c r="A139" s="283">
        <v>130</v>
      </c>
      <c r="B139" s="263" t="s">
        <v>135</v>
      </c>
      <c r="C139" s="263">
        <v>1096.8</v>
      </c>
      <c r="D139" s="265">
        <v>1082.75</v>
      </c>
      <c r="E139" s="265">
        <v>1064.05</v>
      </c>
      <c r="F139" s="265">
        <v>1031.3</v>
      </c>
      <c r="G139" s="265">
        <v>1012.5999999999999</v>
      </c>
      <c r="H139" s="265">
        <v>1115.5</v>
      </c>
      <c r="I139" s="265">
        <v>1134.1999999999998</v>
      </c>
      <c r="J139" s="265">
        <v>1166.95</v>
      </c>
      <c r="K139" s="263">
        <v>1101.45</v>
      </c>
      <c r="L139" s="263">
        <v>1050</v>
      </c>
      <c r="M139" s="263">
        <v>38.221080000000001</v>
      </c>
    </row>
    <row r="140" spans="1:13">
      <c r="A140" s="283">
        <v>131</v>
      </c>
      <c r="B140" s="263" t="s">
        <v>146</v>
      </c>
      <c r="C140" s="263">
        <v>89575.35</v>
      </c>
      <c r="D140" s="265">
        <v>90043.05</v>
      </c>
      <c r="E140" s="265">
        <v>88536.1</v>
      </c>
      <c r="F140" s="265">
        <v>87496.85</v>
      </c>
      <c r="G140" s="265">
        <v>85989.900000000009</v>
      </c>
      <c r="H140" s="265">
        <v>91082.3</v>
      </c>
      <c r="I140" s="265">
        <v>92589.249999999985</v>
      </c>
      <c r="J140" s="265">
        <v>93628.5</v>
      </c>
      <c r="K140" s="263">
        <v>91550</v>
      </c>
      <c r="L140" s="263">
        <v>89003.8</v>
      </c>
      <c r="M140" s="263">
        <v>0.58997999999999995</v>
      </c>
    </row>
    <row r="141" spans="1:13">
      <c r="A141" s="283">
        <v>132</v>
      </c>
      <c r="B141" s="263" t="s">
        <v>143</v>
      </c>
      <c r="C141" s="263">
        <v>1145.25</v>
      </c>
      <c r="D141" s="265">
        <v>1140.7333333333333</v>
      </c>
      <c r="E141" s="265">
        <v>1131.5166666666667</v>
      </c>
      <c r="F141" s="265">
        <v>1117.7833333333333</v>
      </c>
      <c r="G141" s="265">
        <v>1108.5666666666666</v>
      </c>
      <c r="H141" s="265">
        <v>1154.4666666666667</v>
      </c>
      <c r="I141" s="265">
        <v>1163.6833333333334</v>
      </c>
      <c r="J141" s="265">
        <v>1177.4166666666667</v>
      </c>
      <c r="K141" s="263">
        <v>1149.95</v>
      </c>
      <c r="L141" s="263">
        <v>1127</v>
      </c>
      <c r="M141" s="263">
        <v>5.6152600000000001</v>
      </c>
    </row>
    <row r="142" spans="1:13">
      <c r="A142" s="283">
        <v>133</v>
      </c>
      <c r="B142" s="263" t="s">
        <v>137</v>
      </c>
      <c r="C142" s="263">
        <v>220.75</v>
      </c>
      <c r="D142" s="265">
        <v>218.03333333333333</v>
      </c>
      <c r="E142" s="265">
        <v>213.51666666666665</v>
      </c>
      <c r="F142" s="265">
        <v>206.28333333333333</v>
      </c>
      <c r="G142" s="265">
        <v>201.76666666666665</v>
      </c>
      <c r="H142" s="265">
        <v>225.26666666666665</v>
      </c>
      <c r="I142" s="265">
        <v>229.78333333333336</v>
      </c>
      <c r="J142" s="265">
        <v>237.01666666666665</v>
      </c>
      <c r="K142" s="263">
        <v>222.55</v>
      </c>
      <c r="L142" s="263">
        <v>210.8</v>
      </c>
      <c r="M142" s="263">
        <v>169.12835000000001</v>
      </c>
    </row>
    <row r="143" spans="1:13">
      <c r="A143" s="283">
        <v>134</v>
      </c>
      <c r="B143" s="263" t="s">
        <v>136</v>
      </c>
      <c r="C143" s="263">
        <v>912.2</v>
      </c>
      <c r="D143" s="265">
        <v>912.01666666666677</v>
      </c>
      <c r="E143" s="265">
        <v>902.28333333333353</v>
      </c>
      <c r="F143" s="265">
        <v>892.36666666666679</v>
      </c>
      <c r="G143" s="265">
        <v>882.63333333333355</v>
      </c>
      <c r="H143" s="265">
        <v>921.93333333333351</v>
      </c>
      <c r="I143" s="265">
        <v>931.66666666666686</v>
      </c>
      <c r="J143" s="265">
        <v>941.58333333333348</v>
      </c>
      <c r="K143" s="263">
        <v>921.75</v>
      </c>
      <c r="L143" s="263">
        <v>902.1</v>
      </c>
      <c r="M143" s="263">
        <v>42.236350000000002</v>
      </c>
    </row>
    <row r="144" spans="1:13">
      <c r="A144" s="283">
        <v>135</v>
      </c>
      <c r="B144" s="263" t="s">
        <v>138</v>
      </c>
      <c r="C144" s="263">
        <v>175.75</v>
      </c>
      <c r="D144" s="265">
        <v>176.38333333333333</v>
      </c>
      <c r="E144" s="265">
        <v>173.31666666666666</v>
      </c>
      <c r="F144" s="265">
        <v>170.88333333333333</v>
      </c>
      <c r="G144" s="265">
        <v>167.81666666666666</v>
      </c>
      <c r="H144" s="265">
        <v>178.81666666666666</v>
      </c>
      <c r="I144" s="265">
        <v>181.88333333333333</v>
      </c>
      <c r="J144" s="265">
        <v>184.31666666666666</v>
      </c>
      <c r="K144" s="263">
        <v>179.45</v>
      </c>
      <c r="L144" s="263">
        <v>173.95</v>
      </c>
      <c r="M144" s="263">
        <v>29.474640000000001</v>
      </c>
    </row>
    <row r="145" spans="1:13">
      <c r="A145" s="283">
        <v>136</v>
      </c>
      <c r="B145" s="263" t="s">
        <v>139</v>
      </c>
      <c r="C145" s="263">
        <v>409.25</v>
      </c>
      <c r="D145" s="265">
        <v>409.40000000000003</v>
      </c>
      <c r="E145" s="265">
        <v>405.55000000000007</v>
      </c>
      <c r="F145" s="265">
        <v>401.85</v>
      </c>
      <c r="G145" s="265">
        <v>398.00000000000006</v>
      </c>
      <c r="H145" s="265">
        <v>413.10000000000008</v>
      </c>
      <c r="I145" s="265">
        <v>416.9500000000001</v>
      </c>
      <c r="J145" s="265">
        <v>420.65000000000009</v>
      </c>
      <c r="K145" s="263">
        <v>413.25</v>
      </c>
      <c r="L145" s="263">
        <v>405.7</v>
      </c>
      <c r="M145" s="263">
        <v>13.5875</v>
      </c>
    </row>
    <row r="146" spans="1:13">
      <c r="A146" s="283">
        <v>137</v>
      </c>
      <c r="B146" s="263" t="s">
        <v>140</v>
      </c>
      <c r="C146" s="263">
        <v>7697.05</v>
      </c>
      <c r="D146" s="265">
        <v>7707.0999999999995</v>
      </c>
      <c r="E146" s="265">
        <v>7615.1999999999989</v>
      </c>
      <c r="F146" s="265">
        <v>7533.3499999999995</v>
      </c>
      <c r="G146" s="265">
        <v>7441.4499999999989</v>
      </c>
      <c r="H146" s="265">
        <v>7788.9499999999989</v>
      </c>
      <c r="I146" s="265">
        <v>7880.8499999999985</v>
      </c>
      <c r="J146" s="265">
        <v>7962.6999999999989</v>
      </c>
      <c r="K146" s="263">
        <v>7799</v>
      </c>
      <c r="L146" s="263">
        <v>7625.25</v>
      </c>
      <c r="M146" s="263">
        <v>13.211259999999999</v>
      </c>
    </row>
    <row r="147" spans="1:13">
      <c r="A147" s="283">
        <v>138</v>
      </c>
      <c r="B147" s="263" t="s">
        <v>142</v>
      </c>
      <c r="C147" s="263">
        <v>852.75</v>
      </c>
      <c r="D147" s="265">
        <v>844.7833333333333</v>
      </c>
      <c r="E147" s="265">
        <v>829.71666666666658</v>
      </c>
      <c r="F147" s="265">
        <v>806.68333333333328</v>
      </c>
      <c r="G147" s="265">
        <v>791.61666666666656</v>
      </c>
      <c r="H147" s="265">
        <v>867.81666666666661</v>
      </c>
      <c r="I147" s="265">
        <v>882.88333333333321</v>
      </c>
      <c r="J147" s="265">
        <v>905.91666666666663</v>
      </c>
      <c r="K147" s="263">
        <v>859.85</v>
      </c>
      <c r="L147" s="263">
        <v>821.75</v>
      </c>
      <c r="M147" s="263">
        <v>35.558720000000001</v>
      </c>
    </row>
    <row r="148" spans="1:13">
      <c r="A148" s="283">
        <v>139</v>
      </c>
      <c r="B148" s="263" t="s">
        <v>144</v>
      </c>
      <c r="C148" s="263">
        <v>1686.65</v>
      </c>
      <c r="D148" s="265">
        <v>1700.45</v>
      </c>
      <c r="E148" s="265">
        <v>1658.2</v>
      </c>
      <c r="F148" s="265">
        <v>1629.75</v>
      </c>
      <c r="G148" s="265">
        <v>1587.5</v>
      </c>
      <c r="H148" s="265">
        <v>1728.9</v>
      </c>
      <c r="I148" s="265">
        <v>1771.15</v>
      </c>
      <c r="J148" s="265">
        <v>1799.6000000000001</v>
      </c>
      <c r="K148" s="263">
        <v>1742.7</v>
      </c>
      <c r="L148" s="263">
        <v>1672</v>
      </c>
      <c r="M148" s="263">
        <v>5.4583000000000004</v>
      </c>
    </row>
    <row r="149" spans="1:13">
      <c r="A149" s="283">
        <v>140</v>
      </c>
      <c r="B149" s="263" t="s">
        <v>145</v>
      </c>
      <c r="C149" s="263">
        <v>213.45</v>
      </c>
      <c r="D149" s="265">
        <v>213.61666666666667</v>
      </c>
      <c r="E149" s="265">
        <v>210.48333333333335</v>
      </c>
      <c r="F149" s="265">
        <v>207.51666666666668</v>
      </c>
      <c r="G149" s="265">
        <v>204.38333333333335</v>
      </c>
      <c r="H149" s="265">
        <v>216.58333333333334</v>
      </c>
      <c r="I149" s="265">
        <v>219.71666666666667</v>
      </c>
      <c r="J149" s="265">
        <v>222.68333333333334</v>
      </c>
      <c r="K149" s="263">
        <v>216.75</v>
      </c>
      <c r="L149" s="263">
        <v>210.65</v>
      </c>
      <c r="M149" s="263">
        <v>356.09075000000001</v>
      </c>
    </row>
    <row r="150" spans="1:13">
      <c r="A150" s="283">
        <v>141</v>
      </c>
      <c r="B150" s="263" t="s">
        <v>263</v>
      </c>
      <c r="C150" s="263">
        <v>1683.6</v>
      </c>
      <c r="D150" s="265">
        <v>1682.95</v>
      </c>
      <c r="E150" s="265">
        <v>1670.9</v>
      </c>
      <c r="F150" s="265">
        <v>1658.2</v>
      </c>
      <c r="G150" s="265">
        <v>1646.15</v>
      </c>
      <c r="H150" s="265">
        <v>1695.65</v>
      </c>
      <c r="I150" s="265">
        <v>1707.6999999999998</v>
      </c>
      <c r="J150" s="265">
        <v>1720.4</v>
      </c>
      <c r="K150" s="263">
        <v>1695</v>
      </c>
      <c r="L150" s="263">
        <v>1670.25</v>
      </c>
      <c r="M150" s="263">
        <v>2.3089</v>
      </c>
    </row>
    <row r="151" spans="1:13">
      <c r="A151" s="283">
        <v>142</v>
      </c>
      <c r="B151" s="263" t="s">
        <v>147</v>
      </c>
      <c r="C151" s="263">
        <v>1315.3</v>
      </c>
      <c r="D151" s="265">
        <v>1322.7166666666665</v>
      </c>
      <c r="E151" s="265">
        <v>1301.583333333333</v>
      </c>
      <c r="F151" s="265">
        <v>1287.8666666666666</v>
      </c>
      <c r="G151" s="265">
        <v>1266.7333333333331</v>
      </c>
      <c r="H151" s="265">
        <v>1336.4333333333329</v>
      </c>
      <c r="I151" s="265">
        <v>1357.5666666666666</v>
      </c>
      <c r="J151" s="265">
        <v>1371.2833333333328</v>
      </c>
      <c r="K151" s="263">
        <v>1343.85</v>
      </c>
      <c r="L151" s="263">
        <v>1309</v>
      </c>
      <c r="M151" s="263">
        <v>17.218160000000001</v>
      </c>
    </row>
    <row r="152" spans="1:13">
      <c r="A152" s="283">
        <v>143</v>
      </c>
      <c r="B152" s="263" t="s">
        <v>264</v>
      </c>
      <c r="C152" s="263">
        <v>819.35</v>
      </c>
      <c r="D152" s="265">
        <v>825.90000000000009</v>
      </c>
      <c r="E152" s="265">
        <v>805.85000000000014</v>
      </c>
      <c r="F152" s="265">
        <v>792.35</v>
      </c>
      <c r="G152" s="265">
        <v>772.30000000000007</v>
      </c>
      <c r="H152" s="265">
        <v>839.4000000000002</v>
      </c>
      <c r="I152" s="265">
        <v>859.45000000000016</v>
      </c>
      <c r="J152" s="265">
        <v>872.95000000000027</v>
      </c>
      <c r="K152" s="263">
        <v>845.95</v>
      </c>
      <c r="L152" s="263">
        <v>812.4</v>
      </c>
      <c r="M152" s="263">
        <v>6.2435</v>
      </c>
    </row>
    <row r="153" spans="1:13">
      <c r="A153" s="283">
        <v>144</v>
      </c>
      <c r="B153" s="263" t="s">
        <v>152</v>
      </c>
      <c r="C153" s="263">
        <v>115.5</v>
      </c>
      <c r="D153" s="265">
        <v>115.33333333333333</v>
      </c>
      <c r="E153" s="265">
        <v>113.36666666666666</v>
      </c>
      <c r="F153" s="265">
        <v>111.23333333333333</v>
      </c>
      <c r="G153" s="265">
        <v>109.26666666666667</v>
      </c>
      <c r="H153" s="265">
        <v>117.46666666666665</v>
      </c>
      <c r="I153" s="265">
        <v>119.43333333333332</v>
      </c>
      <c r="J153" s="265">
        <v>121.56666666666665</v>
      </c>
      <c r="K153" s="263">
        <v>117.3</v>
      </c>
      <c r="L153" s="263">
        <v>113.2</v>
      </c>
      <c r="M153" s="263">
        <v>158.26952</v>
      </c>
    </row>
    <row r="154" spans="1:13">
      <c r="A154" s="283">
        <v>145</v>
      </c>
      <c r="B154" s="263" t="s">
        <v>153</v>
      </c>
      <c r="C154" s="263">
        <v>98</v>
      </c>
      <c r="D154" s="265">
        <v>97.55</v>
      </c>
      <c r="E154" s="265">
        <v>95.949999999999989</v>
      </c>
      <c r="F154" s="265">
        <v>93.899999999999991</v>
      </c>
      <c r="G154" s="265">
        <v>92.299999999999983</v>
      </c>
      <c r="H154" s="265">
        <v>99.6</v>
      </c>
      <c r="I154" s="265">
        <v>101.19999999999999</v>
      </c>
      <c r="J154" s="265">
        <v>103.25</v>
      </c>
      <c r="K154" s="263">
        <v>99.15</v>
      </c>
      <c r="L154" s="263">
        <v>95.5</v>
      </c>
      <c r="M154" s="263">
        <v>328.65663000000001</v>
      </c>
    </row>
    <row r="155" spans="1:13">
      <c r="A155" s="283">
        <v>146</v>
      </c>
      <c r="B155" s="263" t="s">
        <v>148</v>
      </c>
      <c r="C155" s="263">
        <v>50.15</v>
      </c>
      <c r="D155" s="265">
        <v>49.65</v>
      </c>
      <c r="E155" s="265">
        <v>48.9</v>
      </c>
      <c r="F155" s="265">
        <v>47.65</v>
      </c>
      <c r="G155" s="265">
        <v>46.9</v>
      </c>
      <c r="H155" s="265">
        <v>50.9</v>
      </c>
      <c r="I155" s="265">
        <v>51.65</v>
      </c>
      <c r="J155" s="265">
        <v>52.9</v>
      </c>
      <c r="K155" s="263">
        <v>50.4</v>
      </c>
      <c r="L155" s="263">
        <v>48.4</v>
      </c>
      <c r="M155" s="263">
        <v>225.31335000000001</v>
      </c>
    </row>
    <row r="156" spans="1:13">
      <c r="A156" s="283">
        <v>147</v>
      </c>
      <c r="B156" s="263" t="s">
        <v>451</v>
      </c>
      <c r="C156" s="263">
        <v>2509.1</v>
      </c>
      <c r="D156" s="265">
        <v>2527.3166666666662</v>
      </c>
      <c r="E156" s="265">
        <v>2476.9333333333325</v>
      </c>
      <c r="F156" s="265">
        <v>2444.7666666666664</v>
      </c>
      <c r="G156" s="265">
        <v>2394.3833333333328</v>
      </c>
      <c r="H156" s="265">
        <v>2559.4833333333322</v>
      </c>
      <c r="I156" s="265">
        <v>2609.8666666666663</v>
      </c>
      <c r="J156" s="265">
        <v>2642.0333333333319</v>
      </c>
      <c r="K156" s="263">
        <v>2577.6999999999998</v>
      </c>
      <c r="L156" s="263">
        <v>2495.15</v>
      </c>
      <c r="M156" s="263">
        <v>1.3224800000000001</v>
      </c>
    </row>
    <row r="157" spans="1:13">
      <c r="A157" s="283">
        <v>148</v>
      </c>
      <c r="B157" s="263" t="s">
        <v>151</v>
      </c>
      <c r="C157" s="263">
        <v>17217.25</v>
      </c>
      <c r="D157" s="265">
        <v>17334.116666666665</v>
      </c>
      <c r="E157" s="265">
        <v>17022.23333333333</v>
      </c>
      <c r="F157" s="265">
        <v>16827.216666666664</v>
      </c>
      <c r="G157" s="265">
        <v>16515.333333333328</v>
      </c>
      <c r="H157" s="265">
        <v>17529.133333333331</v>
      </c>
      <c r="I157" s="265">
        <v>17841.01666666667</v>
      </c>
      <c r="J157" s="265">
        <v>18036.033333333333</v>
      </c>
      <c r="K157" s="263">
        <v>17646</v>
      </c>
      <c r="L157" s="263">
        <v>17139.099999999999</v>
      </c>
      <c r="M157" s="263">
        <v>2.2977400000000001</v>
      </c>
    </row>
    <row r="158" spans="1:13">
      <c r="A158" s="283">
        <v>149</v>
      </c>
      <c r="B158" s="263" t="s">
        <v>792</v>
      </c>
      <c r="C158" s="263">
        <v>345.2</v>
      </c>
      <c r="D158" s="265">
        <v>342.05</v>
      </c>
      <c r="E158" s="265">
        <v>336.1</v>
      </c>
      <c r="F158" s="265">
        <v>327</v>
      </c>
      <c r="G158" s="265">
        <v>321.05</v>
      </c>
      <c r="H158" s="265">
        <v>351.15000000000003</v>
      </c>
      <c r="I158" s="265">
        <v>357.09999999999997</v>
      </c>
      <c r="J158" s="265">
        <v>366.20000000000005</v>
      </c>
      <c r="K158" s="263">
        <v>348</v>
      </c>
      <c r="L158" s="263">
        <v>332.95</v>
      </c>
      <c r="M158" s="263">
        <v>7.3879999999999999</v>
      </c>
    </row>
    <row r="159" spans="1:13">
      <c r="A159" s="283">
        <v>150</v>
      </c>
      <c r="B159" s="263" t="s">
        <v>266</v>
      </c>
      <c r="C159" s="263">
        <v>577.6</v>
      </c>
      <c r="D159" s="265">
        <v>581.38333333333333</v>
      </c>
      <c r="E159" s="265">
        <v>567.76666666666665</v>
      </c>
      <c r="F159" s="265">
        <v>557.93333333333328</v>
      </c>
      <c r="G159" s="265">
        <v>544.31666666666661</v>
      </c>
      <c r="H159" s="265">
        <v>591.2166666666667</v>
      </c>
      <c r="I159" s="265">
        <v>604.83333333333326</v>
      </c>
      <c r="J159" s="265">
        <v>614.66666666666674</v>
      </c>
      <c r="K159" s="263">
        <v>595</v>
      </c>
      <c r="L159" s="263">
        <v>571.54999999999995</v>
      </c>
      <c r="M159" s="263">
        <v>1.4477199999999999</v>
      </c>
    </row>
    <row r="160" spans="1:13">
      <c r="A160" s="283">
        <v>151</v>
      </c>
      <c r="B160" s="263" t="s">
        <v>155</v>
      </c>
      <c r="C160" s="263">
        <v>103.75</v>
      </c>
      <c r="D160" s="265">
        <v>102.61666666666667</v>
      </c>
      <c r="E160" s="265">
        <v>100.38333333333335</v>
      </c>
      <c r="F160" s="265">
        <v>97.01666666666668</v>
      </c>
      <c r="G160" s="265">
        <v>94.78333333333336</v>
      </c>
      <c r="H160" s="265">
        <v>105.98333333333335</v>
      </c>
      <c r="I160" s="265">
        <v>108.21666666666667</v>
      </c>
      <c r="J160" s="265">
        <v>111.58333333333334</v>
      </c>
      <c r="K160" s="263">
        <v>104.85</v>
      </c>
      <c r="L160" s="263">
        <v>99.25</v>
      </c>
      <c r="M160" s="263">
        <v>762.36797999999999</v>
      </c>
    </row>
    <row r="161" spans="1:13">
      <c r="A161" s="283">
        <v>152</v>
      </c>
      <c r="B161" s="263" t="s">
        <v>154</v>
      </c>
      <c r="C161" s="263">
        <v>118.25</v>
      </c>
      <c r="D161" s="265">
        <v>117.95</v>
      </c>
      <c r="E161" s="265">
        <v>117</v>
      </c>
      <c r="F161" s="265">
        <v>115.75</v>
      </c>
      <c r="G161" s="265">
        <v>114.8</v>
      </c>
      <c r="H161" s="265">
        <v>119.2</v>
      </c>
      <c r="I161" s="265">
        <v>120.15000000000002</v>
      </c>
      <c r="J161" s="265">
        <v>121.4</v>
      </c>
      <c r="K161" s="263">
        <v>118.9</v>
      </c>
      <c r="L161" s="263">
        <v>116.7</v>
      </c>
      <c r="M161" s="263">
        <v>14.893800000000001</v>
      </c>
    </row>
    <row r="162" spans="1:13">
      <c r="A162" s="283">
        <v>153</v>
      </c>
      <c r="B162" s="263" t="s">
        <v>267</v>
      </c>
      <c r="C162" s="263">
        <v>3134.7</v>
      </c>
      <c r="D162" s="265">
        <v>3148.6166666666668</v>
      </c>
      <c r="E162" s="265">
        <v>3107.0833333333335</v>
      </c>
      <c r="F162" s="265">
        <v>3079.4666666666667</v>
      </c>
      <c r="G162" s="265">
        <v>3037.9333333333334</v>
      </c>
      <c r="H162" s="265">
        <v>3176.2333333333336</v>
      </c>
      <c r="I162" s="265">
        <v>3217.7666666666664</v>
      </c>
      <c r="J162" s="265">
        <v>3245.3833333333337</v>
      </c>
      <c r="K162" s="263">
        <v>3190.15</v>
      </c>
      <c r="L162" s="263">
        <v>3121</v>
      </c>
      <c r="M162" s="263">
        <v>0.53700999999999999</v>
      </c>
    </row>
    <row r="163" spans="1:13">
      <c r="A163" s="283">
        <v>154</v>
      </c>
      <c r="B163" s="263" t="s">
        <v>268</v>
      </c>
      <c r="C163" s="263">
        <v>2226.6999999999998</v>
      </c>
      <c r="D163" s="265">
        <v>2232.15</v>
      </c>
      <c r="E163" s="265">
        <v>2204.8000000000002</v>
      </c>
      <c r="F163" s="265">
        <v>2182.9</v>
      </c>
      <c r="G163" s="265">
        <v>2155.5500000000002</v>
      </c>
      <c r="H163" s="265">
        <v>2254.0500000000002</v>
      </c>
      <c r="I163" s="265">
        <v>2281.3999999999996</v>
      </c>
      <c r="J163" s="265">
        <v>2303.3000000000002</v>
      </c>
      <c r="K163" s="263">
        <v>2259.5</v>
      </c>
      <c r="L163" s="263">
        <v>2210.25</v>
      </c>
      <c r="M163" s="263">
        <v>2.9356200000000001</v>
      </c>
    </row>
    <row r="164" spans="1:13">
      <c r="A164" s="283">
        <v>155</v>
      </c>
      <c r="B164" s="263" t="s">
        <v>156</v>
      </c>
      <c r="C164" s="263">
        <v>29343.15</v>
      </c>
      <c r="D164" s="265">
        <v>29642.966666666664</v>
      </c>
      <c r="E164" s="265">
        <v>28850.183333333327</v>
      </c>
      <c r="F164" s="265">
        <v>28357.216666666664</v>
      </c>
      <c r="G164" s="265">
        <v>27564.433333333327</v>
      </c>
      <c r="H164" s="265">
        <v>30135.933333333327</v>
      </c>
      <c r="I164" s="265">
        <v>30928.71666666666</v>
      </c>
      <c r="J164" s="265">
        <v>31421.683333333327</v>
      </c>
      <c r="K164" s="263">
        <v>30435.75</v>
      </c>
      <c r="L164" s="263">
        <v>29150</v>
      </c>
      <c r="M164" s="263">
        <v>0.36770999999999998</v>
      </c>
    </row>
    <row r="165" spans="1:13">
      <c r="A165" s="283">
        <v>156</v>
      </c>
      <c r="B165" s="263" t="s">
        <v>158</v>
      </c>
      <c r="C165" s="263">
        <v>242.8</v>
      </c>
      <c r="D165" s="265">
        <v>243.4</v>
      </c>
      <c r="E165" s="265">
        <v>240.9</v>
      </c>
      <c r="F165" s="265">
        <v>239</v>
      </c>
      <c r="G165" s="265">
        <v>236.5</v>
      </c>
      <c r="H165" s="265">
        <v>245.3</v>
      </c>
      <c r="I165" s="265">
        <v>247.8</v>
      </c>
      <c r="J165" s="265">
        <v>249.70000000000002</v>
      </c>
      <c r="K165" s="263">
        <v>245.9</v>
      </c>
      <c r="L165" s="263">
        <v>241.5</v>
      </c>
      <c r="M165" s="263">
        <v>45.235729999999997</v>
      </c>
    </row>
    <row r="166" spans="1:13">
      <c r="A166" s="283">
        <v>157</v>
      </c>
      <c r="B166" s="263" t="s">
        <v>270</v>
      </c>
      <c r="C166" s="263">
        <v>4606.05</v>
      </c>
      <c r="D166" s="265">
        <v>4601.6833333333334</v>
      </c>
      <c r="E166" s="265">
        <v>4579.3666666666668</v>
      </c>
      <c r="F166" s="265">
        <v>4552.6833333333334</v>
      </c>
      <c r="G166" s="265">
        <v>4530.3666666666668</v>
      </c>
      <c r="H166" s="265">
        <v>4628.3666666666668</v>
      </c>
      <c r="I166" s="265">
        <v>4650.6833333333343</v>
      </c>
      <c r="J166" s="265">
        <v>4677.3666666666668</v>
      </c>
      <c r="K166" s="263">
        <v>4624</v>
      </c>
      <c r="L166" s="263">
        <v>4575</v>
      </c>
      <c r="M166" s="263">
        <v>0.48877999999999999</v>
      </c>
    </row>
    <row r="167" spans="1:13">
      <c r="A167" s="283">
        <v>158</v>
      </c>
      <c r="B167" s="263" t="s">
        <v>160</v>
      </c>
      <c r="C167" s="263">
        <v>1789.15</v>
      </c>
      <c r="D167" s="265">
        <v>1783.3333333333333</v>
      </c>
      <c r="E167" s="265">
        <v>1771.6666666666665</v>
      </c>
      <c r="F167" s="265">
        <v>1754.1833333333332</v>
      </c>
      <c r="G167" s="265">
        <v>1742.5166666666664</v>
      </c>
      <c r="H167" s="265">
        <v>1800.8166666666666</v>
      </c>
      <c r="I167" s="265">
        <v>1812.4833333333331</v>
      </c>
      <c r="J167" s="265">
        <v>1829.9666666666667</v>
      </c>
      <c r="K167" s="263">
        <v>1795</v>
      </c>
      <c r="L167" s="263">
        <v>1765.85</v>
      </c>
      <c r="M167" s="263">
        <v>10.14212</v>
      </c>
    </row>
    <row r="168" spans="1:13">
      <c r="A168" s="283">
        <v>159</v>
      </c>
      <c r="B168" s="263" t="s">
        <v>157</v>
      </c>
      <c r="C168" s="263">
        <v>1842.1</v>
      </c>
      <c r="D168" s="265">
        <v>1834.3999999999999</v>
      </c>
      <c r="E168" s="265">
        <v>1793.7999999999997</v>
      </c>
      <c r="F168" s="265">
        <v>1745.4999999999998</v>
      </c>
      <c r="G168" s="265">
        <v>1704.8999999999996</v>
      </c>
      <c r="H168" s="265">
        <v>1882.6999999999998</v>
      </c>
      <c r="I168" s="265">
        <v>1923.2999999999997</v>
      </c>
      <c r="J168" s="265">
        <v>1971.6</v>
      </c>
      <c r="K168" s="263">
        <v>1875</v>
      </c>
      <c r="L168" s="263">
        <v>1786.1</v>
      </c>
      <c r="M168" s="263">
        <v>19.96884</v>
      </c>
    </row>
    <row r="169" spans="1:13">
      <c r="A169" s="283">
        <v>160</v>
      </c>
      <c r="B169" s="263" t="s">
        <v>462</v>
      </c>
      <c r="C169" s="263">
        <v>1326.4</v>
      </c>
      <c r="D169" s="265">
        <v>1325.8</v>
      </c>
      <c r="E169" s="265">
        <v>1311.6</v>
      </c>
      <c r="F169" s="265">
        <v>1296.8</v>
      </c>
      <c r="G169" s="265">
        <v>1282.5999999999999</v>
      </c>
      <c r="H169" s="265">
        <v>1340.6</v>
      </c>
      <c r="I169" s="265">
        <v>1354.8000000000002</v>
      </c>
      <c r="J169" s="265">
        <v>1369.6</v>
      </c>
      <c r="K169" s="263">
        <v>1340</v>
      </c>
      <c r="L169" s="263">
        <v>1311</v>
      </c>
      <c r="M169" s="263">
        <v>2.28193</v>
      </c>
    </row>
    <row r="170" spans="1:13">
      <c r="A170" s="283">
        <v>161</v>
      </c>
      <c r="B170" s="263" t="s">
        <v>159</v>
      </c>
      <c r="C170" s="263">
        <v>133.69999999999999</v>
      </c>
      <c r="D170" s="265">
        <v>133.83333333333334</v>
      </c>
      <c r="E170" s="265">
        <v>131.76666666666668</v>
      </c>
      <c r="F170" s="265">
        <v>129.83333333333334</v>
      </c>
      <c r="G170" s="265">
        <v>127.76666666666668</v>
      </c>
      <c r="H170" s="265">
        <v>135.76666666666668</v>
      </c>
      <c r="I170" s="265">
        <v>137.83333333333334</v>
      </c>
      <c r="J170" s="265">
        <v>139.76666666666668</v>
      </c>
      <c r="K170" s="263">
        <v>135.9</v>
      </c>
      <c r="L170" s="263">
        <v>131.9</v>
      </c>
      <c r="M170" s="263">
        <v>85.262159999999994</v>
      </c>
    </row>
    <row r="171" spans="1:13">
      <c r="A171" s="283">
        <v>162</v>
      </c>
      <c r="B171" s="263" t="s">
        <v>162</v>
      </c>
      <c r="C171" s="263">
        <v>225.55</v>
      </c>
      <c r="D171" s="265">
        <v>222.91666666666666</v>
      </c>
      <c r="E171" s="265">
        <v>215.93333333333331</v>
      </c>
      <c r="F171" s="265">
        <v>206.31666666666666</v>
      </c>
      <c r="G171" s="265">
        <v>199.33333333333331</v>
      </c>
      <c r="H171" s="265">
        <v>232.5333333333333</v>
      </c>
      <c r="I171" s="265">
        <v>239.51666666666665</v>
      </c>
      <c r="J171" s="265">
        <v>249.1333333333333</v>
      </c>
      <c r="K171" s="263">
        <v>229.9</v>
      </c>
      <c r="L171" s="263">
        <v>213.3</v>
      </c>
      <c r="M171" s="263">
        <v>451.13049999999998</v>
      </c>
    </row>
    <row r="172" spans="1:13">
      <c r="A172" s="283">
        <v>163</v>
      </c>
      <c r="B172" s="263" t="s">
        <v>271</v>
      </c>
      <c r="C172" s="263">
        <v>284.89999999999998</v>
      </c>
      <c r="D172" s="265">
        <v>287.26666666666665</v>
      </c>
      <c r="E172" s="265">
        <v>280.83333333333331</v>
      </c>
      <c r="F172" s="265">
        <v>276.76666666666665</v>
      </c>
      <c r="G172" s="265">
        <v>270.33333333333331</v>
      </c>
      <c r="H172" s="265">
        <v>291.33333333333331</v>
      </c>
      <c r="I172" s="265">
        <v>297.76666666666671</v>
      </c>
      <c r="J172" s="265">
        <v>301.83333333333331</v>
      </c>
      <c r="K172" s="263">
        <v>293.7</v>
      </c>
      <c r="L172" s="263">
        <v>283.2</v>
      </c>
      <c r="M172" s="263">
        <v>4.2164999999999999</v>
      </c>
    </row>
    <row r="173" spans="1:13">
      <c r="A173" s="283">
        <v>164</v>
      </c>
      <c r="B173" s="263" t="s">
        <v>272</v>
      </c>
      <c r="C173" s="263">
        <v>13109.35</v>
      </c>
      <c r="D173" s="265">
        <v>13305.299999999997</v>
      </c>
      <c r="E173" s="265">
        <v>12810.599999999995</v>
      </c>
      <c r="F173" s="265">
        <v>12511.849999999997</v>
      </c>
      <c r="G173" s="265">
        <v>12017.149999999994</v>
      </c>
      <c r="H173" s="265">
        <v>13604.049999999996</v>
      </c>
      <c r="I173" s="265">
        <v>14098.749999999996</v>
      </c>
      <c r="J173" s="265">
        <v>14397.499999999996</v>
      </c>
      <c r="K173" s="263">
        <v>13800</v>
      </c>
      <c r="L173" s="263">
        <v>13006.55</v>
      </c>
      <c r="M173" s="263">
        <v>9.4229999999999994E-2</v>
      </c>
    </row>
    <row r="174" spans="1:13">
      <c r="A174" s="283">
        <v>165</v>
      </c>
      <c r="B174" s="263" t="s">
        <v>161</v>
      </c>
      <c r="C174" s="263">
        <v>39.5</v>
      </c>
      <c r="D174" s="265">
        <v>39.75</v>
      </c>
      <c r="E174" s="265">
        <v>38.85</v>
      </c>
      <c r="F174" s="265">
        <v>38.200000000000003</v>
      </c>
      <c r="G174" s="265">
        <v>37.300000000000004</v>
      </c>
      <c r="H174" s="265">
        <v>40.4</v>
      </c>
      <c r="I174" s="265">
        <v>41.300000000000004</v>
      </c>
      <c r="J174" s="265">
        <v>41.949999999999996</v>
      </c>
      <c r="K174" s="263">
        <v>40.65</v>
      </c>
      <c r="L174" s="263">
        <v>39.1</v>
      </c>
      <c r="M174" s="263">
        <v>1875.2068300000001</v>
      </c>
    </row>
    <row r="175" spans="1:13">
      <c r="A175" s="283">
        <v>166</v>
      </c>
      <c r="B175" s="263" t="s">
        <v>165</v>
      </c>
      <c r="C175" s="263">
        <v>258.5</v>
      </c>
      <c r="D175" s="265">
        <v>256.65000000000003</v>
      </c>
      <c r="E175" s="265">
        <v>251.30000000000007</v>
      </c>
      <c r="F175" s="265">
        <v>244.10000000000002</v>
      </c>
      <c r="G175" s="265">
        <v>238.75000000000006</v>
      </c>
      <c r="H175" s="265">
        <v>263.85000000000008</v>
      </c>
      <c r="I175" s="265">
        <v>269.2000000000001</v>
      </c>
      <c r="J175" s="265">
        <v>276.40000000000009</v>
      </c>
      <c r="K175" s="263">
        <v>262</v>
      </c>
      <c r="L175" s="263">
        <v>249.45</v>
      </c>
      <c r="M175" s="263">
        <v>226.30710999999999</v>
      </c>
    </row>
    <row r="176" spans="1:13">
      <c r="A176" s="283">
        <v>167</v>
      </c>
      <c r="B176" s="263" t="s">
        <v>166</v>
      </c>
      <c r="C176" s="263">
        <v>153.69999999999999</v>
      </c>
      <c r="D176" s="265">
        <v>154.16666666666666</v>
      </c>
      <c r="E176" s="265">
        <v>152.0333333333333</v>
      </c>
      <c r="F176" s="265">
        <v>150.36666666666665</v>
      </c>
      <c r="G176" s="265">
        <v>148.23333333333329</v>
      </c>
      <c r="H176" s="265">
        <v>155.83333333333331</v>
      </c>
      <c r="I176" s="265">
        <v>157.9666666666667</v>
      </c>
      <c r="J176" s="265">
        <v>159.63333333333333</v>
      </c>
      <c r="K176" s="263">
        <v>156.30000000000001</v>
      </c>
      <c r="L176" s="263">
        <v>152.5</v>
      </c>
      <c r="M176" s="263">
        <v>52.941980000000001</v>
      </c>
    </row>
    <row r="177" spans="1:13">
      <c r="A177" s="283">
        <v>168</v>
      </c>
      <c r="B177" s="263" t="s">
        <v>274</v>
      </c>
      <c r="C177" s="263">
        <v>479.4</v>
      </c>
      <c r="D177" s="265">
        <v>478.81666666666666</v>
      </c>
      <c r="E177" s="265">
        <v>476.5333333333333</v>
      </c>
      <c r="F177" s="265">
        <v>473.66666666666663</v>
      </c>
      <c r="G177" s="265">
        <v>471.38333333333327</v>
      </c>
      <c r="H177" s="265">
        <v>481.68333333333334</v>
      </c>
      <c r="I177" s="265">
        <v>483.96666666666675</v>
      </c>
      <c r="J177" s="265">
        <v>486.83333333333337</v>
      </c>
      <c r="K177" s="263">
        <v>481.1</v>
      </c>
      <c r="L177" s="263">
        <v>475.95</v>
      </c>
      <c r="M177" s="263">
        <v>0.63558999999999999</v>
      </c>
    </row>
    <row r="178" spans="1:13">
      <c r="A178" s="283">
        <v>169</v>
      </c>
      <c r="B178" s="263" t="s">
        <v>167</v>
      </c>
      <c r="C178" s="263">
        <v>2059.5</v>
      </c>
      <c r="D178" s="265">
        <v>2057.9666666666667</v>
      </c>
      <c r="E178" s="265">
        <v>2036.5333333333333</v>
      </c>
      <c r="F178" s="265">
        <v>2013.5666666666666</v>
      </c>
      <c r="G178" s="265">
        <v>1992.1333333333332</v>
      </c>
      <c r="H178" s="265">
        <v>2080.9333333333334</v>
      </c>
      <c r="I178" s="265">
        <v>2102.3666666666668</v>
      </c>
      <c r="J178" s="265">
        <v>2125.3333333333335</v>
      </c>
      <c r="K178" s="263">
        <v>2079.4</v>
      </c>
      <c r="L178" s="263">
        <v>2035</v>
      </c>
      <c r="M178" s="263">
        <v>98.860929999999996</v>
      </c>
    </row>
    <row r="179" spans="1:13">
      <c r="A179" s="283">
        <v>170</v>
      </c>
      <c r="B179" s="263" t="s">
        <v>817</v>
      </c>
      <c r="C179" s="263">
        <v>1019.35</v>
      </c>
      <c r="D179" s="265">
        <v>1023.7833333333333</v>
      </c>
      <c r="E179" s="265">
        <v>1010.5666666666666</v>
      </c>
      <c r="F179" s="265">
        <v>1001.7833333333333</v>
      </c>
      <c r="G179" s="265">
        <v>988.56666666666661</v>
      </c>
      <c r="H179" s="265">
        <v>1032.5666666666666</v>
      </c>
      <c r="I179" s="265">
        <v>1045.7833333333333</v>
      </c>
      <c r="J179" s="265">
        <v>1054.5666666666666</v>
      </c>
      <c r="K179" s="263">
        <v>1037</v>
      </c>
      <c r="L179" s="263">
        <v>1015</v>
      </c>
      <c r="M179" s="263">
        <v>9.5336300000000005</v>
      </c>
    </row>
    <row r="180" spans="1:13">
      <c r="A180" s="283">
        <v>171</v>
      </c>
      <c r="B180" s="263" t="s">
        <v>275</v>
      </c>
      <c r="C180" s="263">
        <v>872</v>
      </c>
      <c r="D180" s="265">
        <v>876.43333333333339</v>
      </c>
      <c r="E180" s="265">
        <v>864.56666666666683</v>
      </c>
      <c r="F180" s="265">
        <v>857.13333333333344</v>
      </c>
      <c r="G180" s="265">
        <v>845.26666666666688</v>
      </c>
      <c r="H180" s="265">
        <v>883.86666666666679</v>
      </c>
      <c r="I180" s="265">
        <v>895.73333333333335</v>
      </c>
      <c r="J180" s="265">
        <v>903.16666666666674</v>
      </c>
      <c r="K180" s="263">
        <v>888.3</v>
      </c>
      <c r="L180" s="263">
        <v>869</v>
      </c>
      <c r="M180" s="263">
        <v>16.34864</v>
      </c>
    </row>
    <row r="181" spans="1:13">
      <c r="A181" s="283">
        <v>172</v>
      </c>
      <c r="B181" s="263" t="s">
        <v>172</v>
      </c>
      <c r="C181" s="263">
        <v>5787.6</v>
      </c>
      <c r="D181" s="265">
        <v>5744.2</v>
      </c>
      <c r="E181" s="265">
        <v>5668.4</v>
      </c>
      <c r="F181" s="265">
        <v>5549.2</v>
      </c>
      <c r="G181" s="265">
        <v>5473.4</v>
      </c>
      <c r="H181" s="265">
        <v>5863.4</v>
      </c>
      <c r="I181" s="265">
        <v>5939.2000000000007</v>
      </c>
      <c r="J181" s="265">
        <v>6058.4</v>
      </c>
      <c r="K181" s="263">
        <v>5820</v>
      </c>
      <c r="L181" s="263">
        <v>5625</v>
      </c>
      <c r="M181" s="263">
        <v>1.7293099999999999</v>
      </c>
    </row>
    <row r="182" spans="1:13">
      <c r="A182" s="283">
        <v>173</v>
      </c>
      <c r="B182" s="263" t="s">
        <v>479</v>
      </c>
      <c r="C182" s="263">
        <v>7830.65</v>
      </c>
      <c r="D182" s="265">
        <v>7845.7166666666672</v>
      </c>
      <c r="E182" s="265">
        <v>7796.4333333333343</v>
      </c>
      <c r="F182" s="265">
        <v>7762.2166666666672</v>
      </c>
      <c r="G182" s="265">
        <v>7712.9333333333343</v>
      </c>
      <c r="H182" s="265">
        <v>7879.9333333333343</v>
      </c>
      <c r="I182" s="265">
        <v>7929.2166666666672</v>
      </c>
      <c r="J182" s="265">
        <v>7963.4333333333343</v>
      </c>
      <c r="K182" s="263">
        <v>7895</v>
      </c>
      <c r="L182" s="263">
        <v>7811.5</v>
      </c>
      <c r="M182" s="263">
        <v>0.29866999999999999</v>
      </c>
    </row>
    <row r="183" spans="1:13">
      <c r="A183" s="283">
        <v>174</v>
      </c>
      <c r="B183" s="263" t="s">
        <v>170</v>
      </c>
      <c r="C183" s="263">
        <v>28597.4</v>
      </c>
      <c r="D183" s="265">
        <v>28704.5</v>
      </c>
      <c r="E183" s="265">
        <v>28319</v>
      </c>
      <c r="F183" s="265">
        <v>28040.6</v>
      </c>
      <c r="G183" s="265">
        <v>27655.1</v>
      </c>
      <c r="H183" s="265">
        <v>28982.9</v>
      </c>
      <c r="I183" s="265">
        <v>29368.400000000001</v>
      </c>
      <c r="J183" s="265">
        <v>29646.800000000003</v>
      </c>
      <c r="K183" s="263">
        <v>29090</v>
      </c>
      <c r="L183" s="263">
        <v>28426.1</v>
      </c>
      <c r="M183" s="263">
        <v>0.70318999999999998</v>
      </c>
    </row>
    <row r="184" spans="1:13">
      <c r="A184" s="283">
        <v>175</v>
      </c>
      <c r="B184" s="263" t="s">
        <v>173</v>
      </c>
      <c r="C184" s="263">
        <v>1477.8</v>
      </c>
      <c r="D184" s="265">
        <v>1486.0666666666668</v>
      </c>
      <c r="E184" s="265">
        <v>1453.1333333333337</v>
      </c>
      <c r="F184" s="265">
        <v>1428.4666666666669</v>
      </c>
      <c r="G184" s="265">
        <v>1395.5333333333338</v>
      </c>
      <c r="H184" s="265">
        <v>1510.7333333333336</v>
      </c>
      <c r="I184" s="265">
        <v>1543.6666666666665</v>
      </c>
      <c r="J184" s="265">
        <v>1568.3333333333335</v>
      </c>
      <c r="K184" s="263">
        <v>1519</v>
      </c>
      <c r="L184" s="263">
        <v>1461.4</v>
      </c>
      <c r="M184" s="263">
        <v>23.250389999999999</v>
      </c>
    </row>
    <row r="185" spans="1:13">
      <c r="A185" s="283">
        <v>176</v>
      </c>
      <c r="B185" s="263" t="s">
        <v>171</v>
      </c>
      <c r="C185" s="263">
        <v>1831.55</v>
      </c>
      <c r="D185" s="265">
        <v>1852.1833333333334</v>
      </c>
      <c r="E185" s="265">
        <v>1794.3666666666668</v>
      </c>
      <c r="F185" s="265">
        <v>1757.1833333333334</v>
      </c>
      <c r="G185" s="265">
        <v>1699.3666666666668</v>
      </c>
      <c r="H185" s="265">
        <v>1889.3666666666668</v>
      </c>
      <c r="I185" s="265">
        <v>1947.1833333333334</v>
      </c>
      <c r="J185" s="265">
        <v>1984.3666666666668</v>
      </c>
      <c r="K185" s="263">
        <v>1910</v>
      </c>
      <c r="L185" s="263">
        <v>1815</v>
      </c>
      <c r="M185" s="263">
        <v>5.5784200000000004</v>
      </c>
    </row>
    <row r="186" spans="1:13">
      <c r="A186" s="283">
        <v>177</v>
      </c>
      <c r="B186" s="263" t="s">
        <v>169</v>
      </c>
      <c r="C186" s="263">
        <v>402.35</v>
      </c>
      <c r="D186" s="265">
        <v>406.13333333333338</v>
      </c>
      <c r="E186" s="265">
        <v>396.51666666666677</v>
      </c>
      <c r="F186" s="265">
        <v>390.68333333333339</v>
      </c>
      <c r="G186" s="265">
        <v>381.06666666666678</v>
      </c>
      <c r="H186" s="265">
        <v>411.96666666666675</v>
      </c>
      <c r="I186" s="265">
        <v>421.58333333333343</v>
      </c>
      <c r="J186" s="265">
        <v>427.41666666666674</v>
      </c>
      <c r="K186" s="263">
        <v>415.75</v>
      </c>
      <c r="L186" s="263">
        <v>400.3</v>
      </c>
      <c r="M186" s="263">
        <v>803.65431000000001</v>
      </c>
    </row>
    <row r="187" spans="1:13">
      <c r="A187" s="283">
        <v>178</v>
      </c>
      <c r="B187" s="263" t="s">
        <v>168</v>
      </c>
      <c r="C187" s="263">
        <v>64.75</v>
      </c>
      <c r="D187" s="265">
        <v>64.63333333333334</v>
      </c>
      <c r="E187" s="265">
        <v>62.866666666666674</v>
      </c>
      <c r="F187" s="265">
        <v>60.983333333333334</v>
      </c>
      <c r="G187" s="265">
        <v>59.216666666666669</v>
      </c>
      <c r="H187" s="265">
        <v>66.51666666666668</v>
      </c>
      <c r="I187" s="265">
        <v>68.28333333333336</v>
      </c>
      <c r="J187" s="265">
        <v>70.166666666666686</v>
      </c>
      <c r="K187" s="263">
        <v>66.400000000000006</v>
      </c>
      <c r="L187" s="263">
        <v>62.75</v>
      </c>
      <c r="M187" s="263">
        <v>536.47014999999999</v>
      </c>
    </row>
    <row r="188" spans="1:13">
      <c r="A188" s="283">
        <v>179</v>
      </c>
      <c r="B188" s="263" t="s">
        <v>175</v>
      </c>
      <c r="C188" s="263">
        <v>631.15</v>
      </c>
      <c r="D188" s="265">
        <v>629.55000000000007</v>
      </c>
      <c r="E188" s="265">
        <v>624.60000000000014</v>
      </c>
      <c r="F188" s="265">
        <v>618.05000000000007</v>
      </c>
      <c r="G188" s="265">
        <v>613.10000000000014</v>
      </c>
      <c r="H188" s="265">
        <v>636.10000000000014</v>
      </c>
      <c r="I188" s="265">
        <v>641.05000000000018</v>
      </c>
      <c r="J188" s="265">
        <v>647.60000000000014</v>
      </c>
      <c r="K188" s="263">
        <v>634.5</v>
      </c>
      <c r="L188" s="263">
        <v>623</v>
      </c>
      <c r="M188" s="263">
        <v>61.374540000000003</v>
      </c>
    </row>
    <row r="189" spans="1:13">
      <c r="A189" s="283">
        <v>180</v>
      </c>
      <c r="B189" s="263" t="s">
        <v>176</v>
      </c>
      <c r="C189" s="263">
        <v>516.29999999999995</v>
      </c>
      <c r="D189" s="265">
        <v>517.93333333333328</v>
      </c>
      <c r="E189" s="265">
        <v>512.36666666666656</v>
      </c>
      <c r="F189" s="265">
        <v>508.43333333333328</v>
      </c>
      <c r="G189" s="265">
        <v>502.86666666666656</v>
      </c>
      <c r="H189" s="265">
        <v>521.86666666666656</v>
      </c>
      <c r="I189" s="265">
        <v>527.43333333333339</v>
      </c>
      <c r="J189" s="265">
        <v>531.36666666666656</v>
      </c>
      <c r="K189" s="263">
        <v>523.5</v>
      </c>
      <c r="L189" s="263">
        <v>514</v>
      </c>
      <c r="M189" s="263">
        <v>15.693199999999999</v>
      </c>
    </row>
    <row r="190" spans="1:13">
      <c r="A190" s="283">
        <v>181</v>
      </c>
      <c r="B190" s="263" t="s">
        <v>276</v>
      </c>
      <c r="C190" s="263">
        <v>591.9</v>
      </c>
      <c r="D190" s="265">
        <v>592.16666666666663</v>
      </c>
      <c r="E190" s="265">
        <v>585.33333333333326</v>
      </c>
      <c r="F190" s="265">
        <v>578.76666666666665</v>
      </c>
      <c r="G190" s="265">
        <v>571.93333333333328</v>
      </c>
      <c r="H190" s="265">
        <v>598.73333333333323</v>
      </c>
      <c r="I190" s="265">
        <v>605.56666666666649</v>
      </c>
      <c r="J190" s="265">
        <v>612.13333333333321</v>
      </c>
      <c r="K190" s="263">
        <v>599</v>
      </c>
      <c r="L190" s="263">
        <v>585.6</v>
      </c>
      <c r="M190" s="263">
        <v>3.8321399999999999</v>
      </c>
    </row>
    <row r="191" spans="1:13">
      <c r="A191" s="283">
        <v>182</v>
      </c>
      <c r="B191" s="263" t="s">
        <v>189</v>
      </c>
      <c r="C191" s="263">
        <v>628.85</v>
      </c>
      <c r="D191" s="265">
        <v>631.35</v>
      </c>
      <c r="E191" s="265">
        <v>620.70000000000005</v>
      </c>
      <c r="F191" s="265">
        <v>612.55000000000007</v>
      </c>
      <c r="G191" s="265">
        <v>601.90000000000009</v>
      </c>
      <c r="H191" s="265">
        <v>639.5</v>
      </c>
      <c r="I191" s="265">
        <v>650.14999999999986</v>
      </c>
      <c r="J191" s="265">
        <v>658.3</v>
      </c>
      <c r="K191" s="263">
        <v>642</v>
      </c>
      <c r="L191" s="263">
        <v>623.20000000000005</v>
      </c>
      <c r="M191" s="263">
        <v>19.43169</v>
      </c>
    </row>
    <row r="192" spans="1:13">
      <c r="A192" s="283">
        <v>183</v>
      </c>
      <c r="B192" s="263" t="s">
        <v>178</v>
      </c>
      <c r="C192" s="263">
        <v>583.70000000000005</v>
      </c>
      <c r="D192" s="265">
        <v>580.81666666666661</v>
      </c>
      <c r="E192" s="265">
        <v>571.73333333333323</v>
      </c>
      <c r="F192" s="265">
        <v>559.76666666666665</v>
      </c>
      <c r="G192" s="265">
        <v>550.68333333333328</v>
      </c>
      <c r="H192" s="265">
        <v>592.78333333333319</v>
      </c>
      <c r="I192" s="265">
        <v>601.86666666666667</v>
      </c>
      <c r="J192" s="265">
        <v>613.83333333333314</v>
      </c>
      <c r="K192" s="263">
        <v>589.9</v>
      </c>
      <c r="L192" s="263">
        <v>568.85</v>
      </c>
      <c r="M192" s="263">
        <v>91.043000000000006</v>
      </c>
    </row>
    <row r="193" spans="1:13">
      <c r="A193" s="283">
        <v>184</v>
      </c>
      <c r="B193" s="263" t="s">
        <v>184</v>
      </c>
      <c r="C193" s="263">
        <v>3108.8</v>
      </c>
      <c r="D193" s="265">
        <v>3125.4833333333336</v>
      </c>
      <c r="E193" s="265">
        <v>3083.3166666666671</v>
      </c>
      <c r="F193" s="265">
        <v>3057.8333333333335</v>
      </c>
      <c r="G193" s="265">
        <v>3015.666666666667</v>
      </c>
      <c r="H193" s="265">
        <v>3150.9666666666672</v>
      </c>
      <c r="I193" s="265">
        <v>3193.1333333333332</v>
      </c>
      <c r="J193" s="265">
        <v>3218.6166666666672</v>
      </c>
      <c r="K193" s="263">
        <v>3167.65</v>
      </c>
      <c r="L193" s="263">
        <v>3100</v>
      </c>
      <c r="M193" s="263">
        <v>34.357700000000001</v>
      </c>
    </row>
    <row r="194" spans="1:13">
      <c r="A194" s="283">
        <v>185</v>
      </c>
      <c r="B194" s="263" t="s">
        <v>806</v>
      </c>
      <c r="C194" s="263">
        <v>628.35</v>
      </c>
      <c r="D194" s="265">
        <v>626.95000000000005</v>
      </c>
      <c r="E194" s="265">
        <v>618.95000000000005</v>
      </c>
      <c r="F194" s="265">
        <v>609.54999999999995</v>
      </c>
      <c r="G194" s="265">
        <v>601.54999999999995</v>
      </c>
      <c r="H194" s="265">
        <v>636.35000000000014</v>
      </c>
      <c r="I194" s="265">
        <v>644.35000000000014</v>
      </c>
      <c r="J194" s="265">
        <v>653.75000000000023</v>
      </c>
      <c r="K194" s="263">
        <v>634.95000000000005</v>
      </c>
      <c r="L194" s="263">
        <v>617.54999999999995</v>
      </c>
      <c r="M194" s="263">
        <v>64.189859999999996</v>
      </c>
    </row>
    <row r="195" spans="1:13">
      <c r="A195" s="283">
        <v>186</v>
      </c>
      <c r="B195" s="263" t="s">
        <v>180</v>
      </c>
      <c r="C195" s="263">
        <v>329.2</v>
      </c>
      <c r="D195" s="265">
        <v>331.5333333333333</v>
      </c>
      <c r="E195" s="265">
        <v>325.16666666666663</v>
      </c>
      <c r="F195" s="265">
        <v>321.13333333333333</v>
      </c>
      <c r="G195" s="265">
        <v>314.76666666666665</v>
      </c>
      <c r="H195" s="265">
        <v>335.56666666666661</v>
      </c>
      <c r="I195" s="265">
        <v>341.93333333333328</v>
      </c>
      <c r="J195" s="265">
        <v>345.96666666666658</v>
      </c>
      <c r="K195" s="263">
        <v>337.9</v>
      </c>
      <c r="L195" s="263">
        <v>327.5</v>
      </c>
      <c r="M195" s="263">
        <v>659.43843000000004</v>
      </c>
    </row>
    <row r="196" spans="1:13">
      <c r="A196" s="283">
        <v>187</v>
      </c>
      <c r="B196" s="254" t="s">
        <v>182</v>
      </c>
      <c r="C196" s="254">
        <v>90.25</v>
      </c>
      <c r="D196" s="290">
        <v>89.283333333333346</v>
      </c>
      <c r="E196" s="290">
        <v>87.566666666666691</v>
      </c>
      <c r="F196" s="290">
        <v>84.88333333333334</v>
      </c>
      <c r="G196" s="290">
        <v>83.166666666666686</v>
      </c>
      <c r="H196" s="290">
        <v>91.966666666666697</v>
      </c>
      <c r="I196" s="290">
        <v>93.683333333333366</v>
      </c>
      <c r="J196" s="290">
        <v>96.366666666666703</v>
      </c>
      <c r="K196" s="254">
        <v>91</v>
      </c>
      <c r="L196" s="254">
        <v>86.6</v>
      </c>
      <c r="M196" s="254">
        <v>458.33753999999999</v>
      </c>
    </row>
    <row r="197" spans="1:13">
      <c r="A197" s="283">
        <v>188</v>
      </c>
      <c r="B197" s="254" t="s">
        <v>183</v>
      </c>
      <c r="C197" s="254">
        <v>699.2</v>
      </c>
      <c r="D197" s="290">
        <v>692.03333333333342</v>
      </c>
      <c r="E197" s="290">
        <v>675.46666666666681</v>
      </c>
      <c r="F197" s="290">
        <v>651.73333333333335</v>
      </c>
      <c r="G197" s="290">
        <v>635.16666666666674</v>
      </c>
      <c r="H197" s="290">
        <v>715.76666666666688</v>
      </c>
      <c r="I197" s="290">
        <v>732.33333333333348</v>
      </c>
      <c r="J197" s="290">
        <v>756.06666666666695</v>
      </c>
      <c r="K197" s="254">
        <v>708.6</v>
      </c>
      <c r="L197" s="254">
        <v>668.3</v>
      </c>
      <c r="M197" s="254">
        <v>336.61838</v>
      </c>
    </row>
    <row r="198" spans="1:13">
      <c r="A198" s="283">
        <v>189</v>
      </c>
      <c r="B198" s="254" t="s">
        <v>185</v>
      </c>
      <c r="C198" s="254">
        <v>986.8</v>
      </c>
      <c r="D198" s="290">
        <v>986.76666666666677</v>
      </c>
      <c r="E198" s="290">
        <v>973.53333333333353</v>
      </c>
      <c r="F198" s="290">
        <v>960.26666666666677</v>
      </c>
      <c r="G198" s="290">
        <v>947.03333333333353</v>
      </c>
      <c r="H198" s="290">
        <v>1000.0333333333335</v>
      </c>
      <c r="I198" s="290">
        <v>1013.2666666666669</v>
      </c>
      <c r="J198" s="290">
        <v>1026.5333333333335</v>
      </c>
      <c r="K198" s="254">
        <v>1000</v>
      </c>
      <c r="L198" s="254">
        <v>973.5</v>
      </c>
      <c r="M198" s="254">
        <v>39.12433</v>
      </c>
    </row>
    <row r="199" spans="1:13">
      <c r="A199" s="283">
        <v>190</v>
      </c>
      <c r="B199" s="254" t="s">
        <v>164</v>
      </c>
      <c r="C199" s="254">
        <v>989.95</v>
      </c>
      <c r="D199" s="290">
        <v>988.56666666666661</v>
      </c>
      <c r="E199" s="290">
        <v>975.43333333333317</v>
      </c>
      <c r="F199" s="290">
        <v>960.91666666666652</v>
      </c>
      <c r="G199" s="290">
        <v>947.78333333333308</v>
      </c>
      <c r="H199" s="290">
        <v>1003.0833333333333</v>
      </c>
      <c r="I199" s="290">
        <v>1016.2166666666667</v>
      </c>
      <c r="J199" s="290">
        <v>1030.7333333333333</v>
      </c>
      <c r="K199" s="254">
        <v>1001.7</v>
      </c>
      <c r="L199" s="254">
        <v>974.05</v>
      </c>
      <c r="M199" s="254">
        <v>12.10065</v>
      </c>
    </row>
    <row r="200" spans="1:13">
      <c r="A200" s="283">
        <v>191</v>
      </c>
      <c r="B200" s="254" t="s">
        <v>186</v>
      </c>
      <c r="C200" s="254">
        <v>1471.85</v>
      </c>
      <c r="D200" s="290">
        <v>1479.2833333333335</v>
      </c>
      <c r="E200" s="290">
        <v>1453.5666666666671</v>
      </c>
      <c r="F200" s="290">
        <v>1435.2833333333335</v>
      </c>
      <c r="G200" s="290">
        <v>1409.5666666666671</v>
      </c>
      <c r="H200" s="290">
        <v>1497.5666666666671</v>
      </c>
      <c r="I200" s="290">
        <v>1523.2833333333338</v>
      </c>
      <c r="J200" s="290">
        <v>1541.5666666666671</v>
      </c>
      <c r="K200" s="254">
        <v>1505</v>
      </c>
      <c r="L200" s="254">
        <v>1461</v>
      </c>
      <c r="M200" s="254">
        <v>30.90249</v>
      </c>
    </row>
    <row r="201" spans="1:13">
      <c r="A201" s="283">
        <v>192</v>
      </c>
      <c r="B201" s="254" t="s">
        <v>187</v>
      </c>
      <c r="C201" s="254">
        <v>2588.8000000000002</v>
      </c>
      <c r="D201" s="290">
        <v>2594.2666666666669</v>
      </c>
      <c r="E201" s="290">
        <v>2569.5333333333338</v>
      </c>
      <c r="F201" s="290">
        <v>2550.2666666666669</v>
      </c>
      <c r="G201" s="290">
        <v>2525.5333333333338</v>
      </c>
      <c r="H201" s="290">
        <v>2613.5333333333338</v>
      </c>
      <c r="I201" s="290">
        <v>2638.2666666666664</v>
      </c>
      <c r="J201" s="290">
        <v>2657.5333333333338</v>
      </c>
      <c r="K201" s="254">
        <v>2619</v>
      </c>
      <c r="L201" s="254">
        <v>2575</v>
      </c>
      <c r="M201" s="254">
        <v>1.75989</v>
      </c>
    </row>
    <row r="202" spans="1:13">
      <c r="A202" s="283">
        <v>193</v>
      </c>
      <c r="B202" s="254" t="s">
        <v>188</v>
      </c>
      <c r="C202" s="254">
        <v>345.05</v>
      </c>
      <c r="D202" s="290">
        <v>339.93333333333334</v>
      </c>
      <c r="E202" s="290">
        <v>332.9666666666667</v>
      </c>
      <c r="F202" s="290">
        <v>320.88333333333338</v>
      </c>
      <c r="G202" s="290">
        <v>313.91666666666674</v>
      </c>
      <c r="H202" s="290">
        <v>352.01666666666665</v>
      </c>
      <c r="I202" s="290">
        <v>358.98333333333323</v>
      </c>
      <c r="J202" s="290">
        <v>371.06666666666661</v>
      </c>
      <c r="K202" s="254">
        <v>346.9</v>
      </c>
      <c r="L202" s="254">
        <v>327.85</v>
      </c>
      <c r="M202" s="254">
        <v>54.830539999999999</v>
      </c>
    </row>
    <row r="203" spans="1:13">
      <c r="A203" s="283">
        <v>194</v>
      </c>
      <c r="B203" s="254" t="s">
        <v>511</v>
      </c>
      <c r="C203" s="254">
        <v>750.25</v>
      </c>
      <c r="D203" s="290">
        <v>739.41666666666663</v>
      </c>
      <c r="E203" s="290">
        <v>720.83333333333326</v>
      </c>
      <c r="F203" s="290">
        <v>691.41666666666663</v>
      </c>
      <c r="G203" s="290">
        <v>672.83333333333326</v>
      </c>
      <c r="H203" s="290">
        <v>768.83333333333326</v>
      </c>
      <c r="I203" s="290">
        <v>787.41666666666652</v>
      </c>
      <c r="J203" s="290">
        <v>816.83333333333326</v>
      </c>
      <c r="K203" s="254">
        <v>758</v>
      </c>
      <c r="L203" s="254">
        <v>710</v>
      </c>
      <c r="M203" s="254">
        <v>20.953150000000001</v>
      </c>
    </row>
    <row r="204" spans="1:13">
      <c r="A204" s="283">
        <v>195</v>
      </c>
      <c r="B204" s="254" t="s">
        <v>194</v>
      </c>
      <c r="C204" s="254">
        <v>538.95000000000005</v>
      </c>
      <c r="D204" s="290">
        <v>540.56666666666661</v>
      </c>
      <c r="E204" s="290">
        <v>535.48333333333323</v>
      </c>
      <c r="F204" s="290">
        <v>532.01666666666665</v>
      </c>
      <c r="G204" s="290">
        <v>526.93333333333328</v>
      </c>
      <c r="H204" s="290">
        <v>544.03333333333319</v>
      </c>
      <c r="I204" s="290">
        <v>549.11666666666667</v>
      </c>
      <c r="J204" s="290">
        <v>552.58333333333314</v>
      </c>
      <c r="K204" s="254">
        <v>545.65</v>
      </c>
      <c r="L204" s="254">
        <v>537.1</v>
      </c>
      <c r="M204" s="254">
        <v>29.765039999999999</v>
      </c>
    </row>
    <row r="205" spans="1:13">
      <c r="A205" s="283">
        <v>196</v>
      </c>
      <c r="B205" s="254" t="s">
        <v>192</v>
      </c>
      <c r="C205" s="254">
        <v>6457.8</v>
      </c>
      <c r="D205" s="290">
        <v>6472.583333333333</v>
      </c>
      <c r="E205" s="290">
        <v>6395.1666666666661</v>
      </c>
      <c r="F205" s="290">
        <v>6332.5333333333328</v>
      </c>
      <c r="G205" s="290">
        <v>6255.1166666666659</v>
      </c>
      <c r="H205" s="290">
        <v>6535.2166666666662</v>
      </c>
      <c r="I205" s="290">
        <v>6612.6333333333323</v>
      </c>
      <c r="J205" s="290">
        <v>6675.2666666666664</v>
      </c>
      <c r="K205" s="254">
        <v>6550</v>
      </c>
      <c r="L205" s="254">
        <v>6409.95</v>
      </c>
      <c r="M205" s="254">
        <v>5.95723</v>
      </c>
    </row>
    <row r="206" spans="1:13">
      <c r="A206" s="283">
        <v>197</v>
      </c>
      <c r="B206" s="254" t="s">
        <v>193</v>
      </c>
      <c r="C206" s="254">
        <v>34.6</v>
      </c>
      <c r="D206" s="290">
        <v>34.75</v>
      </c>
      <c r="E206" s="290">
        <v>33.700000000000003</v>
      </c>
      <c r="F206" s="290">
        <v>32.800000000000004</v>
      </c>
      <c r="G206" s="290">
        <v>31.750000000000007</v>
      </c>
      <c r="H206" s="290">
        <v>35.65</v>
      </c>
      <c r="I206" s="290">
        <v>36.699999999999996</v>
      </c>
      <c r="J206" s="290">
        <v>37.599999999999994</v>
      </c>
      <c r="K206" s="254">
        <v>35.799999999999997</v>
      </c>
      <c r="L206" s="254">
        <v>33.85</v>
      </c>
      <c r="M206" s="254">
        <v>255.11053999999999</v>
      </c>
    </row>
    <row r="207" spans="1:13">
      <c r="A207" s="283">
        <v>198</v>
      </c>
      <c r="B207" s="254" t="s">
        <v>190</v>
      </c>
      <c r="C207" s="254">
        <v>1276.7</v>
      </c>
      <c r="D207" s="290">
        <v>1276.5166666666667</v>
      </c>
      <c r="E207" s="290">
        <v>1263.2333333333333</v>
      </c>
      <c r="F207" s="290">
        <v>1249.7666666666667</v>
      </c>
      <c r="G207" s="290">
        <v>1236.4833333333333</v>
      </c>
      <c r="H207" s="290">
        <v>1289.9833333333333</v>
      </c>
      <c r="I207" s="290">
        <v>1303.2666666666667</v>
      </c>
      <c r="J207" s="290">
        <v>1316.7333333333333</v>
      </c>
      <c r="K207" s="254">
        <v>1289.8</v>
      </c>
      <c r="L207" s="254">
        <v>1263.05</v>
      </c>
      <c r="M207" s="254">
        <v>7.5337199999999998</v>
      </c>
    </row>
    <row r="208" spans="1:13">
      <c r="A208" s="283">
        <v>199</v>
      </c>
      <c r="B208" s="254" t="s">
        <v>141</v>
      </c>
      <c r="C208" s="254">
        <v>568.45000000000005</v>
      </c>
      <c r="D208" s="290">
        <v>569.85</v>
      </c>
      <c r="E208" s="290">
        <v>565.30000000000007</v>
      </c>
      <c r="F208" s="290">
        <v>562.15000000000009</v>
      </c>
      <c r="G208" s="290">
        <v>557.60000000000014</v>
      </c>
      <c r="H208" s="290">
        <v>573</v>
      </c>
      <c r="I208" s="290">
        <v>577.54999999999995</v>
      </c>
      <c r="J208" s="290">
        <v>580.69999999999993</v>
      </c>
      <c r="K208" s="254">
        <v>574.4</v>
      </c>
      <c r="L208" s="254">
        <v>566.70000000000005</v>
      </c>
      <c r="M208" s="254">
        <v>17.77197</v>
      </c>
    </row>
    <row r="209" spans="1:13">
      <c r="A209" s="283">
        <v>200</v>
      </c>
      <c r="B209" s="254" t="s">
        <v>278</v>
      </c>
      <c r="C209" s="254">
        <v>220.7</v>
      </c>
      <c r="D209" s="290">
        <v>222.11666666666667</v>
      </c>
      <c r="E209" s="290">
        <v>217.58333333333334</v>
      </c>
      <c r="F209" s="290">
        <v>214.46666666666667</v>
      </c>
      <c r="G209" s="290">
        <v>209.93333333333334</v>
      </c>
      <c r="H209" s="290">
        <v>225.23333333333335</v>
      </c>
      <c r="I209" s="290">
        <v>229.76666666666665</v>
      </c>
      <c r="J209" s="290">
        <v>232.88333333333335</v>
      </c>
      <c r="K209" s="254">
        <v>226.65</v>
      </c>
      <c r="L209" s="254">
        <v>219</v>
      </c>
      <c r="M209" s="254">
        <v>8.6462699999999995</v>
      </c>
    </row>
    <row r="210" spans="1:13">
      <c r="A210" s="283">
        <v>201</v>
      </c>
      <c r="B210" s="254" t="s">
        <v>523</v>
      </c>
      <c r="C210" s="254">
        <v>901.6</v>
      </c>
      <c r="D210" s="290">
        <v>918.19999999999993</v>
      </c>
      <c r="E210" s="290">
        <v>876.39999999999986</v>
      </c>
      <c r="F210" s="290">
        <v>851.19999999999993</v>
      </c>
      <c r="G210" s="290">
        <v>809.39999999999986</v>
      </c>
      <c r="H210" s="290">
        <v>943.39999999999986</v>
      </c>
      <c r="I210" s="290">
        <v>985.19999999999982</v>
      </c>
      <c r="J210" s="290">
        <v>1010.3999999999999</v>
      </c>
      <c r="K210" s="254">
        <v>960</v>
      </c>
      <c r="L210" s="254">
        <v>893</v>
      </c>
      <c r="M210" s="254">
        <v>11.176500000000001</v>
      </c>
    </row>
    <row r="211" spans="1:13">
      <c r="A211" s="283">
        <v>202</v>
      </c>
      <c r="B211" s="254" t="s">
        <v>118</v>
      </c>
      <c r="C211" s="254">
        <v>11.75</v>
      </c>
      <c r="D211" s="290">
        <v>11.883333333333333</v>
      </c>
      <c r="E211" s="290">
        <v>11.516666666666666</v>
      </c>
      <c r="F211" s="290">
        <v>11.283333333333333</v>
      </c>
      <c r="G211" s="290">
        <v>10.916666666666666</v>
      </c>
      <c r="H211" s="290">
        <v>12.116666666666665</v>
      </c>
      <c r="I211" s="290">
        <v>12.483333333333333</v>
      </c>
      <c r="J211" s="290">
        <v>12.716666666666665</v>
      </c>
      <c r="K211" s="254">
        <v>12.25</v>
      </c>
      <c r="L211" s="254">
        <v>11.65</v>
      </c>
      <c r="M211" s="254">
        <v>2130.5092199999999</v>
      </c>
    </row>
    <row r="212" spans="1:13">
      <c r="A212" s="283">
        <v>203</v>
      </c>
      <c r="B212" s="254" t="s">
        <v>196</v>
      </c>
      <c r="C212" s="254">
        <v>1037.6500000000001</v>
      </c>
      <c r="D212" s="290">
        <v>1046.1833333333334</v>
      </c>
      <c r="E212" s="290">
        <v>1017.4666666666667</v>
      </c>
      <c r="F212" s="290">
        <v>997.2833333333333</v>
      </c>
      <c r="G212" s="290">
        <v>968.56666666666661</v>
      </c>
      <c r="H212" s="290">
        <v>1066.3666666666668</v>
      </c>
      <c r="I212" s="290">
        <v>1095.0833333333335</v>
      </c>
      <c r="J212" s="290">
        <v>1115.2666666666669</v>
      </c>
      <c r="K212" s="254">
        <v>1074.9000000000001</v>
      </c>
      <c r="L212" s="254">
        <v>1026</v>
      </c>
      <c r="M212" s="254">
        <v>33.501620000000003</v>
      </c>
    </row>
    <row r="213" spans="1:13">
      <c r="A213" s="283">
        <v>204</v>
      </c>
      <c r="B213" s="254" t="s">
        <v>529</v>
      </c>
      <c r="C213" s="254">
        <v>2454.0500000000002</v>
      </c>
      <c r="D213" s="290">
        <v>2456.4</v>
      </c>
      <c r="E213" s="290">
        <v>2416.15</v>
      </c>
      <c r="F213" s="290">
        <v>2378.25</v>
      </c>
      <c r="G213" s="290">
        <v>2338</v>
      </c>
      <c r="H213" s="290">
        <v>2494.3000000000002</v>
      </c>
      <c r="I213" s="290">
        <v>2534.5500000000002</v>
      </c>
      <c r="J213" s="290">
        <v>2572.4500000000003</v>
      </c>
      <c r="K213" s="254">
        <v>2496.65</v>
      </c>
      <c r="L213" s="254">
        <v>2418.5</v>
      </c>
      <c r="M213" s="254">
        <v>0.60106999999999999</v>
      </c>
    </row>
    <row r="214" spans="1:13">
      <c r="A214" s="283">
        <v>205</v>
      </c>
      <c r="B214" s="254" t="s">
        <v>197</v>
      </c>
      <c r="C214" s="290">
        <v>437.55</v>
      </c>
      <c r="D214" s="290">
        <v>439.7166666666667</v>
      </c>
      <c r="E214" s="290">
        <v>431.63333333333338</v>
      </c>
      <c r="F214" s="290">
        <v>425.7166666666667</v>
      </c>
      <c r="G214" s="290">
        <v>417.63333333333338</v>
      </c>
      <c r="H214" s="290">
        <v>445.63333333333338</v>
      </c>
      <c r="I214" s="290">
        <v>453.71666666666664</v>
      </c>
      <c r="J214" s="290">
        <v>459.63333333333338</v>
      </c>
      <c r="K214" s="290">
        <v>447.8</v>
      </c>
      <c r="L214" s="290">
        <v>433.8</v>
      </c>
      <c r="M214" s="290">
        <v>124.53798</v>
      </c>
    </row>
    <row r="215" spans="1:13">
      <c r="A215" s="283">
        <v>206</v>
      </c>
      <c r="B215" s="254" t="s">
        <v>198</v>
      </c>
      <c r="C215" s="290">
        <v>16.05</v>
      </c>
      <c r="D215" s="290">
        <v>16.116666666666671</v>
      </c>
      <c r="E215" s="290">
        <v>15.88333333333334</v>
      </c>
      <c r="F215" s="290">
        <v>15.716666666666669</v>
      </c>
      <c r="G215" s="290">
        <v>15.483333333333338</v>
      </c>
      <c r="H215" s="290">
        <v>16.283333333333342</v>
      </c>
      <c r="I215" s="290">
        <v>16.516666666666669</v>
      </c>
      <c r="J215" s="290">
        <v>16.683333333333344</v>
      </c>
      <c r="K215" s="290">
        <v>16.350000000000001</v>
      </c>
      <c r="L215" s="290">
        <v>15.95</v>
      </c>
      <c r="M215" s="290">
        <v>774.78438000000006</v>
      </c>
    </row>
    <row r="216" spans="1:13">
      <c r="A216" s="283">
        <v>207</v>
      </c>
      <c r="B216" s="254" t="s">
        <v>199</v>
      </c>
      <c r="C216" s="290">
        <v>206.1</v>
      </c>
      <c r="D216" s="290">
        <v>207.56666666666669</v>
      </c>
      <c r="E216" s="290">
        <v>201.38333333333338</v>
      </c>
      <c r="F216" s="290">
        <v>196.66666666666669</v>
      </c>
      <c r="G216" s="290">
        <v>190.48333333333338</v>
      </c>
      <c r="H216" s="290">
        <v>212.28333333333339</v>
      </c>
      <c r="I216" s="290">
        <v>218.46666666666673</v>
      </c>
      <c r="J216" s="290">
        <v>223.18333333333339</v>
      </c>
      <c r="K216" s="290">
        <v>213.75</v>
      </c>
      <c r="L216" s="290">
        <v>202.85</v>
      </c>
      <c r="M216" s="290">
        <v>228.89782</v>
      </c>
    </row>
    <row r="217" spans="1:13">
      <c r="A217" s="283"/>
      <c r="B217" s="254"/>
      <c r="C217" s="290"/>
      <c r="D217" s="290"/>
      <c r="E217" s="290"/>
      <c r="F217" s="290"/>
      <c r="G217" s="290"/>
      <c r="H217" s="290"/>
      <c r="I217" s="290"/>
      <c r="J217" s="290"/>
      <c r="K217" s="290"/>
      <c r="L217" s="290"/>
      <c r="M217" s="290"/>
    </row>
    <row r="218" spans="1:13">
      <c r="A218" s="38"/>
      <c r="B218" s="274"/>
      <c r="C218" s="273"/>
      <c r="D218" s="273"/>
      <c r="E218" s="273"/>
      <c r="F218" s="273"/>
      <c r="G218" s="273"/>
      <c r="H218" s="273"/>
      <c r="I218" s="273"/>
      <c r="J218" s="273"/>
      <c r="K218" s="273"/>
      <c r="L218" s="294"/>
      <c r="M218" s="13"/>
    </row>
    <row r="219" spans="1:13">
      <c r="A219" s="38"/>
      <c r="B219" s="13"/>
      <c r="C219" s="273"/>
      <c r="D219" s="273"/>
      <c r="E219" s="273"/>
      <c r="F219" s="273"/>
      <c r="G219" s="273"/>
      <c r="H219" s="273"/>
      <c r="I219" s="273"/>
      <c r="J219" s="273"/>
      <c r="K219" s="273"/>
      <c r="L219" s="294"/>
      <c r="M219" s="13"/>
    </row>
    <row r="220" spans="1:13">
      <c r="A220" s="38"/>
      <c r="B220" s="13"/>
      <c r="C220" s="273"/>
      <c r="D220" s="273"/>
      <c r="E220" s="273"/>
      <c r="F220" s="273"/>
      <c r="G220" s="273"/>
      <c r="H220" s="273"/>
      <c r="I220" s="273"/>
      <c r="J220" s="273"/>
      <c r="K220" s="273"/>
      <c r="L220" s="294"/>
      <c r="M220" s="13"/>
    </row>
    <row r="221" spans="1:13">
      <c r="A221" s="291" t="s">
        <v>280</v>
      </c>
      <c r="B221" s="13"/>
      <c r="C221" s="273"/>
      <c r="D221" s="273"/>
      <c r="E221" s="273"/>
      <c r="F221" s="273"/>
      <c r="G221" s="273"/>
      <c r="H221" s="273"/>
      <c r="I221" s="273"/>
      <c r="J221" s="273"/>
      <c r="K221" s="273"/>
      <c r="L221" s="294"/>
      <c r="M221" s="13"/>
    </row>
    <row r="222" spans="1:13">
      <c r="B222" s="13"/>
      <c r="C222" s="273"/>
      <c r="D222" s="273"/>
      <c r="E222" s="273"/>
      <c r="F222" s="273"/>
      <c r="G222" s="273"/>
      <c r="H222" s="273"/>
      <c r="I222" s="273"/>
      <c r="J222" s="273"/>
      <c r="K222" s="273"/>
      <c r="L222" s="294"/>
      <c r="M222" s="13"/>
    </row>
    <row r="223" spans="1:13">
      <c r="B223" s="13"/>
      <c r="C223" s="273"/>
      <c r="D223" s="273"/>
      <c r="E223" s="273"/>
      <c r="F223" s="273"/>
      <c r="G223" s="273"/>
      <c r="H223" s="273"/>
      <c r="I223" s="273"/>
      <c r="J223" s="273"/>
      <c r="K223" s="273"/>
      <c r="L223" s="294"/>
      <c r="M223" s="13"/>
    </row>
    <row r="224" spans="1:13">
      <c r="A224" s="292" t="s">
        <v>281</v>
      </c>
      <c r="B224" s="13"/>
      <c r="C224" s="273"/>
      <c r="D224" s="273"/>
      <c r="E224" s="273"/>
      <c r="F224" s="273"/>
      <c r="G224" s="273"/>
      <c r="H224" s="273"/>
      <c r="I224" s="273"/>
      <c r="J224" s="273"/>
      <c r="K224" s="273"/>
      <c r="L224" s="294"/>
      <c r="M224" s="13"/>
    </row>
    <row r="225" spans="1:15">
      <c r="A225" s="293"/>
      <c r="B225" s="13"/>
      <c r="C225" s="273"/>
      <c r="D225" s="273"/>
      <c r="E225" s="273"/>
      <c r="F225" s="273"/>
      <c r="G225" s="273"/>
      <c r="H225" s="273"/>
      <c r="I225" s="273"/>
      <c r="J225" s="273"/>
      <c r="K225" s="273"/>
      <c r="L225" s="294"/>
      <c r="M225" s="13"/>
    </row>
    <row r="226" spans="1:15">
      <c r="A226" s="277" t="s">
        <v>282</v>
      </c>
      <c r="B226" s="13"/>
      <c r="C226" s="273"/>
      <c r="D226" s="273"/>
      <c r="E226" s="273"/>
      <c r="F226" s="273"/>
      <c r="G226" s="273"/>
      <c r="H226" s="273"/>
      <c r="I226" s="273"/>
      <c r="J226" s="273"/>
      <c r="K226" s="273"/>
      <c r="L226" s="294"/>
      <c r="M226" s="13"/>
    </row>
    <row r="227" spans="1:15">
      <c r="A227" s="278" t="s">
        <v>200</v>
      </c>
      <c r="B227" s="13"/>
      <c r="C227" s="273"/>
      <c r="D227" s="273"/>
      <c r="E227" s="273"/>
      <c r="F227" s="273"/>
      <c r="G227" s="273"/>
      <c r="H227" s="273"/>
      <c r="I227" s="273"/>
      <c r="J227" s="273"/>
      <c r="K227" s="273"/>
      <c r="L227" s="294"/>
      <c r="M227" s="13"/>
      <c r="N227" s="13"/>
      <c r="O227" s="13"/>
    </row>
    <row r="228" spans="1:15">
      <c r="A228" s="278" t="s">
        <v>201</v>
      </c>
      <c r="B228" s="13"/>
      <c r="C228" s="273"/>
      <c r="D228" s="273"/>
      <c r="E228" s="273"/>
      <c r="F228" s="273"/>
      <c r="G228" s="273"/>
      <c r="H228" s="273"/>
      <c r="I228" s="273"/>
      <c r="J228" s="273"/>
      <c r="K228" s="273"/>
      <c r="L228" s="294"/>
      <c r="M228" s="13"/>
      <c r="N228" s="13"/>
      <c r="O228" s="13"/>
    </row>
    <row r="229" spans="1:15">
      <c r="A229" s="278" t="s">
        <v>202</v>
      </c>
      <c r="B229" s="13"/>
      <c r="C229" s="275"/>
      <c r="D229" s="275"/>
      <c r="E229" s="275"/>
      <c r="F229" s="275"/>
      <c r="G229" s="275"/>
      <c r="H229" s="275"/>
      <c r="I229" s="275"/>
      <c r="J229" s="275"/>
      <c r="K229" s="275"/>
      <c r="L229" s="294"/>
      <c r="M229" s="13"/>
      <c r="N229" s="13"/>
      <c r="O229" s="13"/>
    </row>
    <row r="230" spans="1:15">
      <c r="A230" s="278" t="s">
        <v>203</v>
      </c>
      <c r="B230" s="13"/>
      <c r="C230" s="273"/>
      <c r="D230" s="273"/>
      <c r="E230" s="273"/>
      <c r="F230" s="273"/>
      <c r="G230" s="273"/>
      <c r="H230" s="273"/>
      <c r="I230" s="273"/>
      <c r="J230" s="273"/>
      <c r="K230" s="273"/>
      <c r="L230" s="294"/>
      <c r="M230" s="13"/>
      <c r="N230" s="13"/>
      <c r="O230" s="13"/>
    </row>
    <row r="231" spans="1:15">
      <c r="A231" s="278" t="s">
        <v>204</v>
      </c>
      <c r="B231" s="13"/>
      <c r="C231" s="273"/>
      <c r="D231" s="273"/>
      <c r="E231" s="273"/>
      <c r="F231" s="273"/>
      <c r="G231" s="273"/>
      <c r="H231" s="273"/>
      <c r="I231" s="273"/>
      <c r="J231" s="273"/>
      <c r="K231" s="273"/>
      <c r="L231" s="294"/>
      <c r="M231" s="13"/>
      <c r="N231" s="13"/>
      <c r="O231" s="13"/>
    </row>
    <row r="232" spans="1:15">
      <c r="A232" s="279"/>
      <c r="B232" s="13"/>
      <c r="C232" s="273"/>
      <c r="D232" s="273"/>
      <c r="E232" s="273"/>
      <c r="F232" s="273"/>
      <c r="G232" s="273"/>
      <c r="H232" s="273"/>
      <c r="I232" s="273"/>
      <c r="J232" s="273"/>
      <c r="K232" s="273"/>
      <c r="L232" s="294"/>
      <c r="M232" s="13"/>
      <c r="N232" s="13"/>
      <c r="O232" s="13"/>
    </row>
    <row r="233" spans="1:15">
      <c r="A233" s="13"/>
      <c r="B233" s="13"/>
      <c r="C233" s="273"/>
      <c r="D233" s="273"/>
      <c r="E233" s="273"/>
      <c r="F233" s="273"/>
      <c r="G233" s="273"/>
      <c r="H233" s="273"/>
      <c r="I233" s="273"/>
      <c r="J233" s="273"/>
      <c r="K233" s="273"/>
      <c r="L233" s="294"/>
      <c r="M233" s="13"/>
      <c r="N233" s="13"/>
      <c r="O233" s="13"/>
    </row>
    <row r="234" spans="1:15">
      <c r="A234" s="13"/>
      <c r="B234" s="13"/>
      <c r="C234" s="273"/>
      <c r="D234" s="273"/>
      <c r="E234" s="273"/>
      <c r="F234" s="273"/>
      <c r="G234" s="273"/>
      <c r="H234" s="273"/>
      <c r="I234" s="273"/>
      <c r="J234" s="273"/>
      <c r="K234" s="273"/>
      <c r="L234" s="294"/>
      <c r="M234" s="13"/>
      <c r="N234" s="13"/>
      <c r="O234" s="13"/>
    </row>
    <row r="235" spans="1:15">
      <c r="A235" s="13"/>
      <c r="B235" s="13"/>
      <c r="C235" s="273"/>
      <c r="D235" s="273"/>
      <c r="E235" s="273"/>
      <c r="F235" s="273"/>
      <c r="G235" s="273"/>
      <c r="H235" s="273"/>
      <c r="I235" s="273"/>
      <c r="J235" s="273"/>
      <c r="K235" s="273"/>
      <c r="L235" s="294"/>
      <c r="M235" s="13"/>
      <c r="N235" s="13"/>
      <c r="O235" s="13"/>
    </row>
    <row r="236" spans="1:15">
      <c r="A236" s="13"/>
      <c r="B236" s="13"/>
      <c r="C236" s="273"/>
      <c r="D236" s="273"/>
      <c r="E236" s="273"/>
      <c r="F236" s="273"/>
      <c r="G236" s="273"/>
      <c r="H236" s="273"/>
      <c r="I236" s="273"/>
      <c r="J236" s="273"/>
      <c r="K236" s="273"/>
      <c r="L236" s="294"/>
      <c r="M236" s="13"/>
      <c r="N236" s="13"/>
      <c r="O236" s="13"/>
    </row>
    <row r="237" spans="1:15">
      <c r="A237" s="257" t="s">
        <v>205</v>
      </c>
      <c r="B237" s="13"/>
      <c r="C237" s="273"/>
      <c r="D237" s="273"/>
      <c r="E237" s="273"/>
      <c r="F237" s="273"/>
      <c r="G237" s="273"/>
      <c r="H237" s="273"/>
      <c r="I237" s="273"/>
      <c r="J237" s="273"/>
      <c r="K237" s="273"/>
      <c r="L237" s="294"/>
      <c r="M237" s="13"/>
      <c r="N237" s="13"/>
      <c r="O237" s="13"/>
    </row>
    <row r="238" spans="1:15">
      <c r="A238" s="276" t="s">
        <v>206</v>
      </c>
      <c r="B238" s="13"/>
      <c r="C238" s="273"/>
      <c r="D238" s="273"/>
      <c r="E238" s="273"/>
      <c r="F238" s="273"/>
      <c r="G238" s="273"/>
      <c r="H238" s="273"/>
      <c r="I238" s="273"/>
      <c r="J238" s="273"/>
      <c r="K238" s="273"/>
      <c r="L238" s="294"/>
      <c r="M238" s="13"/>
    </row>
    <row r="239" spans="1:15">
      <c r="A239" s="276" t="s">
        <v>207</v>
      </c>
      <c r="B239" s="13"/>
      <c r="C239" s="273"/>
      <c r="D239" s="273"/>
      <c r="E239" s="273"/>
      <c r="F239" s="273"/>
      <c r="G239" s="273"/>
      <c r="H239" s="273"/>
      <c r="I239" s="273"/>
      <c r="J239" s="273"/>
      <c r="K239" s="273"/>
      <c r="L239" s="294"/>
      <c r="M239" s="13"/>
    </row>
    <row r="240" spans="1:15">
      <c r="A240" s="276" t="s">
        <v>208</v>
      </c>
      <c r="B240" s="13"/>
      <c r="C240" s="273"/>
      <c r="D240" s="273"/>
      <c r="E240" s="273"/>
      <c r="F240" s="273"/>
      <c r="G240" s="273"/>
      <c r="H240" s="273"/>
      <c r="I240" s="273"/>
      <c r="J240" s="273"/>
      <c r="K240" s="273"/>
      <c r="L240" s="294"/>
      <c r="M240" s="13"/>
    </row>
    <row r="241" spans="1:13">
      <c r="A241" s="280" t="s">
        <v>209</v>
      </c>
      <c r="B241" s="13"/>
      <c r="C241" s="273"/>
      <c r="D241" s="273"/>
      <c r="E241" s="273"/>
      <c r="F241" s="273"/>
      <c r="G241" s="273"/>
      <c r="H241" s="273"/>
      <c r="I241" s="273"/>
      <c r="J241" s="273"/>
      <c r="K241" s="273"/>
      <c r="L241" s="294"/>
      <c r="M241" s="13"/>
    </row>
    <row r="242" spans="1:13">
      <c r="A242" s="280" t="s">
        <v>210</v>
      </c>
      <c r="B242" s="13"/>
      <c r="C242" s="273"/>
      <c r="D242" s="273"/>
      <c r="E242" s="273"/>
      <c r="F242" s="273"/>
      <c r="G242" s="273"/>
      <c r="H242" s="273"/>
      <c r="I242" s="273"/>
      <c r="J242" s="273"/>
      <c r="K242" s="273"/>
      <c r="L242" s="294"/>
      <c r="M242" s="13"/>
    </row>
    <row r="243" spans="1:13">
      <c r="A243" s="280" t="s">
        <v>211</v>
      </c>
      <c r="B243" s="13"/>
      <c r="C243" s="273"/>
      <c r="D243" s="273"/>
      <c r="E243" s="273"/>
      <c r="F243" s="273"/>
      <c r="G243" s="273"/>
      <c r="H243" s="273"/>
      <c r="I243" s="273"/>
      <c r="J243" s="273"/>
      <c r="K243" s="273"/>
      <c r="L243" s="294"/>
      <c r="M243" s="13"/>
    </row>
    <row r="244" spans="1:13">
      <c r="A244" s="280" t="s">
        <v>212</v>
      </c>
      <c r="B244" s="13"/>
      <c r="C244" s="273"/>
      <c r="D244" s="273"/>
      <c r="E244" s="273"/>
      <c r="F244" s="273"/>
      <c r="G244" s="273"/>
      <c r="H244" s="273"/>
      <c r="I244" s="273"/>
      <c r="J244" s="273"/>
      <c r="K244" s="273"/>
      <c r="L244" s="294"/>
      <c r="M244" s="13"/>
    </row>
    <row r="245" spans="1:13">
      <c r="A245" s="280" t="s">
        <v>213</v>
      </c>
      <c r="B245" s="13"/>
      <c r="C245" s="273"/>
      <c r="D245" s="273"/>
      <c r="E245" s="273"/>
      <c r="F245" s="273"/>
      <c r="G245" s="273"/>
      <c r="H245" s="273"/>
      <c r="I245" s="273"/>
      <c r="J245" s="273"/>
      <c r="K245" s="273"/>
      <c r="L245" s="294"/>
      <c r="M245" s="13"/>
    </row>
    <row r="246" spans="1:13">
      <c r="A246" s="280" t="s">
        <v>214</v>
      </c>
      <c r="B246" s="13"/>
      <c r="C246" s="275"/>
      <c r="D246" s="275"/>
      <c r="E246" s="275"/>
      <c r="F246" s="275"/>
      <c r="G246" s="275"/>
      <c r="H246" s="275"/>
      <c r="I246" s="275"/>
      <c r="J246" s="275"/>
      <c r="K246" s="275"/>
      <c r="L246" s="294"/>
      <c r="M246" s="13"/>
    </row>
    <row r="247" spans="1:13">
      <c r="B247" s="13"/>
      <c r="C247" s="273"/>
      <c r="D247" s="273"/>
      <c r="E247" s="273"/>
      <c r="F247" s="273"/>
      <c r="G247" s="273"/>
      <c r="H247" s="273"/>
      <c r="I247" s="273"/>
      <c r="J247" s="273"/>
      <c r="K247" s="273"/>
      <c r="L247" s="294"/>
      <c r="M247" s="13"/>
    </row>
    <row r="248" spans="1:13">
      <c r="B248" s="13"/>
      <c r="C248" s="273"/>
      <c r="D248" s="273"/>
      <c r="E248" s="273"/>
      <c r="F248" s="273"/>
      <c r="G248" s="273"/>
      <c r="H248" s="273"/>
      <c r="I248" s="273"/>
      <c r="J248" s="273"/>
      <c r="K248" s="273"/>
      <c r="L248" s="294"/>
      <c r="M248" s="13"/>
    </row>
    <row r="249" spans="1:13">
      <c r="B249" s="13"/>
      <c r="C249" s="273"/>
      <c r="D249" s="273"/>
      <c r="E249" s="273"/>
      <c r="F249" s="273"/>
      <c r="G249" s="273"/>
      <c r="H249" s="273"/>
      <c r="I249" s="273"/>
      <c r="J249" s="273"/>
      <c r="K249" s="273"/>
      <c r="L249" s="294"/>
      <c r="M249" s="13"/>
    </row>
    <row r="250" spans="1:13">
      <c r="B250" s="13"/>
      <c r="C250" s="273"/>
      <c r="D250" s="273"/>
      <c r="E250" s="273"/>
      <c r="F250" s="273"/>
      <c r="G250" s="273"/>
      <c r="H250" s="273"/>
      <c r="I250" s="273"/>
      <c r="J250" s="273"/>
      <c r="K250" s="273"/>
      <c r="L250" s="294"/>
      <c r="M250" s="13"/>
    </row>
    <row r="251" spans="1:13">
      <c r="B251" s="13"/>
      <c r="C251" s="273"/>
      <c r="D251" s="273"/>
      <c r="E251" s="273"/>
      <c r="F251" s="273"/>
      <c r="G251" s="273"/>
      <c r="H251" s="273"/>
      <c r="I251" s="273"/>
      <c r="J251" s="273"/>
      <c r="K251" s="273"/>
      <c r="L251" s="294"/>
      <c r="M251" s="13"/>
    </row>
    <row r="252" spans="1:13">
      <c r="B252" s="13"/>
      <c r="C252" s="273"/>
      <c r="D252" s="273"/>
      <c r="E252" s="273"/>
      <c r="F252" s="273"/>
      <c r="G252" s="273"/>
      <c r="H252" s="273"/>
      <c r="I252" s="273"/>
      <c r="J252" s="273"/>
      <c r="K252" s="273"/>
      <c r="L252" s="294"/>
      <c r="M252" s="13"/>
    </row>
    <row r="253" spans="1:13">
      <c r="B253" s="13"/>
      <c r="C253" s="273"/>
      <c r="D253" s="273"/>
      <c r="E253" s="273"/>
      <c r="F253" s="273"/>
      <c r="G253" s="273"/>
      <c r="H253" s="273"/>
      <c r="I253" s="273"/>
      <c r="J253" s="273"/>
      <c r="K253" s="273"/>
      <c r="L253" s="294"/>
      <c r="M253" s="13"/>
    </row>
    <row r="254" spans="1:13">
      <c r="B254" s="13"/>
      <c r="C254" s="273"/>
      <c r="D254" s="273"/>
      <c r="E254" s="273"/>
      <c r="F254" s="273"/>
      <c r="G254" s="273"/>
      <c r="H254" s="273"/>
      <c r="I254" s="273"/>
      <c r="J254" s="273"/>
      <c r="K254" s="273"/>
      <c r="L254" s="294"/>
      <c r="M254" s="13"/>
    </row>
    <row r="255" spans="1:13">
      <c r="B255" s="13"/>
      <c r="C255" s="273"/>
      <c r="D255" s="273"/>
      <c r="E255" s="273"/>
      <c r="F255" s="273"/>
      <c r="G255" s="273"/>
      <c r="H255" s="273"/>
      <c r="I255" s="273"/>
      <c r="J255" s="273"/>
      <c r="K255" s="273"/>
      <c r="L255" s="294"/>
      <c r="M255" s="13"/>
    </row>
    <row r="256" spans="1:13">
      <c r="B256" s="13"/>
      <c r="C256" s="273"/>
      <c r="D256" s="273"/>
      <c r="E256" s="273"/>
      <c r="F256" s="273"/>
      <c r="G256" s="273"/>
      <c r="H256" s="273"/>
      <c r="I256" s="273"/>
      <c r="J256" s="273"/>
      <c r="K256" s="273"/>
      <c r="L256" s="294"/>
      <c r="M256" s="13"/>
    </row>
    <row r="257" spans="2:13">
      <c r="B257" s="13"/>
      <c r="C257" s="273"/>
      <c r="D257" s="273"/>
      <c r="E257" s="273"/>
      <c r="F257" s="273"/>
      <c r="G257" s="273"/>
      <c r="H257" s="273"/>
      <c r="I257" s="273"/>
      <c r="J257" s="273"/>
      <c r="K257" s="273"/>
      <c r="L257" s="294"/>
      <c r="M257" s="13"/>
    </row>
    <row r="258" spans="2:13">
      <c r="B258" s="13"/>
      <c r="C258" s="273"/>
      <c r="D258" s="273"/>
      <c r="E258" s="273"/>
      <c r="F258" s="273"/>
      <c r="G258" s="273"/>
      <c r="H258" s="273"/>
      <c r="I258" s="273"/>
      <c r="J258" s="273"/>
      <c r="K258" s="273"/>
      <c r="L258" s="294"/>
      <c r="M258" s="13"/>
    </row>
    <row r="259" spans="2:13">
      <c r="B259" s="13"/>
      <c r="C259" s="273"/>
      <c r="D259" s="273"/>
      <c r="E259" s="273"/>
      <c r="F259" s="273"/>
      <c r="G259" s="273"/>
      <c r="H259" s="273"/>
      <c r="I259" s="273"/>
      <c r="J259" s="273"/>
      <c r="K259" s="273"/>
      <c r="L259" s="294"/>
      <c r="M259" s="13"/>
    </row>
    <row r="260" spans="2:13">
      <c r="B260" s="13"/>
      <c r="C260" s="273"/>
      <c r="D260" s="273"/>
      <c r="E260" s="273"/>
      <c r="F260" s="273"/>
      <c r="G260" s="273"/>
      <c r="H260" s="273"/>
      <c r="I260" s="273"/>
      <c r="J260" s="273"/>
      <c r="K260" s="273"/>
      <c r="L260" s="294"/>
      <c r="M260" s="13"/>
    </row>
    <row r="261" spans="2:13">
      <c r="B261" s="13"/>
      <c r="C261" s="273"/>
      <c r="D261" s="273"/>
      <c r="E261" s="273"/>
      <c r="F261" s="273"/>
      <c r="G261" s="273"/>
      <c r="H261" s="273"/>
      <c r="I261" s="273"/>
      <c r="J261" s="273"/>
      <c r="K261" s="273"/>
      <c r="L261" s="294"/>
      <c r="M261" s="13"/>
    </row>
    <row r="262" spans="2:13">
      <c r="B262" s="13"/>
      <c r="C262" s="273"/>
      <c r="D262" s="273"/>
      <c r="E262" s="273"/>
      <c r="F262" s="273"/>
      <c r="G262" s="273"/>
      <c r="H262" s="273"/>
      <c r="I262" s="273"/>
      <c r="J262" s="273"/>
      <c r="K262" s="273"/>
      <c r="L262" s="294"/>
      <c r="M262" s="13"/>
    </row>
    <row r="263" spans="2:13">
      <c r="B263" s="13"/>
      <c r="C263" s="273"/>
      <c r="D263" s="273"/>
      <c r="E263" s="273"/>
      <c r="F263" s="273"/>
      <c r="G263" s="273"/>
      <c r="H263" s="273"/>
      <c r="I263" s="273"/>
      <c r="J263" s="273"/>
      <c r="K263" s="273"/>
      <c r="L263" s="294"/>
      <c r="M263" s="13"/>
    </row>
    <row r="264" spans="2:13">
      <c r="B264" s="13"/>
      <c r="C264" s="273"/>
      <c r="D264" s="273"/>
      <c r="E264" s="273"/>
      <c r="F264" s="273"/>
      <c r="G264" s="273"/>
      <c r="H264" s="273"/>
      <c r="I264" s="273"/>
      <c r="J264" s="273"/>
      <c r="K264" s="273"/>
      <c r="L264" s="294"/>
      <c r="M264" s="13"/>
    </row>
    <row r="265" spans="2:13">
      <c r="B265" s="13"/>
      <c r="C265" s="273"/>
      <c r="D265" s="273"/>
      <c r="E265" s="273"/>
      <c r="F265" s="273"/>
      <c r="G265" s="273"/>
      <c r="H265" s="273"/>
      <c r="I265" s="273"/>
      <c r="J265" s="273"/>
      <c r="K265" s="273"/>
      <c r="L265" s="294"/>
      <c r="M265" s="13"/>
    </row>
    <row r="266" spans="2:13">
      <c r="B266" s="13"/>
      <c r="C266" s="273"/>
      <c r="D266" s="273"/>
      <c r="E266" s="273"/>
      <c r="F266" s="273"/>
      <c r="G266" s="273"/>
      <c r="H266" s="273"/>
      <c r="I266" s="273"/>
      <c r="J266" s="273"/>
      <c r="K266" s="273"/>
      <c r="L266" s="294"/>
      <c r="M266" s="13"/>
    </row>
    <row r="267" spans="2:13">
      <c r="B267" s="13"/>
      <c r="C267" s="273"/>
      <c r="D267" s="273"/>
      <c r="E267" s="273"/>
      <c r="F267" s="273"/>
      <c r="G267" s="273"/>
      <c r="H267" s="273"/>
      <c r="I267" s="273"/>
      <c r="J267" s="273"/>
      <c r="K267" s="273"/>
      <c r="L267" s="294"/>
      <c r="M267" s="13"/>
    </row>
    <row r="268" spans="2:13">
      <c r="B268" s="13"/>
      <c r="C268" s="273"/>
      <c r="D268" s="273"/>
      <c r="E268" s="273"/>
      <c r="F268" s="273"/>
      <c r="G268" s="273"/>
      <c r="H268" s="273"/>
      <c r="I268" s="273"/>
      <c r="J268" s="273"/>
      <c r="K268" s="273"/>
      <c r="L268" s="294"/>
      <c r="M268" s="13"/>
    </row>
    <row r="269" spans="2:13">
      <c r="B269" s="13"/>
      <c r="C269" s="273"/>
      <c r="D269" s="273"/>
      <c r="E269" s="273"/>
      <c r="F269" s="273"/>
      <c r="G269" s="273"/>
      <c r="H269" s="273"/>
      <c r="I269" s="273"/>
      <c r="J269" s="273"/>
      <c r="K269" s="273"/>
      <c r="L269" s="294"/>
      <c r="M269" s="13"/>
    </row>
    <row r="270" spans="2:13">
      <c r="B270" s="13"/>
      <c r="C270" s="273"/>
      <c r="D270" s="273"/>
      <c r="E270" s="273"/>
      <c r="F270" s="273"/>
      <c r="G270" s="273"/>
      <c r="H270" s="273"/>
      <c r="I270" s="273"/>
      <c r="J270" s="273"/>
      <c r="K270" s="273"/>
      <c r="L270" s="294"/>
      <c r="M270" s="13"/>
    </row>
    <row r="271" spans="2:13">
      <c r="B271" s="13"/>
      <c r="C271" s="273"/>
      <c r="D271" s="273"/>
      <c r="E271" s="273"/>
      <c r="F271" s="273"/>
      <c r="G271" s="273"/>
      <c r="H271" s="273"/>
      <c r="I271" s="273"/>
      <c r="J271" s="273"/>
      <c r="K271" s="273"/>
      <c r="L271" s="294"/>
      <c r="M271" s="13"/>
    </row>
    <row r="272" spans="2:13">
      <c r="B272" s="13"/>
      <c r="C272" s="273"/>
      <c r="D272" s="273"/>
      <c r="E272" s="273"/>
      <c r="F272" s="273"/>
      <c r="G272" s="273"/>
      <c r="H272" s="273"/>
      <c r="I272" s="273"/>
      <c r="J272" s="273"/>
      <c r="K272" s="273"/>
      <c r="L272" s="294"/>
      <c r="M272" s="13"/>
    </row>
    <row r="273" spans="2:13">
      <c r="B273" s="13"/>
      <c r="C273" s="273"/>
      <c r="D273" s="273"/>
      <c r="E273" s="273"/>
      <c r="F273" s="273"/>
      <c r="G273" s="273"/>
      <c r="H273" s="273"/>
      <c r="I273" s="273"/>
      <c r="J273" s="273"/>
      <c r="K273" s="273"/>
      <c r="L273" s="294"/>
      <c r="M273" s="13"/>
    </row>
    <row r="274" spans="2:13">
      <c r="B274" s="13"/>
      <c r="C274" s="273"/>
      <c r="D274" s="273"/>
      <c r="E274" s="273"/>
      <c r="F274" s="273"/>
      <c r="G274" s="273"/>
      <c r="H274" s="273"/>
      <c r="I274" s="273"/>
      <c r="J274" s="273"/>
      <c r="K274" s="273"/>
      <c r="L274" s="294"/>
      <c r="M274" s="13"/>
    </row>
    <row r="275" spans="2:13">
      <c r="B275" s="13"/>
      <c r="C275" s="273"/>
      <c r="D275" s="273"/>
      <c r="E275" s="273"/>
      <c r="F275" s="273"/>
      <c r="G275" s="273"/>
      <c r="H275" s="273"/>
      <c r="I275" s="273"/>
      <c r="J275" s="273"/>
      <c r="K275" s="273"/>
      <c r="L275" s="294"/>
      <c r="M275" s="13"/>
    </row>
    <row r="276" spans="2:13">
      <c r="B276" s="13"/>
      <c r="C276" s="273"/>
      <c r="D276" s="273"/>
      <c r="E276" s="273"/>
      <c r="F276" s="273"/>
      <c r="G276" s="273"/>
      <c r="H276" s="273"/>
      <c r="I276" s="273"/>
      <c r="J276" s="273"/>
      <c r="K276" s="273"/>
      <c r="L276" s="294"/>
      <c r="M276" s="13"/>
    </row>
    <row r="277" spans="2:13">
      <c r="B277" s="13"/>
      <c r="C277" s="273"/>
      <c r="D277" s="273"/>
      <c r="E277" s="273"/>
      <c r="F277" s="273"/>
      <c r="G277" s="273"/>
      <c r="H277" s="273"/>
      <c r="I277" s="273"/>
      <c r="J277" s="273"/>
      <c r="K277" s="273"/>
      <c r="L277" s="294"/>
      <c r="M277" s="13"/>
    </row>
    <row r="278" spans="2:13">
      <c r="B278" s="13"/>
      <c r="C278" s="273"/>
      <c r="D278" s="273"/>
      <c r="E278" s="273"/>
      <c r="F278" s="273"/>
      <c r="G278" s="273"/>
      <c r="H278" s="273"/>
      <c r="I278" s="273"/>
      <c r="J278" s="273"/>
      <c r="K278" s="273"/>
      <c r="L278" s="294"/>
      <c r="M278" s="13"/>
    </row>
    <row r="279" spans="2:13">
      <c r="B279" s="13"/>
      <c r="C279" s="273"/>
      <c r="D279" s="273"/>
      <c r="E279" s="273"/>
      <c r="F279" s="273"/>
      <c r="G279" s="273"/>
      <c r="H279" s="273"/>
      <c r="I279" s="273"/>
      <c r="J279" s="273"/>
      <c r="K279" s="273"/>
      <c r="L279" s="294"/>
      <c r="M279" s="13"/>
    </row>
    <row r="280" spans="2:13">
      <c r="B280" s="13"/>
      <c r="C280" s="273"/>
      <c r="D280" s="273"/>
      <c r="E280" s="273"/>
      <c r="F280" s="273"/>
      <c r="G280" s="273"/>
      <c r="H280" s="273"/>
      <c r="I280" s="273"/>
      <c r="J280" s="273"/>
      <c r="K280" s="273"/>
      <c r="L280" s="294"/>
      <c r="M280" s="13"/>
    </row>
    <row r="281" spans="2:13">
      <c r="B281" s="13"/>
      <c r="C281" s="273"/>
      <c r="D281" s="273"/>
      <c r="E281" s="273"/>
      <c r="F281" s="273"/>
      <c r="G281" s="273"/>
      <c r="H281" s="273"/>
      <c r="I281" s="273"/>
      <c r="J281" s="273"/>
      <c r="K281" s="273"/>
      <c r="L281" s="294"/>
      <c r="M281" s="13"/>
    </row>
    <row r="282" spans="2:13">
      <c r="B282" s="13"/>
      <c r="C282" s="273"/>
      <c r="D282" s="273"/>
      <c r="E282" s="273"/>
      <c r="F282" s="273"/>
      <c r="G282" s="273"/>
      <c r="H282" s="273"/>
      <c r="I282" s="273"/>
      <c r="J282" s="273"/>
      <c r="K282" s="273"/>
      <c r="L282" s="294"/>
      <c r="M282" s="13"/>
    </row>
    <row r="283" spans="2:13">
      <c r="B283" s="13"/>
      <c r="C283" s="273"/>
      <c r="D283" s="273"/>
      <c r="E283" s="273"/>
      <c r="F283" s="273"/>
      <c r="G283" s="273"/>
      <c r="H283" s="273"/>
      <c r="I283" s="273"/>
      <c r="J283" s="273"/>
      <c r="K283" s="273"/>
      <c r="L283" s="294"/>
      <c r="M283" s="13"/>
    </row>
    <row r="284" spans="2:13">
      <c r="B284" s="13"/>
      <c r="C284" s="273"/>
      <c r="D284" s="273"/>
      <c r="E284" s="273"/>
      <c r="F284" s="273"/>
      <c r="G284" s="273"/>
      <c r="H284" s="273"/>
      <c r="I284" s="273"/>
      <c r="J284" s="273"/>
      <c r="K284" s="273"/>
      <c r="L284" s="294"/>
      <c r="M284" s="13"/>
    </row>
    <row r="285" spans="2:13">
      <c r="B285" s="13"/>
      <c r="C285" s="273"/>
      <c r="D285" s="273"/>
      <c r="E285" s="273"/>
      <c r="F285" s="273"/>
      <c r="G285" s="273"/>
      <c r="H285" s="273"/>
      <c r="I285" s="273"/>
      <c r="J285" s="273"/>
      <c r="K285" s="273"/>
      <c r="L285" s="294"/>
      <c r="M285" s="13"/>
    </row>
    <row r="286" spans="2:13">
      <c r="B286" s="13"/>
      <c r="C286" s="273"/>
      <c r="D286" s="273"/>
      <c r="E286" s="273"/>
      <c r="F286" s="273"/>
      <c r="G286" s="273"/>
      <c r="H286" s="273"/>
      <c r="I286" s="273"/>
      <c r="J286" s="273"/>
      <c r="K286" s="273"/>
      <c r="L286" s="294"/>
      <c r="M286" s="13"/>
    </row>
    <row r="287" spans="2:13">
      <c r="B287" s="13"/>
      <c r="C287" s="273"/>
      <c r="D287" s="273"/>
      <c r="E287" s="273"/>
      <c r="F287" s="273"/>
      <c r="G287" s="273"/>
      <c r="H287" s="273"/>
      <c r="I287" s="273"/>
      <c r="J287" s="273"/>
      <c r="K287" s="273"/>
      <c r="L287" s="294"/>
      <c r="M287" s="13"/>
    </row>
    <row r="288" spans="2:13">
      <c r="B288" s="13"/>
      <c r="C288" s="273"/>
      <c r="D288" s="273"/>
      <c r="E288" s="273"/>
      <c r="F288" s="273"/>
      <c r="G288" s="273"/>
      <c r="H288" s="273"/>
      <c r="I288" s="273"/>
      <c r="J288" s="273"/>
      <c r="K288" s="273"/>
      <c r="L288" s="294"/>
      <c r="M288" s="13"/>
    </row>
    <row r="289" spans="2:13">
      <c r="B289" s="13"/>
      <c r="C289" s="273"/>
      <c r="D289" s="273"/>
      <c r="E289" s="273"/>
      <c r="F289" s="273"/>
      <c r="G289" s="273"/>
      <c r="H289" s="273"/>
      <c r="I289" s="273"/>
      <c r="J289" s="273"/>
      <c r="K289" s="273"/>
      <c r="L289" s="294"/>
      <c r="M289" s="13"/>
    </row>
    <row r="290" spans="2:13">
      <c r="B290" s="13"/>
      <c r="C290" s="273"/>
      <c r="D290" s="273"/>
      <c r="E290" s="273"/>
      <c r="F290" s="273"/>
      <c r="G290" s="273"/>
      <c r="H290" s="273"/>
      <c r="I290" s="273"/>
      <c r="J290" s="273"/>
      <c r="K290" s="273"/>
      <c r="L290" s="294"/>
      <c r="M290" s="13"/>
    </row>
    <row r="291" spans="2:13">
      <c r="B291" s="13"/>
      <c r="C291" s="273"/>
      <c r="D291" s="273"/>
      <c r="E291" s="273"/>
      <c r="F291" s="273"/>
      <c r="G291" s="273"/>
      <c r="H291" s="273"/>
      <c r="I291" s="273"/>
      <c r="J291" s="273"/>
      <c r="K291" s="273"/>
      <c r="L291" s="294"/>
      <c r="M291" s="13"/>
    </row>
    <row r="292" spans="2:13">
      <c r="B292" s="13"/>
      <c r="C292" s="273"/>
      <c r="D292" s="273"/>
      <c r="E292" s="273"/>
      <c r="F292" s="273"/>
      <c r="G292" s="273"/>
      <c r="H292" s="273"/>
      <c r="I292" s="273"/>
      <c r="J292" s="273"/>
      <c r="K292" s="273"/>
      <c r="L292" s="294"/>
      <c r="M292" s="13"/>
    </row>
    <row r="293" spans="2:13">
      <c r="B293" s="13"/>
      <c r="C293" s="273"/>
      <c r="D293" s="273"/>
      <c r="E293" s="273"/>
      <c r="F293" s="273"/>
      <c r="G293" s="273"/>
      <c r="H293" s="273"/>
      <c r="I293" s="273"/>
      <c r="J293" s="273"/>
      <c r="K293" s="273"/>
      <c r="L293" s="294"/>
      <c r="M293" s="13"/>
    </row>
    <row r="294" spans="2:13">
      <c r="B294" s="13"/>
      <c r="C294" s="275"/>
      <c r="D294" s="275"/>
      <c r="E294" s="275"/>
      <c r="F294" s="275"/>
      <c r="G294" s="275"/>
      <c r="H294" s="275"/>
      <c r="I294" s="275"/>
      <c r="J294" s="275"/>
      <c r="K294" s="275"/>
      <c r="L294" s="294"/>
      <c r="M294" s="13"/>
    </row>
    <row r="295" spans="2:13">
      <c r="B295" s="13"/>
      <c r="C295" s="273"/>
      <c r="D295" s="273"/>
      <c r="E295" s="273"/>
      <c r="F295" s="273"/>
      <c r="G295" s="273"/>
      <c r="H295" s="273"/>
      <c r="I295" s="273"/>
      <c r="J295" s="273"/>
      <c r="K295" s="273"/>
      <c r="L295" s="294"/>
      <c r="M295" s="13"/>
    </row>
    <row r="296" spans="2:13">
      <c r="B296" s="13"/>
      <c r="C296" s="273"/>
      <c r="D296" s="273"/>
      <c r="E296" s="273"/>
      <c r="F296" s="273"/>
      <c r="G296" s="273"/>
      <c r="H296" s="273"/>
      <c r="I296" s="273"/>
      <c r="J296" s="273"/>
      <c r="K296" s="273"/>
      <c r="L296" s="294"/>
      <c r="M296" s="13"/>
    </row>
    <row r="297" spans="2:13">
      <c r="B297" s="13"/>
      <c r="C297" s="273"/>
      <c r="D297" s="273"/>
      <c r="E297" s="273"/>
      <c r="F297" s="273"/>
      <c r="G297" s="273"/>
      <c r="H297" s="273"/>
      <c r="I297" s="273"/>
      <c r="J297" s="273"/>
      <c r="K297" s="273"/>
      <c r="L297" s="294"/>
      <c r="M297" s="13"/>
    </row>
    <row r="298" spans="2:13">
      <c r="B298" s="13"/>
      <c r="C298" s="273"/>
      <c r="D298" s="273"/>
      <c r="E298" s="273"/>
      <c r="F298" s="273"/>
      <c r="G298" s="273"/>
      <c r="H298" s="273"/>
      <c r="I298" s="273"/>
      <c r="J298" s="273"/>
      <c r="K298" s="273"/>
      <c r="L298" s="294"/>
      <c r="M298" s="13"/>
    </row>
    <row r="299" spans="2:13">
      <c r="B299" s="13"/>
      <c r="C299" s="273"/>
      <c r="D299" s="273"/>
      <c r="E299" s="273"/>
      <c r="F299" s="273"/>
      <c r="G299" s="273"/>
      <c r="H299" s="273"/>
      <c r="I299" s="273"/>
      <c r="J299" s="273"/>
      <c r="K299" s="273"/>
      <c r="L299" s="294"/>
      <c r="M299" s="13"/>
    </row>
    <row r="300" spans="2:13">
      <c r="B300" s="13"/>
      <c r="C300" s="273"/>
      <c r="D300" s="273"/>
      <c r="E300" s="273"/>
      <c r="F300" s="273"/>
      <c r="G300" s="273"/>
      <c r="H300" s="273"/>
      <c r="I300" s="273"/>
      <c r="J300" s="273"/>
      <c r="K300" s="273"/>
      <c r="L300" s="294"/>
      <c r="M300" s="13"/>
    </row>
    <row r="301" spans="2:13">
      <c r="B301" s="13"/>
      <c r="C301" s="273"/>
      <c r="D301" s="273"/>
      <c r="E301" s="273"/>
      <c r="F301" s="273"/>
      <c r="G301" s="273"/>
      <c r="H301" s="273"/>
      <c r="I301" s="273"/>
      <c r="J301" s="273"/>
      <c r="K301" s="273"/>
      <c r="L301" s="294"/>
      <c r="M301" s="13"/>
    </row>
    <row r="302" spans="2:13">
      <c r="B302" s="13"/>
      <c r="C302" s="273"/>
      <c r="D302" s="273"/>
      <c r="E302" s="273"/>
      <c r="F302" s="273"/>
      <c r="G302" s="273"/>
      <c r="H302" s="273"/>
      <c r="I302" s="273"/>
      <c r="J302" s="273"/>
      <c r="K302" s="273"/>
      <c r="L302" s="294"/>
      <c r="M302" s="13"/>
    </row>
    <row r="303" spans="2:13">
      <c r="B303" s="13"/>
      <c r="C303" s="273"/>
      <c r="D303" s="273"/>
      <c r="E303" s="273"/>
      <c r="F303" s="273"/>
      <c r="G303" s="273"/>
      <c r="H303" s="273"/>
      <c r="I303" s="273"/>
      <c r="J303" s="273"/>
      <c r="K303" s="273"/>
      <c r="L303" s="294"/>
      <c r="M303" s="13"/>
    </row>
    <row r="304" spans="2:13">
      <c r="B304" s="13"/>
      <c r="C304" s="273"/>
      <c r="D304" s="273"/>
      <c r="E304" s="273"/>
      <c r="F304" s="273"/>
      <c r="G304" s="273"/>
      <c r="H304" s="273"/>
      <c r="I304" s="273"/>
      <c r="J304" s="273"/>
      <c r="K304" s="273"/>
      <c r="L304" s="294"/>
      <c r="M304" s="13"/>
    </row>
    <row r="305" spans="2:13">
      <c r="B305" s="13"/>
      <c r="C305" s="273"/>
      <c r="D305" s="273"/>
      <c r="E305" s="273"/>
      <c r="F305" s="273"/>
      <c r="G305" s="273"/>
      <c r="H305" s="273"/>
      <c r="I305" s="273"/>
      <c r="J305" s="273"/>
      <c r="K305" s="273"/>
      <c r="L305" s="294"/>
      <c r="M305" s="13"/>
    </row>
    <row r="306" spans="2:13">
      <c r="B306" s="13"/>
      <c r="C306" s="273"/>
      <c r="D306" s="273"/>
      <c r="E306" s="273"/>
      <c r="F306" s="273"/>
      <c r="G306" s="273"/>
      <c r="H306" s="273"/>
      <c r="I306" s="273"/>
      <c r="J306" s="273"/>
      <c r="K306" s="273"/>
      <c r="L306" s="294"/>
      <c r="M306" s="13"/>
    </row>
    <row r="307" spans="2:13">
      <c r="B307" s="13"/>
      <c r="C307" s="273"/>
      <c r="D307" s="273"/>
      <c r="E307" s="273"/>
      <c r="F307" s="273"/>
      <c r="G307" s="273"/>
      <c r="H307" s="273"/>
      <c r="I307" s="273"/>
      <c r="J307" s="273"/>
      <c r="K307" s="273"/>
      <c r="L307" s="294"/>
      <c r="M307" s="13"/>
    </row>
    <row r="308" spans="2:13">
      <c r="B308" s="13"/>
      <c r="C308" s="273"/>
      <c r="D308" s="273"/>
      <c r="E308" s="273"/>
      <c r="F308" s="273"/>
      <c r="G308" s="273"/>
      <c r="H308" s="273"/>
      <c r="I308" s="273"/>
      <c r="J308" s="273"/>
      <c r="K308" s="273"/>
      <c r="L308" s="294"/>
      <c r="M308" s="13"/>
    </row>
    <row r="309" spans="2:13">
      <c r="B309" s="13"/>
      <c r="C309" s="273"/>
      <c r="D309" s="273"/>
      <c r="E309" s="273"/>
      <c r="F309" s="273"/>
      <c r="G309" s="273"/>
      <c r="H309" s="273"/>
      <c r="I309" s="273"/>
      <c r="J309" s="273"/>
      <c r="K309" s="273"/>
      <c r="L309" s="294"/>
      <c r="M309" s="13"/>
    </row>
    <row r="310" spans="2:13">
      <c r="B310" s="13"/>
      <c r="C310" s="273"/>
      <c r="D310" s="273"/>
      <c r="E310" s="273"/>
      <c r="F310" s="273"/>
      <c r="G310" s="273"/>
      <c r="H310" s="273"/>
      <c r="I310" s="273"/>
      <c r="J310" s="273"/>
      <c r="K310" s="273"/>
      <c r="L310" s="294"/>
      <c r="M310" s="13"/>
    </row>
    <row r="311" spans="2:13">
      <c r="B311" s="13"/>
      <c r="C311" s="273"/>
      <c r="D311" s="273"/>
      <c r="E311" s="273"/>
      <c r="F311" s="273"/>
      <c r="G311" s="273"/>
      <c r="H311" s="273"/>
      <c r="I311" s="273"/>
      <c r="J311" s="273"/>
      <c r="K311" s="273"/>
      <c r="L311" s="294"/>
      <c r="M311" s="13"/>
    </row>
    <row r="312" spans="2:13">
      <c r="B312" s="13"/>
      <c r="C312" s="273"/>
      <c r="D312" s="273"/>
      <c r="E312" s="273"/>
      <c r="F312" s="273"/>
      <c r="G312" s="273"/>
      <c r="H312" s="273"/>
      <c r="I312" s="273"/>
      <c r="J312" s="273"/>
      <c r="K312" s="273"/>
      <c r="L312" s="294"/>
      <c r="M312" s="13"/>
    </row>
    <row r="313" spans="2:13">
      <c r="B313" s="13"/>
      <c r="C313" s="273"/>
      <c r="D313" s="273"/>
      <c r="E313" s="273"/>
      <c r="F313" s="273"/>
      <c r="G313" s="273"/>
      <c r="H313" s="273"/>
      <c r="I313" s="273"/>
      <c r="J313" s="273"/>
      <c r="K313" s="273"/>
      <c r="L313" s="294"/>
      <c r="M313" s="13"/>
    </row>
    <row r="314" spans="2:13">
      <c r="B314" s="13"/>
      <c r="C314" s="273"/>
      <c r="D314" s="273"/>
      <c r="E314" s="273"/>
      <c r="F314" s="273"/>
      <c r="G314" s="273"/>
      <c r="H314" s="273"/>
      <c r="I314" s="273"/>
      <c r="J314" s="273"/>
      <c r="K314" s="273"/>
      <c r="L314" s="294"/>
      <c r="M314" s="13"/>
    </row>
    <row r="315" spans="2:13">
      <c r="B315" s="13"/>
      <c r="C315" s="273"/>
      <c r="D315" s="273"/>
      <c r="E315" s="273"/>
      <c r="F315" s="273"/>
      <c r="G315" s="273"/>
      <c r="H315" s="273"/>
      <c r="I315" s="273"/>
      <c r="J315" s="273"/>
      <c r="K315" s="273"/>
      <c r="L315" s="294"/>
      <c r="M315" s="13"/>
    </row>
    <row r="316" spans="2:13">
      <c r="B316" s="13"/>
      <c r="C316" s="273"/>
      <c r="D316" s="273"/>
      <c r="E316" s="273"/>
      <c r="F316" s="273"/>
      <c r="G316" s="273"/>
      <c r="H316" s="273"/>
      <c r="I316" s="273"/>
      <c r="J316" s="273"/>
      <c r="K316" s="273"/>
      <c r="L316" s="294"/>
      <c r="M316" s="13"/>
    </row>
    <row r="317" spans="2:13">
      <c r="B317" s="13"/>
      <c r="C317" s="273"/>
      <c r="D317" s="273"/>
      <c r="E317" s="273"/>
      <c r="F317" s="273"/>
      <c r="G317" s="273"/>
      <c r="H317" s="273"/>
      <c r="I317" s="273"/>
      <c r="J317" s="273"/>
      <c r="K317" s="273"/>
      <c r="L317" s="294"/>
      <c r="M317" s="13"/>
    </row>
    <row r="318" spans="2:13">
      <c r="B318" s="13"/>
      <c r="C318" s="273"/>
      <c r="D318" s="273"/>
      <c r="E318" s="273"/>
      <c r="F318" s="273"/>
      <c r="G318" s="273"/>
      <c r="H318" s="273"/>
      <c r="I318" s="273"/>
      <c r="J318" s="273"/>
      <c r="K318" s="273"/>
      <c r="L318" s="294"/>
      <c r="M318" s="13"/>
    </row>
    <row r="319" spans="2:13">
      <c r="B319" s="13"/>
      <c r="C319" s="273"/>
      <c r="D319" s="273"/>
      <c r="E319" s="273"/>
      <c r="F319" s="273"/>
      <c r="G319" s="273"/>
      <c r="H319" s="273"/>
      <c r="I319" s="273"/>
      <c r="J319" s="273"/>
      <c r="K319" s="273"/>
      <c r="L319" s="294"/>
      <c r="M319" s="13"/>
    </row>
    <row r="320" spans="2:13">
      <c r="B320" s="13"/>
      <c r="C320" s="273"/>
      <c r="D320" s="273"/>
      <c r="E320" s="273"/>
      <c r="F320" s="273"/>
      <c r="G320" s="273"/>
      <c r="H320" s="273"/>
      <c r="I320" s="273"/>
      <c r="J320" s="273"/>
      <c r="K320" s="273"/>
      <c r="L320" s="294"/>
      <c r="M320" s="13"/>
    </row>
    <row r="321" spans="2:13">
      <c r="B321" s="13"/>
      <c r="C321" s="273"/>
      <c r="D321" s="273"/>
      <c r="E321" s="273"/>
      <c r="F321" s="273"/>
      <c r="G321" s="273"/>
      <c r="H321" s="273"/>
      <c r="I321" s="273"/>
      <c r="J321" s="273"/>
      <c r="K321" s="273"/>
      <c r="L321" s="294"/>
      <c r="M321" s="13"/>
    </row>
    <row r="322" spans="2:13">
      <c r="B322" s="13"/>
      <c r="C322" s="273"/>
      <c r="D322" s="273"/>
      <c r="E322" s="273"/>
      <c r="F322" s="273"/>
      <c r="G322" s="273"/>
      <c r="H322" s="273"/>
      <c r="I322" s="273"/>
      <c r="J322" s="273"/>
      <c r="K322" s="273"/>
      <c r="L322" s="294"/>
      <c r="M322" s="13"/>
    </row>
    <row r="323" spans="2:13">
      <c r="B323" s="13"/>
      <c r="C323" s="273"/>
      <c r="D323" s="273"/>
      <c r="E323" s="273"/>
      <c r="F323" s="273"/>
      <c r="G323" s="273"/>
      <c r="H323" s="273"/>
      <c r="I323" s="273"/>
      <c r="J323" s="273"/>
      <c r="K323" s="273"/>
      <c r="L323" s="294"/>
      <c r="M323" s="13"/>
    </row>
    <row r="324" spans="2:13">
      <c r="B324" s="13"/>
      <c r="C324" s="273"/>
      <c r="D324" s="273"/>
      <c r="E324" s="273"/>
      <c r="F324" s="273"/>
      <c r="G324" s="273"/>
      <c r="H324" s="273"/>
      <c r="I324" s="273"/>
      <c r="J324" s="273"/>
      <c r="K324" s="273"/>
      <c r="L324" s="294"/>
      <c r="M324" s="13"/>
    </row>
    <row r="325" spans="2:13">
      <c r="B325" s="13"/>
      <c r="C325" s="273"/>
      <c r="D325" s="273"/>
      <c r="E325" s="273"/>
      <c r="F325" s="273"/>
      <c r="G325" s="273"/>
      <c r="H325" s="273"/>
      <c r="I325" s="273"/>
      <c r="J325" s="273"/>
      <c r="K325" s="273"/>
      <c r="L325" s="294"/>
      <c r="M325" s="13"/>
    </row>
    <row r="326" spans="2:13">
      <c r="B326" s="13"/>
      <c r="C326" s="273"/>
      <c r="D326" s="273"/>
      <c r="E326" s="273"/>
      <c r="F326" s="273"/>
      <c r="G326" s="273"/>
      <c r="H326" s="273"/>
      <c r="I326" s="273"/>
      <c r="J326" s="273"/>
      <c r="K326" s="273"/>
      <c r="L326" s="294"/>
      <c r="M326" s="13"/>
    </row>
    <row r="327" spans="2:13">
      <c r="B327" s="13"/>
      <c r="C327" s="273"/>
      <c r="D327" s="273"/>
      <c r="E327" s="273"/>
      <c r="F327" s="273"/>
      <c r="G327" s="273"/>
      <c r="H327" s="273"/>
      <c r="I327" s="273"/>
      <c r="J327" s="273"/>
      <c r="K327" s="273"/>
      <c r="L327" s="294"/>
      <c r="M327" s="13"/>
    </row>
    <row r="328" spans="2:13">
      <c r="B328" s="13"/>
      <c r="C328" s="273"/>
      <c r="D328" s="273"/>
      <c r="E328" s="273"/>
      <c r="F328" s="273"/>
      <c r="G328" s="273"/>
      <c r="H328" s="273"/>
      <c r="I328" s="273"/>
      <c r="J328" s="273"/>
      <c r="K328" s="273"/>
      <c r="L328" s="294"/>
      <c r="M328" s="13"/>
    </row>
    <row r="329" spans="2:13">
      <c r="B329" s="13"/>
      <c r="C329" s="273"/>
      <c r="D329" s="273"/>
      <c r="E329" s="273"/>
      <c r="F329" s="273"/>
      <c r="G329" s="273"/>
      <c r="H329" s="273"/>
      <c r="I329" s="273"/>
      <c r="J329" s="273"/>
      <c r="K329" s="273"/>
      <c r="L329" s="294"/>
      <c r="M329" s="13"/>
    </row>
    <row r="330" spans="2:13">
      <c r="B330" s="13"/>
      <c r="C330" s="273"/>
      <c r="D330" s="273"/>
      <c r="E330" s="273"/>
      <c r="F330" s="273"/>
      <c r="G330" s="273"/>
      <c r="H330" s="273"/>
      <c r="I330" s="273"/>
      <c r="J330" s="273"/>
      <c r="K330" s="273"/>
      <c r="L330" s="294"/>
      <c r="M330" s="13"/>
    </row>
    <row r="331" spans="2:13">
      <c r="B331" s="13"/>
      <c r="C331" s="273"/>
      <c r="D331" s="273"/>
      <c r="E331" s="273"/>
      <c r="F331" s="273"/>
      <c r="G331" s="273"/>
      <c r="H331" s="273"/>
      <c r="I331" s="273"/>
      <c r="J331" s="273"/>
      <c r="K331" s="273"/>
      <c r="L331" s="294"/>
      <c r="M331" s="13"/>
    </row>
    <row r="332" spans="2:13">
      <c r="B332" s="13"/>
      <c r="C332" s="273"/>
      <c r="D332" s="273"/>
      <c r="E332" s="273"/>
      <c r="F332" s="273"/>
      <c r="G332" s="273"/>
      <c r="H332" s="273"/>
      <c r="I332" s="273"/>
      <c r="J332" s="273"/>
      <c r="K332" s="273"/>
      <c r="L332" s="294"/>
      <c r="M332" s="13"/>
    </row>
    <row r="333" spans="2:13">
      <c r="B333" s="13"/>
      <c r="C333" s="273"/>
      <c r="D333" s="273"/>
      <c r="E333" s="273"/>
      <c r="F333" s="273"/>
      <c r="G333" s="273"/>
      <c r="H333" s="273"/>
      <c r="I333" s="273"/>
      <c r="J333" s="273"/>
      <c r="K333" s="273"/>
      <c r="L333" s="294"/>
      <c r="M333" s="13"/>
    </row>
    <row r="334" spans="2:13">
      <c r="B334" s="13"/>
      <c r="C334" s="273"/>
      <c r="D334" s="273"/>
      <c r="E334" s="273"/>
      <c r="F334" s="273"/>
      <c r="G334" s="273"/>
      <c r="H334" s="273"/>
      <c r="I334" s="273"/>
      <c r="J334" s="273"/>
      <c r="K334" s="273"/>
      <c r="L334" s="294"/>
      <c r="M334" s="13"/>
    </row>
    <row r="335" spans="2:13">
      <c r="B335" s="13"/>
      <c r="C335" s="275"/>
      <c r="D335" s="275"/>
      <c r="E335" s="273"/>
      <c r="F335" s="273"/>
      <c r="G335" s="273"/>
      <c r="H335" s="275"/>
      <c r="I335" s="275"/>
      <c r="J335" s="275"/>
      <c r="K335" s="275"/>
      <c r="L335" s="294"/>
      <c r="M335" s="13"/>
    </row>
    <row r="336" spans="2:13">
      <c r="B336" s="13"/>
      <c r="C336" s="273"/>
      <c r="D336" s="273"/>
      <c r="E336" s="273"/>
      <c r="F336" s="273"/>
      <c r="G336" s="273"/>
      <c r="H336" s="273"/>
      <c r="I336" s="273"/>
      <c r="J336" s="273"/>
      <c r="K336" s="273"/>
      <c r="L336" s="294"/>
      <c r="M336" s="13"/>
    </row>
    <row r="337" spans="2:13">
      <c r="B337" s="13"/>
      <c r="C337" s="273"/>
      <c r="D337" s="273"/>
      <c r="E337" s="273"/>
      <c r="F337" s="273"/>
      <c r="G337" s="273"/>
      <c r="H337" s="273"/>
      <c r="I337" s="273"/>
      <c r="J337" s="273"/>
      <c r="K337" s="273"/>
      <c r="L337" s="294"/>
      <c r="M337" s="13"/>
    </row>
    <row r="338" spans="2:13">
      <c r="B338" s="13"/>
      <c r="C338" s="273"/>
      <c r="D338" s="273"/>
      <c r="E338" s="273"/>
      <c r="F338" s="273"/>
      <c r="G338" s="273"/>
      <c r="H338" s="273"/>
      <c r="I338" s="273"/>
      <c r="J338" s="273"/>
      <c r="K338" s="273"/>
      <c r="L338" s="294"/>
      <c r="M338" s="13"/>
    </row>
    <row r="339" spans="2:13">
      <c r="B339" s="13"/>
      <c r="C339" s="273"/>
      <c r="D339" s="273"/>
      <c r="E339" s="273"/>
      <c r="F339" s="273"/>
      <c r="G339" s="273"/>
      <c r="H339" s="273"/>
      <c r="I339" s="273"/>
      <c r="J339" s="273"/>
      <c r="K339" s="273"/>
      <c r="L339" s="29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6" sqref="B6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60"/>
      <c r="B1" s="560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283</v>
      </c>
    </row>
    <row r="6" spans="1:15">
      <c r="A6" s="256" t="s">
        <v>15</v>
      </c>
      <c r="K6" s="266">
        <f>Main!B10</f>
        <v>44244</v>
      </c>
    </row>
    <row r="7" spans="1:15">
      <c r="A7"/>
      <c r="C7" s="8" t="s">
        <v>284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57" t="s">
        <v>16</v>
      </c>
      <c r="B9" s="558" t="s">
        <v>18</v>
      </c>
      <c r="C9" s="556" t="s">
        <v>19</v>
      </c>
      <c r="D9" s="556" t="s">
        <v>20</v>
      </c>
      <c r="E9" s="556" t="s">
        <v>21</v>
      </c>
      <c r="F9" s="556"/>
      <c r="G9" s="556"/>
      <c r="H9" s="556" t="s">
        <v>22</v>
      </c>
      <c r="I9" s="556"/>
      <c r="J9" s="556"/>
      <c r="K9" s="260"/>
      <c r="L9" s="267"/>
      <c r="M9" s="268"/>
    </row>
    <row r="10" spans="1:15" ht="42.75" customHeight="1">
      <c r="A10" s="552"/>
      <c r="B10" s="554"/>
      <c r="C10" s="559" t="s">
        <v>23</v>
      </c>
      <c r="D10" s="559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215</v>
      </c>
    </row>
    <row r="11" spans="1:15" ht="12" customHeight="1">
      <c r="A11" s="254">
        <v>1</v>
      </c>
      <c r="B11" t="s">
        <v>285</v>
      </c>
      <c r="C11" s="547">
        <f>VLOOKUP($B11,[1]EQ!$A$1:$L$2000,6,0)</f>
        <v>21298.05</v>
      </c>
      <c r="D11" s="548">
        <f t="shared" ref="D11:D74" si="0">(C11+K11+L11)/3</f>
        <v>21211.016666666666</v>
      </c>
      <c r="E11" s="548">
        <f t="shared" ref="E11:E74" si="1">+(D11*2)-K11</f>
        <v>20922.033333333333</v>
      </c>
      <c r="F11" s="548">
        <f t="shared" ref="F11:F74" si="2">+D11-K11+L11</f>
        <v>20546.016666666666</v>
      </c>
      <c r="G11" s="548">
        <f t="shared" ref="G11:G74" si="3">L11-2*(K11-D11)</f>
        <v>20257.033333333333</v>
      </c>
      <c r="H11" s="548">
        <f t="shared" ref="H11:H74" si="4">(D11*2)-L11</f>
        <v>21587.033333333333</v>
      </c>
      <c r="I11" s="548">
        <f t="shared" ref="I11:I74" si="5">+D11+K11-L11</f>
        <v>21876.016666666663</v>
      </c>
      <c r="J11" s="548">
        <f t="shared" ref="J11:J74" si="6">K11+2*(D11-L11)</f>
        <v>22252.033333333333</v>
      </c>
      <c r="K11" s="547">
        <f>VLOOKUP($B11,[1]EQ!$A$1:$L$2000,4,0)</f>
        <v>21500</v>
      </c>
      <c r="L11" s="547">
        <f>VLOOKUP($B11,[1]EQ!$A$1:$L$2000,5,0)</f>
        <v>20835</v>
      </c>
      <c r="M11" s="547">
        <f>(VLOOKUP($B11,[1]EQ!$A$1:$L$2000,9,0)/100000)</f>
        <v>0.16907</v>
      </c>
    </row>
    <row r="12" spans="1:15" ht="12" customHeight="1">
      <c r="A12" s="254">
        <v>2</v>
      </c>
      <c r="B12" t="s">
        <v>787</v>
      </c>
      <c r="C12" s="547">
        <f>VLOOKUP($B12,[1]EQ!$A$1:$L$2000,6,0)</f>
        <v>1500.5</v>
      </c>
      <c r="D12" s="548">
        <f t="shared" si="0"/>
        <v>1496.5</v>
      </c>
      <c r="E12" s="548">
        <f t="shared" si="1"/>
        <v>1478</v>
      </c>
      <c r="F12" s="548">
        <f t="shared" si="2"/>
        <v>1455.5</v>
      </c>
      <c r="G12" s="548">
        <f t="shared" si="3"/>
        <v>1437</v>
      </c>
      <c r="H12" s="548">
        <f t="shared" si="4"/>
        <v>1519</v>
      </c>
      <c r="I12" s="548">
        <f t="shared" si="5"/>
        <v>1537.5</v>
      </c>
      <c r="J12" s="548">
        <f t="shared" si="6"/>
        <v>1560</v>
      </c>
      <c r="K12" s="547">
        <f>VLOOKUP($B12,[1]EQ!$A$1:$L$2000,4,0)</f>
        <v>1515</v>
      </c>
      <c r="L12" s="547">
        <f>VLOOKUP($B12,[1]EQ!$A$1:$L$2000,5,0)</f>
        <v>1474</v>
      </c>
      <c r="M12" s="547">
        <f>(VLOOKUP($B12,[1]EQ!$A$1:$L$2000,9,0)/100000)</f>
        <v>1.7092700000000001</v>
      </c>
    </row>
    <row r="13" spans="1:15" ht="12" customHeight="1">
      <c r="A13" s="254">
        <v>3</v>
      </c>
      <c r="B13" t="s">
        <v>818</v>
      </c>
      <c r="C13" s="547">
        <f>VLOOKUP($B13,[1]EQ!$A$1:$L$2000,6,0)</f>
        <v>1343.15</v>
      </c>
      <c r="D13" s="548">
        <f t="shared" si="0"/>
        <v>1351.0833333333333</v>
      </c>
      <c r="E13" s="548">
        <f t="shared" si="1"/>
        <v>1323.0666666666666</v>
      </c>
      <c r="F13" s="548">
        <f t="shared" si="2"/>
        <v>1302.9833333333333</v>
      </c>
      <c r="G13" s="548">
        <f t="shared" si="3"/>
        <v>1274.9666666666667</v>
      </c>
      <c r="H13" s="548">
        <f t="shared" si="4"/>
        <v>1371.1666666666665</v>
      </c>
      <c r="I13" s="548">
        <f t="shared" si="5"/>
        <v>1399.1833333333334</v>
      </c>
      <c r="J13" s="548">
        <f t="shared" si="6"/>
        <v>1419.2666666666664</v>
      </c>
      <c r="K13" s="547">
        <f>VLOOKUP($B13,[1]EQ!$A$1:$L$2000,4,0)</f>
        <v>1379.1</v>
      </c>
      <c r="L13" s="547">
        <f>VLOOKUP($B13,[1]EQ!$A$1:$L$2000,5,0)</f>
        <v>1331</v>
      </c>
      <c r="M13" s="547">
        <f>(VLOOKUP($B13,[1]EQ!$A$1:$L$2000,9,0)/100000)</f>
        <v>0.18664</v>
      </c>
    </row>
    <row r="14" spans="1:15" ht="12" customHeight="1">
      <c r="A14" s="254">
        <v>4</v>
      </c>
      <c r="B14" t="s">
        <v>38</v>
      </c>
      <c r="C14" s="547">
        <f>VLOOKUP($B14,[1]EQ!$A$1:$L$2000,6,0)</f>
        <v>1819.3</v>
      </c>
      <c r="D14" s="548">
        <f t="shared" si="0"/>
        <v>1815.9333333333334</v>
      </c>
      <c r="E14" s="548">
        <f t="shared" si="1"/>
        <v>1788.3166666666668</v>
      </c>
      <c r="F14" s="548">
        <f t="shared" si="2"/>
        <v>1757.3333333333335</v>
      </c>
      <c r="G14" s="548">
        <f t="shared" si="3"/>
        <v>1729.7166666666669</v>
      </c>
      <c r="H14" s="548">
        <f t="shared" si="4"/>
        <v>1846.9166666666667</v>
      </c>
      <c r="I14" s="548">
        <f t="shared" si="5"/>
        <v>1874.5333333333335</v>
      </c>
      <c r="J14" s="548">
        <f t="shared" si="6"/>
        <v>1905.5166666666667</v>
      </c>
      <c r="K14" s="547">
        <f>VLOOKUP($B14,[1]EQ!$A$1:$L$2000,4,0)</f>
        <v>1843.55</v>
      </c>
      <c r="L14" s="547">
        <f>VLOOKUP($B14,[1]EQ!$A$1:$L$2000,5,0)</f>
        <v>1784.95</v>
      </c>
      <c r="M14" s="547">
        <f>(VLOOKUP($B14,[1]EQ!$A$1:$L$2000,9,0)/100000)</f>
        <v>19.377300000000002</v>
      </c>
    </row>
    <row r="15" spans="1:15" ht="12" customHeight="1">
      <c r="A15" s="254">
        <v>5</v>
      </c>
      <c r="B15" t="s">
        <v>286</v>
      </c>
      <c r="C15" s="547">
        <f>VLOOKUP($B15,[1]EQ!$A$1:$L$2000,6,0)</f>
        <v>1949.9</v>
      </c>
      <c r="D15" s="548">
        <f t="shared" si="0"/>
        <v>1961.0833333333333</v>
      </c>
      <c r="E15" s="548">
        <f t="shared" si="1"/>
        <v>1930.8666666666666</v>
      </c>
      <c r="F15" s="548">
        <f t="shared" si="2"/>
        <v>1911.8333333333333</v>
      </c>
      <c r="G15" s="548">
        <f t="shared" si="3"/>
        <v>1881.6166666666666</v>
      </c>
      <c r="H15" s="548">
        <f t="shared" si="4"/>
        <v>1980.1166666666666</v>
      </c>
      <c r="I15" s="548">
        <f t="shared" si="5"/>
        <v>2010.3333333333333</v>
      </c>
      <c r="J15" s="548">
        <f t="shared" si="6"/>
        <v>2029.3666666666666</v>
      </c>
      <c r="K15" s="547">
        <f>VLOOKUP($B15,[1]EQ!$A$1:$L$2000,4,0)</f>
        <v>1991.3</v>
      </c>
      <c r="L15" s="547">
        <f>VLOOKUP($B15,[1]EQ!$A$1:$L$2000,5,0)</f>
        <v>1942.05</v>
      </c>
      <c r="M15" s="547">
        <f>(VLOOKUP($B15,[1]EQ!$A$1:$L$2000,9,0)/100000)</f>
        <v>0.39348</v>
      </c>
    </row>
    <row r="16" spans="1:15" ht="12" customHeight="1">
      <c r="A16" s="254">
        <v>6</v>
      </c>
      <c r="B16" t="s">
        <v>287</v>
      </c>
      <c r="C16" s="547">
        <f>VLOOKUP($B16,[1]EQ!$A$1:$L$2000,6,0)</f>
        <v>958.1</v>
      </c>
      <c r="D16" s="548">
        <f t="shared" si="0"/>
        <v>970.69999999999993</v>
      </c>
      <c r="E16" s="548">
        <f t="shared" si="1"/>
        <v>942.49999999999989</v>
      </c>
      <c r="F16" s="548">
        <f t="shared" si="2"/>
        <v>926.9</v>
      </c>
      <c r="G16" s="548">
        <f t="shared" si="3"/>
        <v>898.69999999999993</v>
      </c>
      <c r="H16" s="548">
        <f t="shared" si="4"/>
        <v>986.29999999999984</v>
      </c>
      <c r="I16" s="548">
        <f t="shared" si="5"/>
        <v>1014.4999999999999</v>
      </c>
      <c r="J16" s="548">
        <f t="shared" si="6"/>
        <v>1030.0999999999999</v>
      </c>
      <c r="K16" s="547">
        <f>VLOOKUP($B16,[1]EQ!$A$1:$L$2000,4,0)</f>
        <v>998.9</v>
      </c>
      <c r="L16" s="547">
        <f>VLOOKUP($B16,[1]EQ!$A$1:$L$2000,5,0)</f>
        <v>955.1</v>
      </c>
      <c r="M16" s="547">
        <f>(VLOOKUP($B16,[1]EQ!$A$1:$L$2000,9,0)/100000)</f>
        <v>8.1167899999999999</v>
      </c>
    </row>
    <row r="17" spans="1:13" ht="12" customHeight="1">
      <c r="A17" s="254">
        <v>7</v>
      </c>
      <c r="B17" t="s">
        <v>223</v>
      </c>
      <c r="C17" s="547">
        <f>VLOOKUP($B17,[1]EQ!$A$1:$L$2000,6,0)</f>
        <v>1092.75</v>
      </c>
      <c r="D17" s="548">
        <f t="shared" si="0"/>
        <v>1098.6833333333334</v>
      </c>
      <c r="E17" s="548">
        <f t="shared" si="1"/>
        <v>1069.3666666666668</v>
      </c>
      <c r="F17" s="548">
        <f t="shared" si="2"/>
        <v>1045.9833333333333</v>
      </c>
      <c r="G17" s="548">
        <f t="shared" si="3"/>
        <v>1016.6666666666667</v>
      </c>
      <c r="H17" s="548">
        <f t="shared" si="4"/>
        <v>1122.0666666666668</v>
      </c>
      <c r="I17" s="548">
        <f t="shared" si="5"/>
        <v>1151.3833333333334</v>
      </c>
      <c r="J17" s="548">
        <f t="shared" si="6"/>
        <v>1174.7666666666669</v>
      </c>
      <c r="K17" s="547">
        <f>VLOOKUP($B17,[1]EQ!$A$1:$L$2000,4,0)</f>
        <v>1128</v>
      </c>
      <c r="L17" s="547">
        <f>VLOOKUP($B17,[1]EQ!$A$1:$L$2000,5,0)</f>
        <v>1075.3</v>
      </c>
      <c r="M17" s="547">
        <f>(VLOOKUP($B17,[1]EQ!$A$1:$L$2000,9,0)/100000)</f>
        <v>4.5542600000000002</v>
      </c>
    </row>
    <row r="18" spans="1:13" ht="12" customHeight="1">
      <c r="A18" s="254">
        <v>8</v>
      </c>
      <c r="B18" t="s">
        <v>735</v>
      </c>
      <c r="C18" s="547">
        <f>VLOOKUP($B18,[1]EQ!$A$1:$L$2000,6,0)</f>
        <v>668.75</v>
      </c>
      <c r="D18" s="548">
        <f t="shared" si="0"/>
        <v>665.51666666666665</v>
      </c>
      <c r="E18" s="548">
        <f t="shared" si="1"/>
        <v>645.0333333333333</v>
      </c>
      <c r="F18" s="548">
        <f t="shared" si="2"/>
        <v>621.31666666666661</v>
      </c>
      <c r="G18" s="548">
        <f t="shared" si="3"/>
        <v>600.83333333333326</v>
      </c>
      <c r="H18" s="548">
        <f t="shared" si="4"/>
        <v>689.23333333333335</v>
      </c>
      <c r="I18" s="548">
        <f t="shared" si="5"/>
        <v>709.7166666666667</v>
      </c>
      <c r="J18" s="548">
        <f t="shared" si="6"/>
        <v>733.43333333333339</v>
      </c>
      <c r="K18" s="547">
        <f>VLOOKUP($B18,[1]EQ!$A$1:$L$2000,4,0)</f>
        <v>686</v>
      </c>
      <c r="L18" s="547">
        <f>VLOOKUP($B18,[1]EQ!$A$1:$L$2000,5,0)</f>
        <v>641.79999999999995</v>
      </c>
      <c r="M18" s="547">
        <f>(VLOOKUP($B18,[1]EQ!$A$1:$L$2000,9,0)/100000)</f>
        <v>9.2030700000000003</v>
      </c>
    </row>
    <row r="19" spans="1:13" ht="12" customHeight="1">
      <c r="A19" s="254">
        <v>9</v>
      </c>
      <c r="B19" t="s">
        <v>736</v>
      </c>
      <c r="C19" s="547">
        <f>VLOOKUP($B19,[1]EQ!$A$1:$L$2000,6,0)</f>
        <v>1227.9000000000001</v>
      </c>
      <c r="D19" s="548">
        <f t="shared" si="0"/>
        <v>1222.2</v>
      </c>
      <c r="E19" s="548">
        <f t="shared" si="1"/>
        <v>1213.7</v>
      </c>
      <c r="F19" s="548">
        <f t="shared" si="2"/>
        <v>1199.5</v>
      </c>
      <c r="G19" s="548">
        <f t="shared" si="3"/>
        <v>1191</v>
      </c>
      <c r="H19" s="548">
        <f t="shared" si="4"/>
        <v>1236.4000000000001</v>
      </c>
      <c r="I19" s="548">
        <f t="shared" si="5"/>
        <v>1244.9000000000001</v>
      </c>
      <c r="J19" s="548">
        <f t="shared" si="6"/>
        <v>1259.1000000000001</v>
      </c>
      <c r="K19" s="547">
        <f>VLOOKUP($B19,[1]EQ!$A$1:$L$2000,4,0)</f>
        <v>1230.7</v>
      </c>
      <c r="L19" s="547">
        <f>VLOOKUP($B19,[1]EQ!$A$1:$L$2000,5,0)</f>
        <v>1208</v>
      </c>
      <c r="M19" s="547">
        <f>(VLOOKUP($B19,[1]EQ!$A$1:$L$2000,9,0)/100000)</f>
        <v>2.6034700000000002</v>
      </c>
    </row>
    <row r="20" spans="1:13" ht="12" customHeight="1">
      <c r="A20" s="254">
        <v>10</v>
      </c>
      <c r="B20" t="s">
        <v>288</v>
      </c>
      <c r="C20" s="547">
        <f>VLOOKUP($B20,[1]EQ!$A$1:$L$2000,6,0)</f>
        <v>2212.9</v>
      </c>
      <c r="D20" s="548">
        <f t="shared" si="0"/>
        <v>2222.9333333333329</v>
      </c>
      <c r="E20" s="548">
        <f t="shared" si="1"/>
        <v>2183.8666666666659</v>
      </c>
      <c r="F20" s="548">
        <f t="shared" si="2"/>
        <v>2154.833333333333</v>
      </c>
      <c r="G20" s="548">
        <f t="shared" si="3"/>
        <v>2115.766666666666</v>
      </c>
      <c r="H20" s="548">
        <f t="shared" si="4"/>
        <v>2251.9666666666658</v>
      </c>
      <c r="I20" s="548">
        <f t="shared" si="5"/>
        <v>2291.0333333333324</v>
      </c>
      <c r="J20" s="548">
        <f t="shared" si="6"/>
        <v>2320.0666666666657</v>
      </c>
      <c r="K20" s="547">
        <f>VLOOKUP($B20,[1]EQ!$A$1:$L$2000,4,0)</f>
        <v>2262</v>
      </c>
      <c r="L20" s="547">
        <f>VLOOKUP($B20,[1]EQ!$A$1:$L$2000,5,0)</f>
        <v>2193.9</v>
      </c>
      <c r="M20" s="547">
        <f>(VLOOKUP($B20,[1]EQ!$A$1:$L$2000,9,0)/100000)</f>
        <v>0.72030000000000005</v>
      </c>
    </row>
    <row r="21" spans="1:13" ht="12" customHeight="1">
      <c r="A21" s="254">
        <v>11</v>
      </c>
      <c r="B21" t="s">
        <v>289</v>
      </c>
      <c r="C21" s="547">
        <f>VLOOKUP($B21,[1]EQ!$A$1:$L$2000,6,0)</f>
        <v>14700.7</v>
      </c>
      <c r="D21" s="548">
        <f t="shared" si="0"/>
        <v>14634.9</v>
      </c>
      <c r="E21" s="548">
        <f t="shared" si="1"/>
        <v>14530.8</v>
      </c>
      <c r="F21" s="548">
        <f t="shared" si="2"/>
        <v>14360.9</v>
      </c>
      <c r="G21" s="548">
        <f t="shared" si="3"/>
        <v>14256.8</v>
      </c>
      <c r="H21" s="548">
        <f t="shared" si="4"/>
        <v>14804.8</v>
      </c>
      <c r="I21" s="548">
        <f t="shared" si="5"/>
        <v>14908.900000000001</v>
      </c>
      <c r="J21" s="548">
        <f t="shared" si="6"/>
        <v>15078.8</v>
      </c>
      <c r="K21" s="547">
        <f>VLOOKUP($B21,[1]EQ!$A$1:$L$2000,4,0)</f>
        <v>14739</v>
      </c>
      <c r="L21" s="547">
        <f>VLOOKUP($B21,[1]EQ!$A$1:$L$2000,5,0)</f>
        <v>14465</v>
      </c>
      <c r="M21" s="547">
        <f>(VLOOKUP($B21,[1]EQ!$A$1:$L$2000,9,0)/100000)</f>
        <v>0.23616999999999999</v>
      </c>
    </row>
    <row r="22" spans="1:13" ht="12" customHeight="1">
      <c r="A22" s="254">
        <v>12</v>
      </c>
      <c r="B22" t="s">
        <v>40</v>
      </c>
      <c r="C22" s="547">
        <f>VLOOKUP($B22,[1]EQ!$A$1:$L$2000,6,0)</f>
        <v>780.2</v>
      </c>
      <c r="D22" s="548">
        <f t="shared" si="0"/>
        <v>779.80000000000007</v>
      </c>
      <c r="E22" s="548">
        <f t="shared" si="1"/>
        <v>756.65000000000009</v>
      </c>
      <c r="F22" s="548">
        <f t="shared" si="2"/>
        <v>733.1</v>
      </c>
      <c r="G22" s="548">
        <f t="shared" si="3"/>
        <v>709.95</v>
      </c>
      <c r="H22" s="548">
        <f t="shared" si="4"/>
        <v>803.35000000000014</v>
      </c>
      <c r="I22" s="548">
        <f t="shared" si="5"/>
        <v>826.5</v>
      </c>
      <c r="J22" s="548">
        <f t="shared" si="6"/>
        <v>850.05000000000018</v>
      </c>
      <c r="K22" s="547">
        <f>VLOOKUP($B22,[1]EQ!$A$1:$L$2000,4,0)</f>
        <v>802.95</v>
      </c>
      <c r="L22" s="547">
        <f>VLOOKUP($B22,[1]EQ!$A$1:$L$2000,5,0)</f>
        <v>756.25</v>
      </c>
      <c r="M22" s="547">
        <f>(VLOOKUP($B22,[1]EQ!$A$1:$L$2000,9,0)/100000)</f>
        <v>194.26061000000001</v>
      </c>
    </row>
    <row r="23" spans="1:13">
      <c r="A23" s="254">
        <v>13</v>
      </c>
      <c r="B23" t="s">
        <v>290</v>
      </c>
      <c r="C23" s="547">
        <f>VLOOKUP($B23,[1]EQ!$A$1:$L$2000,6,0)</f>
        <v>1078.3</v>
      </c>
      <c r="D23" s="548">
        <f t="shared" si="0"/>
        <v>1080.1000000000001</v>
      </c>
      <c r="E23" s="548">
        <f t="shared" si="1"/>
        <v>1047.2000000000003</v>
      </c>
      <c r="F23" s="548">
        <f t="shared" si="2"/>
        <v>1016.1000000000001</v>
      </c>
      <c r="G23" s="548">
        <f t="shared" si="3"/>
        <v>983.20000000000027</v>
      </c>
      <c r="H23" s="548">
        <f t="shared" si="4"/>
        <v>1111.2000000000003</v>
      </c>
      <c r="I23" s="548">
        <f t="shared" si="5"/>
        <v>1144.1000000000004</v>
      </c>
      <c r="J23" s="548">
        <f t="shared" si="6"/>
        <v>1175.2000000000003</v>
      </c>
      <c r="K23" s="547">
        <f>VLOOKUP($B23,[1]EQ!$A$1:$L$2000,4,0)</f>
        <v>1113</v>
      </c>
      <c r="L23" s="547">
        <f>VLOOKUP($B23,[1]EQ!$A$1:$L$2000,5,0)</f>
        <v>1049</v>
      </c>
      <c r="M23" s="547">
        <f>(VLOOKUP($B23,[1]EQ!$A$1:$L$2000,9,0)/100000)</f>
        <v>51.822420000000001</v>
      </c>
    </row>
    <row r="24" spans="1:13">
      <c r="A24" s="254">
        <v>14</v>
      </c>
      <c r="B24" t="s">
        <v>41</v>
      </c>
      <c r="C24" s="547">
        <f>VLOOKUP($B24,[1]EQ!$A$1:$L$2000,6,0)</f>
        <v>636.54999999999995</v>
      </c>
      <c r="D24" s="548">
        <f t="shared" si="0"/>
        <v>636.0333333333333</v>
      </c>
      <c r="E24" s="548">
        <f t="shared" si="1"/>
        <v>628.56666666666661</v>
      </c>
      <c r="F24" s="548">
        <f t="shared" si="2"/>
        <v>620.58333333333326</v>
      </c>
      <c r="G24" s="548">
        <f t="shared" si="3"/>
        <v>613.11666666666656</v>
      </c>
      <c r="H24" s="548">
        <f t="shared" si="4"/>
        <v>644.01666666666665</v>
      </c>
      <c r="I24" s="548">
        <f t="shared" si="5"/>
        <v>651.48333333333335</v>
      </c>
      <c r="J24" s="548">
        <f t="shared" si="6"/>
        <v>659.4666666666667</v>
      </c>
      <c r="K24" s="547">
        <f>VLOOKUP($B24,[1]EQ!$A$1:$L$2000,4,0)</f>
        <v>643.5</v>
      </c>
      <c r="L24" s="547">
        <f>VLOOKUP($B24,[1]EQ!$A$1:$L$2000,5,0)</f>
        <v>628.04999999999995</v>
      </c>
      <c r="M24" s="547">
        <f>(VLOOKUP($B24,[1]EQ!$A$1:$L$2000,9,0)/100000)</f>
        <v>151.20148</v>
      </c>
    </row>
    <row r="25" spans="1:13">
      <c r="A25" s="254">
        <v>15</v>
      </c>
      <c r="B25" t="s">
        <v>837</v>
      </c>
      <c r="C25" s="547">
        <f>VLOOKUP($B25,[1]EQ!$A$1:$L$2000,6,0)</f>
        <v>497</v>
      </c>
      <c r="D25" s="548">
        <f t="shared" si="0"/>
        <v>480.9666666666667</v>
      </c>
      <c r="E25" s="548">
        <f t="shared" si="1"/>
        <v>453.03333333333342</v>
      </c>
      <c r="F25" s="548">
        <f t="shared" si="2"/>
        <v>409.06666666666672</v>
      </c>
      <c r="G25" s="548">
        <f t="shared" si="3"/>
        <v>381.13333333333344</v>
      </c>
      <c r="H25" s="548">
        <f t="shared" si="4"/>
        <v>524.93333333333339</v>
      </c>
      <c r="I25" s="548">
        <f t="shared" si="5"/>
        <v>552.86666666666667</v>
      </c>
      <c r="J25" s="548">
        <f t="shared" si="6"/>
        <v>596.83333333333337</v>
      </c>
      <c r="K25" s="547">
        <f>VLOOKUP($B25,[1]EQ!$A$1:$L$2000,4,0)</f>
        <v>508.9</v>
      </c>
      <c r="L25" s="547">
        <f>VLOOKUP($B25,[1]EQ!$A$1:$L$2000,5,0)</f>
        <v>437</v>
      </c>
      <c r="M25" s="547">
        <f>(VLOOKUP($B25,[1]EQ!$A$1:$L$2000,9,0)/100000)</f>
        <v>90.041690000000003</v>
      </c>
    </row>
    <row r="26" spans="1:13">
      <c r="A26" s="254">
        <v>16</v>
      </c>
      <c r="B26" t="s">
        <v>291</v>
      </c>
      <c r="C26" s="547">
        <f>VLOOKUP($B26,[1]EQ!$A$1:$L$2000,6,0)</f>
        <v>763.55</v>
      </c>
      <c r="D26" s="548">
        <f t="shared" si="0"/>
        <v>746.75</v>
      </c>
      <c r="E26" s="548">
        <f t="shared" si="1"/>
        <v>705.8</v>
      </c>
      <c r="F26" s="548">
        <f t="shared" si="2"/>
        <v>648.04999999999995</v>
      </c>
      <c r="G26" s="548">
        <f t="shared" si="3"/>
        <v>607.09999999999991</v>
      </c>
      <c r="H26" s="548">
        <f t="shared" si="4"/>
        <v>804.5</v>
      </c>
      <c r="I26" s="548">
        <f t="shared" si="5"/>
        <v>845.45</v>
      </c>
      <c r="J26" s="548">
        <f t="shared" si="6"/>
        <v>903.2</v>
      </c>
      <c r="K26" s="547">
        <f>VLOOKUP($B26,[1]EQ!$A$1:$L$2000,4,0)</f>
        <v>787.7</v>
      </c>
      <c r="L26" s="547">
        <f>VLOOKUP($B26,[1]EQ!$A$1:$L$2000,5,0)</f>
        <v>689</v>
      </c>
      <c r="M26" s="547">
        <f>(VLOOKUP($B26,[1]EQ!$A$1:$L$2000,9,0)/100000)</f>
        <v>46.523359999999997</v>
      </c>
    </row>
    <row r="27" spans="1:13">
      <c r="A27" s="254">
        <v>17</v>
      </c>
      <c r="B27" t="s">
        <v>224</v>
      </c>
      <c r="C27" s="547">
        <f>VLOOKUP($B27,[1]EQ!$A$1:$L$2000,6,0)</f>
        <v>97.75</v>
      </c>
      <c r="D27" s="548">
        <f t="shared" si="0"/>
        <v>98.016666666666666</v>
      </c>
      <c r="E27" s="548">
        <f t="shared" si="1"/>
        <v>94.183333333333337</v>
      </c>
      <c r="F27" s="548">
        <f t="shared" si="2"/>
        <v>90.616666666666674</v>
      </c>
      <c r="G27" s="548">
        <f t="shared" si="3"/>
        <v>86.783333333333346</v>
      </c>
      <c r="H27" s="548">
        <f t="shared" si="4"/>
        <v>101.58333333333333</v>
      </c>
      <c r="I27" s="548">
        <f t="shared" si="5"/>
        <v>105.41666666666667</v>
      </c>
      <c r="J27" s="548">
        <f t="shared" si="6"/>
        <v>108.98333333333332</v>
      </c>
      <c r="K27" s="547">
        <f>VLOOKUP($B27,[1]EQ!$A$1:$L$2000,4,0)</f>
        <v>101.85</v>
      </c>
      <c r="L27" s="547">
        <f>VLOOKUP($B27,[1]EQ!$A$1:$L$2000,5,0)</f>
        <v>94.45</v>
      </c>
      <c r="M27" s="547">
        <f>(VLOOKUP($B27,[1]EQ!$A$1:$L$2000,9,0)/100000)</f>
        <v>198.06980999999999</v>
      </c>
    </row>
    <row r="28" spans="1:13">
      <c r="A28" s="254">
        <v>18</v>
      </c>
      <c r="B28" t="s">
        <v>225</v>
      </c>
      <c r="C28" s="547">
        <f>VLOOKUP($B28,[1]EQ!$A$1:$L$2000,6,0)</f>
        <v>164.85</v>
      </c>
      <c r="D28" s="548">
        <f t="shared" si="0"/>
        <v>165.36666666666667</v>
      </c>
      <c r="E28" s="548">
        <f t="shared" si="1"/>
        <v>162.48333333333335</v>
      </c>
      <c r="F28" s="548">
        <f t="shared" si="2"/>
        <v>160.11666666666667</v>
      </c>
      <c r="G28" s="548">
        <f t="shared" si="3"/>
        <v>157.23333333333335</v>
      </c>
      <c r="H28" s="548">
        <f t="shared" si="4"/>
        <v>167.73333333333335</v>
      </c>
      <c r="I28" s="548">
        <f t="shared" si="5"/>
        <v>170.61666666666667</v>
      </c>
      <c r="J28" s="548">
        <f t="shared" si="6"/>
        <v>172.98333333333335</v>
      </c>
      <c r="K28" s="547">
        <f>VLOOKUP($B28,[1]EQ!$A$1:$L$2000,4,0)</f>
        <v>168.25</v>
      </c>
      <c r="L28" s="547">
        <f>VLOOKUP($B28,[1]EQ!$A$1:$L$2000,5,0)</f>
        <v>163</v>
      </c>
      <c r="M28" s="547">
        <f>(VLOOKUP($B28,[1]EQ!$A$1:$L$2000,9,0)/100000)</f>
        <v>13.17403</v>
      </c>
    </row>
    <row r="29" spans="1:13">
      <c r="A29" s="254">
        <v>19</v>
      </c>
      <c r="B29" t="s">
        <v>292</v>
      </c>
      <c r="C29" s="547">
        <f>VLOOKUP($B29,[1]EQ!$A$1:$L$2000,6,0)</f>
        <v>373.1</v>
      </c>
      <c r="D29" s="548">
        <f t="shared" si="0"/>
        <v>370.35000000000008</v>
      </c>
      <c r="E29" s="548">
        <f t="shared" si="1"/>
        <v>363.90000000000015</v>
      </c>
      <c r="F29" s="548">
        <f t="shared" si="2"/>
        <v>354.70000000000005</v>
      </c>
      <c r="G29" s="548">
        <f t="shared" si="3"/>
        <v>348.25000000000011</v>
      </c>
      <c r="H29" s="548">
        <f t="shared" si="4"/>
        <v>379.55000000000018</v>
      </c>
      <c r="I29" s="548">
        <f t="shared" si="5"/>
        <v>386.00000000000011</v>
      </c>
      <c r="J29" s="548">
        <f t="shared" si="6"/>
        <v>395.20000000000022</v>
      </c>
      <c r="K29" s="547">
        <f>VLOOKUP($B29,[1]EQ!$A$1:$L$2000,4,0)</f>
        <v>376.8</v>
      </c>
      <c r="L29" s="547">
        <f>VLOOKUP($B29,[1]EQ!$A$1:$L$2000,5,0)</f>
        <v>361.15</v>
      </c>
      <c r="M29" s="547">
        <f>(VLOOKUP($B29,[1]EQ!$A$1:$L$2000,9,0)/100000)</f>
        <v>3.9821900000000001</v>
      </c>
    </row>
    <row r="30" spans="1:13">
      <c r="A30" s="254">
        <v>20</v>
      </c>
      <c r="B30" t="s">
        <v>293</v>
      </c>
      <c r="C30" s="547">
        <f>VLOOKUP($B30,[1]EQ!$A$1:$L$2000,6,0)</f>
        <v>300.85000000000002</v>
      </c>
      <c r="D30" s="548">
        <f t="shared" si="0"/>
        <v>299.11666666666667</v>
      </c>
      <c r="E30" s="548">
        <f t="shared" si="1"/>
        <v>296.23333333333335</v>
      </c>
      <c r="F30" s="548">
        <f t="shared" si="2"/>
        <v>291.61666666666667</v>
      </c>
      <c r="G30" s="548">
        <f t="shared" si="3"/>
        <v>288.73333333333335</v>
      </c>
      <c r="H30" s="548">
        <f t="shared" si="4"/>
        <v>303.73333333333335</v>
      </c>
      <c r="I30" s="548">
        <f t="shared" si="5"/>
        <v>306.61666666666667</v>
      </c>
      <c r="J30" s="548">
        <f t="shared" si="6"/>
        <v>311.23333333333335</v>
      </c>
      <c r="K30" s="547">
        <f>VLOOKUP($B30,[1]EQ!$A$1:$L$2000,4,0)</f>
        <v>302</v>
      </c>
      <c r="L30" s="547">
        <f>VLOOKUP($B30,[1]EQ!$A$1:$L$2000,5,0)</f>
        <v>294.5</v>
      </c>
      <c r="M30" s="547">
        <f>(VLOOKUP($B30,[1]EQ!$A$1:$L$2000,9,0)/100000)</f>
        <v>2.0842299999999998</v>
      </c>
    </row>
    <row r="31" spans="1:13">
      <c r="A31" s="254">
        <v>21</v>
      </c>
      <c r="B31" t="s">
        <v>737</v>
      </c>
      <c r="C31" s="547">
        <f>VLOOKUP($B31,[1]EQ!$A$1:$L$2000,6,0)</f>
        <v>5189.3999999999996</v>
      </c>
      <c r="D31" s="548">
        <f t="shared" si="0"/>
        <v>5203.1333333333332</v>
      </c>
      <c r="E31" s="548">
        <f t="shared" si="1"/>
        <v>5056.2666666666664</v>
      </c>
      <c r="F31" s="548">
        <f t="shared" si="2"/>
        <v>4923.1333333333332</v>
      </c>
      <c r="G31" s="548">
        <f t="shared" si="3"/>
        <v>4776.2666666666664</v>
      </c>
      <c r="H31" s="548">
        <f t="shared" si="4"/>
        <v>5336.2666666666664</v>
      </c>
      <c r="I31" s="548">
        <f t="shared" si="5"/>
        <v>5483.1333333333332</v>
      </c>
      <c r="J31" s="548">
        <f t="shared" si="6"/>
        <v>5616.2666666666664</v>
      </c>
      <c r="K31" s="547">
        <f>VLOOKUP($B31,[1]EQ!$A$1:$L$2000,4,0)</f>
        <v>5350</v>
      </c>
      <c r="L31" s="547">
        <f>VLOOKUP($B31,[1]EQ!$A$1:$L$2000,5,0)</f>
        <v>5070</v>
      </c>
      <c r="M31" s="547">
        <f>(VLOOKUP($B31,[1]EQ!$A$1:$L$2000,9,0)/100000)</f>
        <v>1.0786899999999999</v>
      </c>
    </row>
    <row r="32" spans="1:13">
      <c r="A32" s="254">
        <v>22</v>
      </c>
      <c r="B32" t="s">
        <v>226</v>
      </c>
      <c r="C32" s="547">
        <f>VLOOKUP($B32,[1]EQ!$A$1:$L$2000,6,0)</f>
        <v>1803.1</v>
      </c>
      <c r="D32" s="548">
        <f t="shared" si="0"/>
        <v>1804.4166666666667</v>
      </c>
      <c r="E32" s="548">
        <f t="shared" si="1"/>
        <v>1790.9333333333334</v>
      </c>
      <c r="F32" s="548">
        <f t="shared" si="2"/>
        <v>1778.7666666666667</v>
      </c>
      <c r="G32" s="548">
        <f t="shared" si="3"/>
        <v>1765.2833333333333</v>
      </c>
      <c r="H32" s="548">
        <f t="shared" si="4"/>
        <v>1816.5833333333335</v>
      </c>
      <c r="I32" s="548">
        <f t="shared" si="5"/>
        <v>1830.0666666666666</v>
      </c>
      <c r="J32" s="548">
        <f t="shared" si="6"/>
        <v>1842.2333333333336</v>
      </c>
      <c r="K32" s="547">
        <f>VLOOKUP($B32,[1]EQ!$A$1:$L$2000,4,0)</f>
        <v>1817.9</v>
      </c>
      <c r="L32" s="547">
        <f>VLOOKUP($B32,[1]EQ!$A$1:$L$2000,5,0)</f>
        <v>1792.25</v>
      </c>
      <c r="M32" s="547">
        <f>(VLOOKUP($B32,[1]EQ!$A$1:$L$2000,9,0)/100000)</f>
        <v>0.56789000000000001</v>
      </c>
    </row>
    <row r="33" spans="1:13">
      <c r="A33" s="254">
        <v>23</v>
      </c>
      <c r="B33" t="s">
        <v>294</v>
      </c>
      <c r="C33" s="547">
        <f>VLOOKUP($B33,[1]EQ!$A$1:$L$2000,6,0)</f>
        <v>2190.75</v>
      </c>
      <c r="D33" s="548">
        <f t="shared" si="0"/>
        <v>2197.0833333333335</v>
      </c>
      <c r="E33" s="548">
        <f t="shared" si="1"/>
        <v>2174.666666666667</v>
      </c>
      <c r="F33" s="548">
        <f t="shared" si="2"/>
        <v>2158.5833333333335</v>
      </c>
      <c r="G33" s="548">
        <f t="shared" si="3"/>
        <v>2136.166666666667</v>
      </c>
      <c r="H33" s="548">
        <f t="shared" si="4"/>
        <v>2213.166666666667</v>
      </c>
      <c r="I33" s="548">
        <f t="shared" si="5"/>
        <v>2235.5833333333339</v>
      </c>
      <c r="J33" s="548">
        <f t="shared" si="6"/>
        <v>2251.666666666667</v>
      </c>
      <c r="K33" s="547">
        <f>VLOOKUP($B33,[1]EQ!$A$1:$L$2000,4,0)</f>
        <v>2219.5</v>
      </c>
      <c r="L33" s="547">
        <f>VLOOKUP($B33,[1]EQ!$A$1:$L$2000,5,0)</f>
        <v>2181</v>
      </c>
      <c r="M33" s="547">
        <f>(VLOOKUP($B33,[1]EQ!$A$1:$L$2000,9,0)/100000)</f>
        <v>8.7120000000000003E-2</v>
      </c>
    </row>
    <row r="34" spans="1:13">
      <c r="A34" s="254">
        <v>24</v>
      </c>
      <c r="B34" t="s">
        <v>738</v>
      </c>
      <c r="C34" s="547">
        <f>VLOOKUP($B34,[1]EQ!$A$1:$L$2000,6,0)</f>
        <v>102.4</v>
      </c>
      <c r="D34" s="548">
        <f t="shared" si="0"/>
        <v>102.06666666666666</v>
      </c>
      <c r="E34" s="548">
        <f t="shared" si="1"/>
        <v>100.38333333333333</v>
      </c>
      <c r="F34" s="548">
        <f t="shared" si="2"/>
        <v>98.36666666666666</v>
      </c>
      <c r="G34" s="548">
        <f t="shared" si="3"/>
        <v>96.683333333333323</v>
      </c>
      <c r="H34" s="548">
        <f t="shared" si="4"/>
        <v>104.08333333333333</v>
      </c>
      <c r="I34" s="548">
        <f t="shared" si="5"/>
        <v>105.76666666666667</v>
      </c>
      <c r="J34" s="548">
        <f t="shared" si="6"/>
        <v>107.78333333333333</v>
      </c>
      <c r="K34" s="547">
        <f>VLOOKUP($B34,[1]EQ!$A$1:$L$2000,4,0)</f>
        <v>103.75</v>
      </c>
      <c r="L34" s="547">
        <f>VLOOKUP($B34,[1]EQ!$A$1:$L$2000,5,0)</f>
        <v>100.05</v>
      </c>
      <c r="M34" s="547">
        <f>(VLOOKUP($B34,[1]EQ!$A$1:$L$2000,9,0)/100000)</f>
        <v>3.5617200000000002</v>
      </c>
    </row>
    <row r="35" spans="1:13">
      <c r="A35" s="254">
        <v>25</v>
      </c>
      <c r="B35" t="s">
        <v>295</v>
      </c>
      <c r="C35" s="547">
        <f>VLOOKUP($B35,[1]EQ!$A$1:$L$2000,6,0)</f>
        <v>960.9</v>
      </c>
      <c r="D35" s="548">
        <f t="shared" si="0"/>
        <v>966.98333333333323</v>
      </c>
      <c r="E35" s="548">
        <f t="shared" si="1"/>
        <v>949.96666666666647</v>
      </c>
      <c r="F35" s="548">
        <f t="shared" si="2"/>
        <v>939.03333333333319</v>
      </c>
      <c r="G35" s="548">
        <f t="shared" si="3"/>
        <v>922.01666666666642</v>
      </c>
      <c r="H35" s="548">
        <f t="shared" si="4"/>
        <v>977.91666666666652</v>
      </c>
      <c r="I35" s="548">
        <f t="shared" si="5"/>
        <v>994.93333333333317</v>
      </c>
      <c r="J35" s="548">
        <f t="shared" si="6"/>
        <v>1005.8666666666666</v>
      </c>
      <c r="K35" s="547">
        <f>VLOOKUP($B35,[1]EQ!$A$1:$L$2000,4,0)</f>
        <v>984</v>
      </c>
      <c r="L35" s="547">
        <f>VLOOKUP($B35,[1]EQ!$A$1:$L$2000,5,0)</f>
        <v>956.05</v>
      </c>
      <c r="M35" s="547">
        <f>(VLOOKUP($B35,[1]EQ!$A$1:$L$2000,9,0)/100000)</f>
        <v>2.3925900000000002</v>
      </c>
    </row>
    <row r="36" spans="1:13">
      <c r="A36" s="254">
        <v>26</v>
      </c>
      <c r="B36" t="s">
        <v>227</v>
      </c>
      <c r="C36" s="547">
        <f>VLOOKUP($B36,[1]EQ!$A$1:$L$2000,6,0)</f>
        <v>2876.2</v>
      </c>
      <c r="D36" s="548">
        <f t="shared" si="0"/>
        <v>2885.1</v>
      </c>
      <c r="E36" s="548">
        <f t="shared" si="1"/>
        <v>2852.1</v>
      </c>
      <c r="F36" s="548">
        <f t="shared" si="2"/>
        <v>2828</v>
      </c>
      <c r="G36" s="548">
        <f t="shared" si="3"/>
        <v>2795</v>
      </c>
      <c r="H36" s="548">
        <f t="shared" si="4"/>
        <v>2909.2</v>
      </c>
      <c r="I36" s="548">
        <f t="shared" si="5"/>
        <v>2942.2</v>
      </c>
      <c r="J36" s="548">
        <f t="shared" si="6"/>
        <v>2966.2999999999997</v>
      </c>
      <c r="K36" s="547">
        <f>VLOOKUP($B36,[1]EQ!$A$1:$L$2000,4,0)</f>
        <v>2918.1</v>
      </c>
      <c r="L36" s="547">
        <f>VLOOKUP($B36,[1]EQ!$A$1:$L$2000,5,0)</f>
        <v>2861</v>
      </c>
      <c r="M36" s="547">
        <f>(VLOOKUP($B36,[1]EQ!$A$1:$L$2000,9,0)/100000)</f>
        <v>0.87480000000000002</v>
      </c>
    </row>
    <row r="37" spans="1:13">
      <c r="A37" s="254">
        <v>27</v>
      </c>
      <c r="B37" t="s">
        <v>739</v>
      </c>
      <c r="C37" s="547">
        <f>VLOOKUP($B37,[1]EQ!$A$1:$L$2000,6,0)</f>
        <v>5199.25</v>
      </c>
      <c r="D37" s="548">
        <f t="shared" si="0"/>
        <v>5233.833333333333</v>
      </c>
      <c r="E37" s="548">
        <f t="shared" si="1"/>
        <v>5145.4166666666661</v>
      </c>
      <c r="F37" s="548">
        <f t="shared" si="2"/>
        <v>5091.583333333333</v>
      </c>
      <c r="G37" s="548">
        <f t="shared" si="3"/>
        <v>5003.1666666666661</v>
      </c>
      <c r="H37" s="548">
        <f t="shared" si="4"/>
        <v>5287.6666666666661</v>
      </c>
      <c r="I37" s="548">
        <f t="shared" si="5"/>
        <v>5376.0833333333321</v>
      </c>
      <c r="J37" s="548">
        <f t="shared" si="6"/>
        <v>5429.9166666666661</v>
      </c>
      <c r="K37" s="547">
        <f>VLOOKUP($B37,[1]EQ!$A$1:$L$2000,4,0)</f>
        <v>5322.25</v>
      </c>
      <c r="L37" s="547">
        <f>VLOOKUP($B37,[1]EQ!$A$1:$L$2000,5,0)</f>
        <v>5180</v>
      </c>
      <c r="M37" s="547">
        <f>(VLOOKUP($B37,[1]EQ!$A$1:$L$2000,9,0)/100000)</f>
        <v>0.21406</v>
      </c>
    </row>
    <row r="38" spans="1:13">
      <c r="A38" s="254">
        <v>28</v>
      </c>
      <c r="B38" t="s">
        <v>802</v>
      </c>
      <c r="C38" s="547">
        <f>VLOOKUP($B38,[1]EQ!$A$1:$L$2000,6,0)</f>
        <v>20.350000000000001</v>
      </c>
      <c r="D38" s="548">
        <f t="shared" si="0"/>
        <v>20.45</v>
      </c>
      <c r="E38" s="548">
        <f t="shared" si="1"/>
        <v>20.149999999999999</v>
      </c>
      <c r="F38" s="548">
        <f t="shared" si="2"/>
        <v>19.95</v>
      </c>
      <c r="G38" s="548">
        <f t="shared" si="3"/>
        <v>19.649999999999999</v>
      </c>
      <c r="H38" s="548">
        <f t="shared" si="4"/>
        <v>20.65</v>
      </c>
      <c r="I38" s="548">
        <f t="shared" si="5"/>
        <v>20.950000000000003</v>
      </c>
      <c r="J38" s="548">
        <f t="shared" si="6"/>
        <v>21.15</v>
      </c>
      <c r="K38" s="547">
        <f>VLOOKUP($B38,[1]EQ!$A$1:$L$2000,4,0)</f>
        <v>20.75</v>
      </c>
      <c r="L38" s="547">
        <f>VLOOKUP($B38,[1]EQ!$A$1:$L$2000,5,0)</f>
        <v>20.25</v>
      </c>
      <c r="M38" s="547">
        <f>(VLOOKUP($B38,[1]EQ!$A$1:$L$2000,9,0)/100000)</f>
        <v>59.682209999999998</v>
      </c>
    </row>
    <row r="39" spans="1:13">
      <c r="A39" s="254">
        <v>29</v>
      </c>
      <c r="B39" t="s">
        <v>44</v>
      </c>
      <c r="C39" s="547">
        <f>VLOOKUP($B39,[1]EQ!$A$1:$L$2000,6,0)</f>
        <v>907.9</v>
      </c>
      <c r="D39" s="548">
        <f t="shared" si="0"/>
        <v>915.61666666666667</v>
      </c>
      <c r="E39" s="548">
        <f t="shared" si="1"/>
        <v>896.2833333333333</v>
      </c>
      <c r="F39" s="548">
        <f t="shared" si="2"/>
        <v>884.66666666666663</v>
      </c>
      <c r="G39" s="548">
        <f t="shared" si="3"/>
        <v>865.33333333333326</v>
      </c>
      <c r="H39" s="548">
        <f t="shared" si="4"/>
        <v>927.23333333333335</v>
      </c>
      <c r="I39" s="548">
        <f t="shared" si="5"/>
        <v>946.56666666666661</v>
      </c>
      <c r="J39" s="548">
        <f t="shared" si="6"/>
        <v>958.18333333333339</v>
      </c>
      <c r="K39" s="547">
        <f>VLOOKUP($B39,[1]EQ!$A$1:$L$2000,4,0)</f>
        <v>934.95</v>
      </c>
      <c r="L39" s="547">
        <f>VLOOKUP($B39,[1]EQ!$A$1:$L$2000,5,0)</f>
        <v>904</v>
      </c>
      <c r="M39" s="547">
        <f>(VLOOKUP($B39,[1]EQ!$A$1:$L$2000,9,0)/100000)</f>
        <v>22.372540000000001</v>
      </c>
    </row>
    <row r="40" spans="1:13">
      <c r="A40" s="254">
        <v>30</v>
      </c>
      <c r="B40" t="s">
        <v>297</v>
      </c>
      <c r="C40" s="547">
        <f>VLOOKUP($B40,[1]EQ!$A$1:$L$2000,6,0)</f>
        <v>3215.4</v>
      </c>
      <c r="D40" s="548">
        <f t="shared" si="0"/>
        <v>3231.5166666666664</v>
      </c>
      <c r="E40" s="548">
        <f t="shared" si="1"/>
        <v>3173.0333333333328</v>
      </c>
      <c r="F40" s="548">
        <f t="shared" si="2"/>
        <v>3130.6666666666665</v>
      </c>
      <c r="G40" s="548">
        <f t="shared" si="3"/>
        <v>3072.1833333333329</v>
      </c>
      <c r="H40" s="548">
        <f t="shared" si="4"/>
        <v>3273.8833333333328</v>
      </c>
      <c r="I40" s="548">
        <f t="shared" si="5"/>
        <v>3332.3666666666663</v>
      </c>
      <c r="J40" s="548">
        <f t="shared" si="6"/>
        <v>3374.7333333333327</v>
      </c>
      <c r="K40" s="547">
        <f>VLOOKUP($B40,[1]EQ!$A$1:$L$2000,4,0)</f>
        <v>3290</v>
      </c>
      <c r="L40" s="547">
        <f>VLOOKUP($B40,[1]EQ!$A$1:$L$2000,5,0)</f>
        <v>3189.15</v>
      </c>
      <c r="M40" s="547">
        <f>(VLOOKUP($B40,[1]EQ!$A$1:$L$2000,9,0)/100000)</f>
        <v>1.00407</v>
      </c>
    </row>
    <row r="41" spans="1:13">
      <c r="A41" s="254">
        <v>31</v>
      </c>
      <c r="B41" t="s">
        <v>45</v>
      </c>
      <c r="C41" s="547">
        <f>VLOOKUP($B41,[1]EQ!$A$1:$L$2000,6,0)</f>
        <v>284.05</v>
      </c>
      <c r="D41" s="548">
        <f t="shared" si="0"/>
        <v>283.84999999999997</v>
      </c>
      <c r="E41" s="548">
        <f t="shared" si="1"/>
        <v>280.39999999999992</v>
      </c>
      <c r="F41" s="548">
        <f t="shared" si="2"/>
        <v>276.74999999999994</v>
      </c>
      <c r="G41" s="548">
        <f t="shared" si="3"/>
        <v>273.2999999999999</v>
      </c>
      <c r="H41" s="548">
        <f t="shared" si="4"/>
        <v>287.49999999999994</v>
      </c>
      <c r="I41" s="548">
        <f t="shared" si="5"/>
        <v>290.95</v>
      </c>
      <c r="J41" s="548">
        <f t="shared" si="6"/>
        <v>294.59999999999997</v>
      </c>
      <c r="K41" s="547">
        <f>VLOOKUP($B41,[1]EQ!$A$1:$L$2000,4,0)</f>
        <v>287.3</v>
      </c>
      <c r="L41" s="547">
        <f>VLOOKUP($B41,[1]EQ!$A$1:$L$2000,5,0)</f>
        <v>280.2</v>
      </c>
      <c r="M41" s="547">
        <f>(VLOOKUP($B41,[1]EQ!$A$1:$L$2000,9,0)/100000)</f>
        <v>61.16048</v>
      </c>
    </row>
    <row r="42" spans="1:13">
      <c r="A42" s="254">
        <v>32</v>
      </c>
      <c r="B42" t="s">
        <v>46</v>
      </c>
      <c r="C42" s="547">
        <f>VLOOKUP($B42,[1]EQ!$A$1:$L$2000,6,0)</f>
        <v>3202.75</v>
      </c>
      <c r="D42" s="548">
        <f t="shared" si="0"/>
        <v>3167.7666666666664</v>
      </c>
      <c r="E42" s="548">
        <f t="shared" si="1"/>
        <v>3081.9833333333327</v>
      </c>
      <c r="F42" s="548">
        <f t="shared" si="2"/>
        <v>2961.2166666666662</v>
      </c>
      <c r="G42" s="548">
        <f t="shared" si="3"/>
        <v>2875.4333333333325</v>
      </c>
      <c r="H42" s="548">
        <f t="shared" si="4"/>
        <v>3288.5333333333328</v>
      </c>
      <c r="I42" s="548">
        <f t="shared" si="5"/>
        <v>3374.3166666666666</v>
      </c>
      <c r="J42" s="548">
        <f t="shared" si="6"/>
        <v>3495.083333333333</v>
      </c>
      <c r="K42" s="547">
        <f>VLOOKUP($B42,[1]EQ!$A$1:$L$2000,4,0)</f>
        <v>3253.55</v>
      </c>
      <c r="L42" s="547">
        <f>VLOOKUP($B42,[1]EQ!$A$1:$L$2000,5,0)</f>
        <v>3047</v>
      </c>
      <c r="M42" s="547">
        <f>(VLOOKUP($B42,[1]EQ!$A$1:$L$2000,9,0)/100000)</f>
        <v>43.815840000000001</v>
      </c>
    </row>
    <row r="43" spans="1:13">
      <c r="A43" s="254">
        <v>33</v>
      </c>
      <c r="B43" t="s">
        <v>47</v>
      </c>
      <c r="C43" s="547">
        <f>VLOOKUP($B43,[1]EQ!$A$1:$L$2000,6,0)</f>
        <v>236.25</v>
      </c>
      <c r="D43" s="548">
        <f t="shared" si="0"/>
        <v>236.46666666666667</v>
      </c>
      <c r="E43" s="548">
        <f t="shared" si="1"/>
        <v>232.38333333333333</v>
      </c>
      <c r="F43" s="548">
        <f t="shared" si="2"/>
        <v>228.51666666666665</v>
      </c>
      <c r="G43" s="548">
        <f t="shared" si="3"/>
        <v>224.43333333333331</v>
      </c>
      <c r="H43" s="548">
        <f t="shared" si="4"/>
        <v>240.33333333333334</v>
      </c>
      <c r="I43" s="548">
        <f t="shared" si="5"/>
        <v>244.41666666666666</v>
      </c>
      <c r="J43" s="548">
        <f t="shared" si="6"/>
        <v>248.28333333333336</v>
      </c>
      <c r="K43" s="547">
        <f>VLOOKUP($B43,[1]EQ!$A$1:$L$2000,4,0)</f>
        <v>240.55</v>
      </c>
      <c r="L43" s="547">
        <f>VLOOKUP($B43,[1]EQ!$A$1:$L$2000,5,0)</f>
        <v>232.6</v>
      </c>
      <c r="M43" s="547">
        <f>(VLOOKUP($B43,[1]EQ!$A$1:$L$2000,9,0)/100000)</f>
        <v>87.066119999999998</v>
      </c>
    </row>
    <row r="44" spans="1:13">
      <c r="A44" s="254">
        <v>34</v>
      </c>
      <c r="B44" t="s">
        <v>48</v>
      </c>
      <c r="C44" s="547">
        <f>VLOOKUP($B44,[1]EQ!$A$1:$L$2000,6,0)</f>
        <v>128.75</v>
      </c>
      <c r="D44" s="548">
        <f t="shared" si="0"/>
        <v>129.53333333333333</v>
      </c>
      <c r="E44" s="548">
        <f t="shared" si="1"/>
        <v>126.96666666666667</v>
      </c>
      <c r="F44" s="548">
        <f t="shared" si="2"/>
        <v>125.18333333333334</v>
      </c>
      <c r="G44" s="548">
        <f t="shared" si="3"/>
        <v>122.61666666666667</v>
      </c>
      <c r="H44" s="548">
        <f t="shared" si="4"/>
        <v>131.31666666666666</v>
      </c>
      <c r="I44" s="548">
        <f t="shared" si="5"/>
        <v>133.88333333333333</v>
      </c>
      <c r="J44" s="548">
        <f t="shared" si="6"/>
        <v>135.66666666666666</v>
      </c>
      <c r="K44" s="547">
        <f>VLOOKUP($B44,[1]EQ!$A$1:$L$2000,4,0)</f>
        <v>132.1</v>
      </c>
      <c r="L44" s="547">
        <f>VLOOKUP($B44,[1]EQ!$A$1:$L$2000,5,0)</f>
        <v>127.75</v>
      </c>
      <c r="M44" s="547">
        <f>(VLOOKUP($B44,[1]EQ!$A$1:$L$2000,9,0)/100000)</f>
        <v>227.87253999999999</v>
      </c>
    </row>
    <row r="45" spans="1:13">
      <c r="A45" s="254">
        <v>35</v>
      </c>
      <c r="B45" t="s">
        <v>298</v>
      </c>
      <c r="C45" s="547">
        <f>VLOOKUP($B45,[1]EQ!$A$1:$L$2000,6,0)</f>
        <v>116.75</v>
      </c>
      <c r="D45" s="548">
        <f t="shared" si="0"/>
        <v>114</v>
      </c>
      <c r="E45" s="548">
        <f t="shared" si="1"/>
        <v>109.9</v>
      </c>
      <c r="F45" s="548">
        <f t="shared" si="2"/>
        <v>103.05000000000001</v>
      </c>
      <c r="G45" s="548">
        <f t="shared" si="3"/>
        <v>98.950000000000017</v>
      </c>
      <c r="H45" s="548">
        <f t="shared" si="4"/>
        <v>120.85</v>
      </c>
      <c r="I45" s="548">
        <f t="shared" si="5"/>
        <v>124.94999999999999</v>
      </c>
      <c r="J45" s="548">
        <f t="shared" si="6"/>
        <v>131.79999999999998</v>
      </c>
      <c r="K45" s="547">
        <f>VLOOKUP($B45,[1]EQ!$A$1:$L$2000,4,0)</f>
        <v>118.1</v>
      </c>
      <c r="L45" s="547">
        <f>VLOOKUP($B45,[1]EQ!$A$1:$L$2000,5,0)</f>
        <v>107.15</v>
      </c>
      <c r="M45" s="547">
        <f>(VLOOKUP($B45,[1]EQ!$A$1:$L$2000,9,0)/100000)</f>
        <v>36.735500000000002</v>
      </c>
    </row>
    <row r="46" spans="1:13">
      <c r="A46" s="254">
        <v>36</v>
      </c>
      <c r="B46" t="s">
        <v>50</v>
      </c>
      <c r="C46" s="547">
        <f>VLOOKUP($B46,[1]EQ!$A$1:$L$2000,6,0)</f>
        <v>2450.25</v>
      </c>
      <c r="D46" s="548">
        <f t="shared" si="0"/>
        <v>2449.1166666666668</v>
      </c>
      <c r="E46" s="548">
        <f t="shared" si="1"/>
        <v>2423.1333333333337</v>
      </c>
      <c r="F46" s="548">
        <f t="shared" si="2"/>
        <v>2396.0166666666669</v>
      </c>
      <c r="G46" s="548">
        <f t="shared" si="3"/>
        <v>2370.0333333333338</v>
      </c>
      <c r="H46" s="548">
        <f t="shared" si="4"/>
        <v>2476.2333333333336</v>
      </c>
      <c r="I46" s="548">
        <f t="shared" si="5"/>
        <v>2502.2166666666672</v>
      </c>
      <c r="J46" s="548">
        <f t="shared" si="6"/>
        <v>2529.3333333333335</v>
      </c>
      <c r="K46" s="547">
        <f>VLOOKUP($B46,[1]EQ!$A$1:$L$2000,4,0)</f>
        <v>2475.1</v>
      </c>
      <c r="L46" s="547">
        <f>VLOOKUP($B46,[1]EQ!$A$1:$L$2000,5,0)</f>
        <v>2422</v>
      </c>
      <c r="M46" s="547">
        <f>(VLOOKUP($B46,[1]EQ!$A$1:$L$2000,9,0)/100000)</f>
        <v>16.15849</v>
      </c>
    </row>
    <row r="47" spans="1:13">
      <c r="A47" s="254">
        <v>37</v>
      </c>
      <c r="B47" t="s">
        <v>299</v>
      </c>
      <c r="C47" s="547">
        <f>VLOOKUP($B47,[1]EQ!$A$1:$L$2000,6,0)</f>
        <v>148.69999999999999</v>
      </c>
      <c r="D47" s="548">
        <f t="shared" si="0"/>
        <v>149.91666666666666</v>
      </c>
      <c r="E47" s="548">
        <f t="shared" si="1"/>
        <v>146.83333333333331</v>
      </c>
      <c r="F47" s="548">
        <f t="shared" si="2"/>
        <v>144.96666666666667</v>
      </c>
      <c r="G47" s="548">
        <f t="shared" si="3"/>
        <v>141.88333333333333</v>
      </c>
      <c r="H47" s="548">
        <f t="shared" si="4"/>
        <v>151.7833333333333</v>
      </c>
      <c r="I47" s="548">
        <f t="shared" si="5"/>
        <v>154.86666666666662</v>
      </c>
      <c r="J47" s="548">
        <f t="shared" si="6"/>
        <v>156.73333333333329</v>
      </c>
      <c r="K47" s="547">
        <f>VLOOKUP($B47,[1]EQ!$A$1:$L$2000,4,0)</f>
        <v>153</v>
      </c>
      <c r="L47" s="547">
        <f>VLOOKUP($B47,[1]EQ!$A$1:$L$2000,5,0)</f>
        <v>148.05000000000001</v>
      </c>
      <c r="M47" s="547">
        <f>(VLOOKUP($B47,[1]EQ!$A$1:$L$2000,9,0)/100000)</f>
        <v>2.5966800000000001</v>
      </c>
    </row>
    <row r="48" spans="1:13">
      <c r="A48" s="254">
        <v>38</v>
      </c>
      <c r="B48" t="s">
        <v>300</v>
      </c>
      <c r="C48" s="547">
        <f>VLOOKUP($B48,[1]EQ!$A$1:$L$2000,6,0)</f>
        <v>3768.85</v>
      </c>
      <c r="D48" s="548">
        <f t="shared" si="0"/>
        <v>3839.6166666666668</v>
      </c>
      <c r="E48" s="548">
        <f t="shared" si="1"/>
        <v>3629.2333333333336</v>
      </c>
      <c r="F48" s="548">
        <f t="shared" si="2"/>
        <v>3489.6166666666668</v>
      </c>
      <c r="G48" s="548">
        <f t="shared" si="3"/>
        <v>3279.2333333333336</v>
      </c>
      <c r="H48" s="548">
        <f t="shared" si="4"/>
        <v>3979.2333333333336</v>
      </c>
      <c r="I48" s="548">
        <f t="shared" si="5"/>
        <v>4189.6166666666668</v>
      </c>
      <c r="J48" s="548">
        <f t="shared" si="6"/>
        <v>4329.2333333333336</v>
      </c>
      <c r="K48" s="547">
        <f>VLOOKUP($B48,[1]EQ!$A$1:$L$2000,4,0)</f>
        <v>4050</v>
      </c>
      <c r="L48" s="547">
        <f>VLOOKUP($B48,[1]EQ!$A$1:$L$2000,5,0)</f>
        <v>3700</v>
      </c>
      <c r="M48" s="547">
        <f>(VLOOKUP($B48,[1]EQ!$A$1:$L$2000,9,0)/100000)</f>
        <v>2.5800200000000002</v>
      </c>
    </row>
    <row r="49" spans="1:13">
      <c r="A49" s="254">
        <v>39</v>
      </c>
      <c r="B49" t="s">
        <v>301</v>
      </c>
      <c r="C49" s="547">
        <f>VLOOKUP($B49,[1]EQ!$A$1:$L$2000,6,0)</f>
        <v>2013.9</v>
      </c>
      <c r="D49" s="548">
        <f t="shared" si="0"/>
        <v>2031.3</v>
      </c>
      <c r="E49" s="548">
        <f t="shared" si="1"/>
        <v>1991.6</v>
      </c>
      <c r="F49" s="548">
        <f t="shared" si="2"/>
        <v>1969.3</v>
      </c>
      <c r="G49" s="548">
        <f t="shared" si="3"/>
        <v>1929.6</v>
      </c>
      <c r="H49" s="548">
        <f t="shared" si="4"/>
        <v>2053.6</v>
      </c>
      <c r="I49" s="548">
        <f t="shared" si="5"/>
        <v>2093.3000000000002</v>
      </c>
      <c r="J49" s="548">
        <f t="shared" si="6"/>
        <v>2115.6</v>
      </c>
      <c r="K49" s="547">
        <f>VLOOKUP($B49,[1]EQ!$A$1:$L$2000,4,0)</f>
        <v>2071</v>
      </c>
      <c r="L49" s="547">
        <f>VLOOKUP($B49,[1]EQ!$A$1:$L$2000,5,0)</f>
        <v>2009</v>
      </c>
      <c r="M49" s="547">
        <f>(VLOOKUP($B49,[1]EQ!$A$1:$L$2000,9,0)/100000)</f>
        <v>1.2302900000000001</v>
      </c>
    </row>
    <row r="50" spans="1:13">
      <c r="A50" s="254">
        <v>40</v>
      </c>
      <c r="B50" t="s">
        <v>302</v>
      </c>
      <c r="C50" s="547">
        <f>VLOOKUP($B50,[1]EQ!$A$1:$L$2000,6,0)</f>
        <v>6770.55</v>
      </c>
      <c r="D50" s="548">
        <f t="shared" si="0"/>
        <v>6760.8999999999987</v>
      </c>
      <c r="E50" s="548">
        <f t="shared" si="1"/>
        <v>6721.7999999999975</v>
      </c>
      <c r="F50" s="548">
        <f t="shared" si="2"/>
        <v>6673.0499999999984</v>
      </c>
      <c r="G50" s="548">
        <f t="shared" si="3"/>
        <v>6633.9499999999971</v>
      </c>
      <c r="H50" s="548">
        <f t="shared" si="4"/>
        <v>6809.6499999999978</v>
      </c>
      <c r="I50" s="548">
        <f t="shared" si="5"/>
        <v>6848.7499999999982</v>
      </c>
      <c r="J50" s="548">
        <f t="shared" si="6"/>
        <v>6897.4999999999982</v>
      </c>
      <c r="K50" s="547">
        <f>VLOOKUP($B50,[1]EQ!$A$1:$L$2000,4,0)</f>
        <v>6800</v>
      </c>
      <c r="L50" s="547">
        <f>VLOOKUP($B50,[1]EQ!$A$1:$L$2000,5,0)</f>
        <v>6712.15</v>
      </c>
      <c r="M50" s="547">
        <f>(VLOOKUP($B50,[1]EQ!$A$1:$L$2000,9,0)/100000)</f>
        <v>0.20460999999999999</v>
      </c>
    </row>
    <row r="51" spans="1:13">
      <c r="A51" s="254">
        <v>41</v>
      </c>
      <c r="B51" t="s">
        <v>52</v>
      </c>
      <c r="C51" s="547">
        <f>VLOOKUP($B51,[1]EQ!$A$1:$L$2000,6,0)</f>
        <v>935.85</v>
      </c>
      <c r="D51" s="548">
        <f t="shared" si="0"/>
        <v>934.08333333333337</v>
      </c>
      <c r="E51" s="548">
        <f t="shared" si="1"/>
        <v>925.4666666666667</v>
      </c>
      <c r="F51" s="548">
        <f t="shared" si="2"/>
        <v>915.08333333333337</v>
      </c>
      <c r="G51" s="548">
        <f t="shared" si="3"/>
        <v>906.4666666666667</v>
      </c>
      <c r="H51" s="548">
        <f t="shared" si="4"/>
        <v>944.4666666666667</v>
      </c>
      <c r="I51" s="548">
        <f t="shared" si="5"/>
        <v>953.08333333333326</v>
      </c>
      <c r="J51" s="548">
        <f t="shared" si="6"/>
        <v>963.4666666666667</v>
      </c>
      <c r="K51" s="547">
        <f>VLOOKUP($B51,[1]EQ!$A$1:$L$2000,4,0)</f>
        <v>942.7</v>
      </c>
      <c r="L51" s="547">
        <f>VLOOKUP($B51,[1]EQ!$A$1:$L$2000,5,0)</f>
        <v>923.7</v>
      </c>
      <c r="M51" s="547">
        <f>(VLOOKUP($B51,[1]EQ!$A$1:$L$2000,9,0)/100000)</f>
        <v>18.263390000000001</v>
      </c>
    </row>
    <row r="52" spans="1:13">
      <c r="A52" s="254">
        <v>42</v>
      </c>
      <c r="B52" t="s">
        <v>303</v>
      </c>
      <c r="C52" s="547">
        <f>VLOOKUP($B52,[1]EQ!$A$1:$L$2000,6,0)</f>
        <v>486.3</v>
      </c>
      <c r="D52" s="548">
        <f t="shared" si="0"/>
        <v>489.66666666666669</v>
      </c>
      <c r="E52" s="548">
        <f t="shared" si="1"/>
        <v>481.63333333333338</v>
      </c>
      <c r="F52" s="548">
        <f t="shared" si="2"/>
        <v>476.9666666666667</v>
      </c>
      <c r="G52" s="548">
        <f t="shared" si="3"/>
        <v>468.93333333333339</v>
      </c>
      <c r="H52" s="548">
        <f t="shared" si="4"/>
        <v>494.33333333333337</v>
      </c>
      <c r="I52" s="548">
        <f t="shared" si="5"/>
        <v>502.36666666666667</v>
      </c>
      <c r="J52" s="548">
        <f t="shared" si="6"/>
        <v>507.03333333333336</v>
      </c>
      <c r="K52" s="547">
        <f>VLOOKUP($B52,[1]EQ!$A$1:$L$2000,4,0)</f>
        <v>497.7</v>
      </c>
      <c r="L52" s="547">
        <f>VLOOKUP($B52,[1]EQ!$A$1:$L$2000,5,0)</f>
        <v>485</v>
      </c>
      <c r="M52" s="547">
        <f>(VLOOKUP($B52,[1]EQ!$A$1:$L$2000,9,0)/100000)</f>
        <v>2.4563100000000002</v>
      </c>
    </row>
    <row r="53" spans="1:13">
      <c r="A53" s="254">
        <v>43</v>
      </c>
      <c r="B53" t="s">
        <v>228</v>
      </c>
      <c r="C53" s="547">
        <f>VLOOKUP($B53,[1]EQ!$A$1:$L$2000,6,0)</f>
        <v>3130.85</v>
      </c>
      <c r="D53" s="548">
        <f t="shared" si="0"/>
        <v>3110.6</v>
      </c>
      <c r="E53" s="548">
        <f t="shared" si="1"/>
        <v>3066.2</v>
      </c>
      <c r="F53" s="548">
        <f t="shared" si="2"/>
        <v>3001.5499999999997</v>
      </c>
      <c r="G53" s="548">
        <f t="shared" si="3"/>
        <v>2957.1499999999996</v>
      </c>
      <c r="H53" s="548">
        <f t="shared" si="4"/>
        <v>3175.25</v>
      </c>
      <c r="I53" s="548">
        <f t="shared" si="5"/>
        <v>3219.6500000000005</v>
      </c>
      <c r="J53" s="548">
        <f t="shared" si="6"/>
        <v>3284.3</v>
      </c>
      <c r="K53" s="547">
        <f>VLOOKUP($B53,[1]EQ!$A$1:$L$2000,4,0)</f>
        <v>3155</v>
      </c>
      <c r="L53" s="547">
        <f>VLOOKUP($B53,[1]EQ!$A$1:$L$2000,5,0)</f>
        <v>3045.95</v>
      </c>
      <c r="M53" s="547">
        <f>(VLOOKUP($B53,[1]EQ!$A$1:$L$2000,9,0)/100000)</f>
        <v>7.9280400000000002</v>
      </c>
    </row>
    <row r="54" spans="1:13">
      <c r="A54" s="254">
        <v>44</v>
      </c>
      <c r="B54" t="s">
        <v>54</v>
      </c>
      <c r="C54" s="547">
        <f>VLOOKUP($B54,[1]EQ!$A$1:$L$2000,6,0)</f>
        <v>775.05</v>
      </c>
      <c r="D54" s="548">
        <f t="shared" si="0"/>
        <v>780.35</v>
      </c>
      <c r="E54" s="548">
        <f t="shared" si="1"/>
        <v>761.7</v>
      </c>
      <c r="F54" s="548">
        <f t="shared" si="2"/>
        <v>748.35</v>
      </c>
      <c r="G54" s="548">
        <f t="shared" si="3"/>
        <v>729.7</v>
      </c>
      <c r="H54" s="548">
        <f t="shared" si="4"/>
        <v>793.7</v>
      </c>
      <c r="I54" s="548">
        <f t="shared" si="5"/>
        <v>812.34999999999991</v>
      </c>
      <c r="J54" s="548">
        <f t="shared" si="6"/>
        <v>825.7</v>
      </c>
      <c r="K54" s="547">
        <f>VLOOKUP($B54,[1]EQ!$A$1:$L$2000,4,0)</f>
        <v>799</v>
      </c>
      <c r="L54" s="547">
        <f>VLOOKUP($B54,[1]EQ!$A$1:$L$2000,5,0)</f>
        <v>767</v>
      </c>
      <c r="M54" s="547">
        <f>(VLOOKUP($B54,[1]EQ!$A$1:$L$2000,9,0)/100000)</f>
        <v>239.68942999999999</v>
      </c>
    </row>
    <row r="55" spans="1:13">
      <c r="A55" s="254">
        <v>45</v>
      </c>
      <c r="B55" t="s">
        <v>304</v>
      </c>
      <c r="C55" s="547">
        <f>VLOOKUP($B55,[1]EQ!$A$1:$L$2000,6,0)</f>
        <v>1999.75</v>
      </c>
      <c r="D55" s="548">
        <f t="shared" si="0"/>
        <v>2007.4833333333333</v>
      </c>
      <c r="E55" s="548">
        <f t="shared" si="1"/>
        <v>1955.7666666666669</v>
      </c>
      <c r="F55" s="548">
        <f t="shared" si="2"/>
        <v>1911.7833333333335</v>
      </c>
      <c r="G55" s="548">
        <f t="shared" si="3"/>
        <v>1860.0666666666671</v>
      </c>
      <c r="H55" s="548">
        <f t="shared" si="4"/>
        <v>2051.4666666666667</v>
      </c>
      <c r="I55" s="548">
        <f t="shared" si="5"/>
        <v>2103.1833333333334</v>
      </c>
      <c r="J55" s="548">
        <f t="shared" si="6"/>
        <v>2147.1666666666665</v>
      </c>
      <c r="K55" s="547">
        <f>VLOOKUP($B55,[1]EQ!$A$1:$L$2000,4,0)</f>
        <v>2059.1999999999998</v>
      </c>
      <c r="L55" s="547">
        <f>VLOOKUP($B55,[1]EQ!$A$1:$L$2000,5,0)</f>
        <v>1963.5</v>
      </c>
      <c r="M55" s="547">
        <f>(VLOOKUP($B55,[1]EQ!$A$1:$L$2000,9,0)/100000)</f>
        <v>0.745</v>
      </c>
    </row>
    <row r="56" spans="1:13">
      <c r="A56" s="254">
        <v>46</v>
      </c>
      <c r="B56" t="s">
        <v>305</v>
      </c>
      <c r="C56" s="547">
        <f>VLOOKUP($B56,[1]EQ!$A$1:$L$2000,6,0)</f>
        <v>940.15</v>
      </c>
      <c r="D56" s="548">
        <f t="shared" si="0"/>
        <v>947.66666666666663</v>
      </c>
      <c r="E56" s="548">
        <f t="shared" si="1"/>
        <v>928.58333333333326</v>
      </c>
      <c r="F56" s="548">
        <f t="shared" si="2"/>
        <v>917.01666666666665</v>
      </c>
      <c r="G56" s="548">
        <f t="shared" si="3"/>
        <v>897.93333333333328</v>
      </c>
      <c r="H56" s="548">
        <f t="shared" si="4"/>
        <v>959.23333333333323</v>
      </c>
      <c r="I56" s="548">
        <f t="shared" si="5"/>
        <v>978.31666666666649</v>
      </c>
      <c r="J56" s="548">
        <f t="shared" si="6"/>
        <v>989.88333333333321</v>
      </c>
      <c r="K56" s="547">
        <f>VLOOKUP($B56,[1]EQ!$A$1:$L$2000,4,0)</f>
        <v>966.75</v>
      </c>
      <c r="L56" s="547">
        <f>VLOOKUP($B56,[1]EQ!$A$1:$L$2000,5,0)</f>
        <v>936.1</v>
      </c>
      <c r="M56" s="547">
        <f>(VLOOKUP($B56,[1]EQ!$A$1:$L$2000,9,0)/100000)</f>
        <v>2.3206099999999998</v>
      </c>
    </row>
    <row r="57" spans="1:13">
      <c r="A57" s="254">
        <v>47</v>
      </c>
      <c r="B57" t="s">
        <v>306</v>
      </c>
      <c r="C57" s="547">
        <f>VLOOKUP($B57,[1]EQ!$A$1:$L$2000,6,0)</f>
        <v>596.45000000000005</v>
      </c>
      <c r="D57" s="548">
        <f t="shared" si="0"/>
        <v>594.81666666666661</v>
      </c>
      <c r="E57" s="548">
        <f t="shared" si="1"/>
        <v>573.23333333333323</v>
      </c>
      <c r="F57" s="548">
        <f t="shared" si="2"/>
        <v>550.01666666666665</v>
      </c>
      <c r="G57" s="548">
        <f t="shared" si="3"/>
        <v>528.43333333333328</v>
      </c>
      <c r="H57" s="548">
        <f t="shared" si="4"/>
        <v>618.03333333333319</v>
      </c>
      <c r="I57" s="548">
        <f t="shared" si="5"/>
        <v>639.61666666666667</v>
      </c>
      <c r="J57" s="548">
        <f t="shared" si="6"/>
        <v>662.83333333333314</v>
      </c>
      <c r="K57" s="547">
        <f>VLOOKUP($B57,[1]EQ!$A$1:$L$2000,4,0)</f>
        <v>616.4</v>
      </c>
      <c r="L57" s="547">
        <f>VLOOKUP($B57,[1]EQ!$A$1:$L$2000,5,0)</f>
        <v>571.6</v>
      </c>
      <c r="M57" s="547">
        <f>(VLOOKUP($B57,[1]EQ!$A$1:$L$2000,9,0)/100000)</f>
        <v>6.6112000000000002</v>
      </c>
    </row>
    <row r="58" spans="1:13">
      <c r="A58" s="254">
        <v>48</v>
      </c>
      <c r="B58" t="s">
        <v>55</v>
      </c>
      <c r="C58" s="547">
        <f>VLOOKUP($B58,[1]EQ!$A$1:$L$2000,6,0)</f>
        <v>4132.8500000000004</v>
      </c>
      <c r="D58" s="548">
        <f t="shared" si="0"/>
        <v>4144.8166666666666</v>
      </c>
      <c r="E58" s="548">
        <f t="shared" si="1"/>
        <v>4112.0333333333328</v>
      </c>
      <c r="F58" s="548">
        <f t="shared" si="2"/>
        <v>4091.2166666666662</v>
      </c>
      <c r="G58" s="548">
        <f t="shared" si="3"/>
        <v>4058.4333333333325</v>
      </c>
      <c r="H58" s="548">
        <f t="shared" si="4"/>
        <v>4165.6333333333332</v>
      </c>
      <c r="I58" s="548">
        <f t="shared" si="5"/>
        <v>4198.4166666666679</v>
      </c>
      <c r="J58" s="548">
        <f t="shared" si="6"/>
        <v>4219.2333333333336</v>
      </c>
      <c r="K58" s="547">
        <f>VLOOKUP($B58,[1]EQ!$A$1:$L$2000,4,0)</f>
        <v>4177.6000000000004</v>
      </c>
      <c r="L58" s="547">
        <f>VLOOKUP($B58,[1]EQ!$A$1:$L$2000,5,0)</f>
        <v>4124</v>
      </c>
      <c r="M58" s="547">
        <f>(VLOOKUP($B58,[1]EQ!$A$1:$L$2000,9,0)/100000)</f>
        <v>3.1827999999999999</v>
      </c>
    </row>
    <row r="59" spans="1:13">
      <c r="A59" s="254">
        <v>49</v>
      </c>
      <c r="B59" t="s">
        <v>307</v>
      </c>
      <c r="C59" s="547">
        <f>VLOOKUP($B59,[1]EQ!$A$1:$L$2000,6,0)</f>
        <v>238.95</v>
      </c>
      <c r="D59" s="548">
        <f t="shared" si="0"/>
        <v>239.71666666666667</v>
      </c>
      <c r="E59" s="548">
        <f t="shared" si="1"/>
        <v>232.73333333333335</v>
      </c>
      <c r="F59" s="548">
        <f t="shared" si="2"/>
        <v>226.51666666666668</v>
      </c>
      <c r="G59" s="548">
        <f t="shared" si="3"/>
        <v>219.53333333333336</v>
      </c>
      <c r="H59" s="548">
        <f t="shared" si="4"/>
        <v>245.93333333333334</v>
      </c>
      <c r="I59" s="548">
        <f t="shared" si="5"/>
        <v>252.91666666666663</v>
      </c>
      <c r="J59" s="548">
        <f t="shared" si="6"/>
        <v>259.13333333333333</v>
      </c>
      <c r="K59" s="547">
        <f>VLOOKUP($B59,[1]EQ!$A$1:$L$2000,4,0)</f>
        <v>246.7</v>
      </c>
      <c r="L59" s="547">
        <f>VLOOKUP($B59,[1]EQ!$A$1:$L$2000,5,0)</f>
        <v>233.5</v>
      </c>
      <c r="M59" s="547">
        <f>(VLOOKUP($B59,[1]EQ!$A$1:$L$2000,9,0)/100000)</f>
        <v>12.104760000000001</v>
      </c>
    </row>
    <row r="60" spans="1:13" ht="12" customHeight="1">
      <c r="A60" s="254">
        <v>50</v>
      </c>
      <c r="B60" t="s">
        <v>308</v>
      </c>
      <c r="C60" s="547">
        <f>VLOOKUP($B60,[1]EQ!$A$1:$L$2000,6,0)</f>
        <v>1053.05</v>
      </c>
      <c r="D60" s="548">
        <f t="shared" si="0"/>
        <v>1058.4000000000001</v>
      </c>
      <c r="E60" s="548">
        <f t="shared" si="1"/>
        <v>1040.0500000000002</v>
      </c>
      <c r="F60" s="548">
        <f t="shared" si="2"/>
        <v>1027.0500000000002</v>
      </c>
      <c r="G60" s="548">
        <f t="shared" si="3"/>
        <v>1008.7000000000003</v>
      </c>
      <c r="H60" s="548">
        <f t="shared" si="4"/>
        <v>1071.4000000000001</v>
      </c>
      <c r="I60" s="548">
        <f t="shared" si="5"/>
        <v>1089.75</v>
      </c>
      <c r="J60" s="548">
        <f t="shared" si="6"/>
        <v>1102.75</v>
      </c>
      <c r="K60" s="547">
        <f>VLOOKUP($B60,[1]EQ!$A$1:$L$2000,4,0)</f>
        <v>1076.75</v>
      </c>
      <c r="L60" s="547">
        <f>VLOOKUP($B60,[1]EQ!$A$1:$L$2000,5,0)</f>
        <v>1045.4000000000001</v>
      </c>
      <c r="M60" s="547">
        <f>(VLOOKUP($B60,[1]EQ!$A$1:$L$2000,9,0)/100000)</f>
        <v>2.14933</v>
      </c>
    </row>
    <row r="61" spans="1:13">
      <c r="A61" s="254">
        <v>51</v>
      </c>
      <c r="B61" t="s">
        <v>58</v>
      </c>
      <c r="C61" s="547">
        <f>VLOOKUP($B61,[1]EQ!$A$1:$L$2000,6,0)</f>
        <v>5760.25</v>
      </c>
      <c r="D61" s="548">
        <f t="shared" si="0"/>
        <v>5757.583333333333</v>
      </c>
      <c r="E61" s="548">
        <f t="shared" si="1"/>
        <v>5692.9666666666662</v>
      </c>
      <c r="F61" s="548">
        <f t="shared" si="2"/>
        <v>5625.6833333333334</v>
      </c>
      <c r="G61" s="548">
        <f t="shared" si="3"/>
        <v>5561.0666666666666</v>
      </c>
      <c r="H61" s="548">
        <f t="shared" si="4"/>
        <v>5824.8666666666659</v>
      </c>
      <c r="I61" s="548">
        <f t="shared" si="5"/>
        <v>5889.4833333333327</v>
      </c>
      <c r="J61" s="548">
        <f t="shared" si="6"/>
        <v>5956.7666666666655</v>
      </c>
      <c r="K61" s="547">
        <f>VLOOKUP($B61,[1]EQ!$A$1:$L$2000,4,0)</f>
        <v>5822.2</v>
      </c>
      <c r="L61" s="547">
        <f>VLOOKUP($B61,[1]EQ!$A$1:$L$2000,5,0)</f>
        <v>5690.3</v>
      </c>
      <c r="M61" s="547">
        <f>(VLOOKUP($B61,[1]EQ!$A$1:$L$2000,9,0)/100000)</f>
        <v>21.2681</v>
      </c>
    </row>
    <row r="62" spans="1:13">
      <c r="A62" s="254">
        <v>52</v>
      </c>
      <c r="B62" t="s">
        <v>57</v>
      </c>
      <c r="C62" s="547">
        <f>VLOOKUP($B62,[1]EQ!$A$1:$L$2000,6,0)</f>
        <v>10460.6</v>
      </c>
      <c r="D62" s="548">
        <f t="shared" si="0"/>
        <v>10451.199999999999</v>
      </c>
      <c r="E62" s="548">
        <f t="shared" si="1"/>
        <v>10370.399999999998</v>
      </c>
      <c r="F62" s="548">
        <f t="shared" si="2"/>
        <v>10280.199999999999</v>
      </c>
      <c r="G62" s="548">
        <f t="shared" si="3"/>
        <v>10199.399999999998</v>
      </c>
      <c r="H62" s="548">
        <f t="shared" si="4"/>
        <v>10541.399999999998</v>
      </c>
      <c r="I62" s="548">
        <f t="shared" si="5"/>
        <v>10622.199999999997</v>
      </c>
      <c r="J62" s="548">
        <f t="shared" si="6"/>
        <v>10712.399999999998</v>
      </c>
      <c r="K62" s="547">
        <f>VLOOKUP($B62,[1]EQ!$A$1:$L$2000,4,0)</f>
        <v>10532</v>
      </c>
      <c r="L62" s="547">
        <f>VLOOKUP($B62,[1]EQ!$A$1:$L$2000,5,0)</f>
        <v>10361</v>
      </c>
      <c r="M62" s="547">
        <f>(VLOOKUP($B62,[1]EQ!$A$1:$L$2000,9,0)/100000)</f>
        <v>3.5860400000000001</v>
      </c>
    </row>
    <row r="63" spans="1:13">
      <c r="A63" s="254">
        <v>53</v>
      </c>
      <c r="B63" t="s">
        <v>229</v>
      </c>
      <c r="C63" s="547">
        <f>VLOOKUP($B63,[1]EQ!$A$1:$L$2000,6,0)</f>
        <v>3618.95</v>
      </c>
      <c r="D63" s="548">
        <f t="shared" si="0"/>
        <v>3603.3833333333337</v>
      </c>
      <c r="E63" s="548">
        <f t="shared" si="1"/>
        <v>3565.8666666666672</v>
      </c>
      <c r="F63" s="548">
        <f t="shared" si="2"/>
        <v>3512.7833333333338</v>
      </c>
      <c r="G63" s="548">
        <f t="shared" si="3"/>
        <v>3475.2666666666673</v>
      </c>
      <c r="H63" s="548">
        <f t="shared" si="4"/>
        <v>3656.4666666666672</v>
      </c>
      <c r="I63" s="548">
        <f t="shared" si="5"/>
        <v>3693.9833333333336</v>
      </c>
      <c r="J63" s="548">
        <f t="shared" si="6"/>
        <v>3747.0666666666671</v>
      </c>
      <c r="K63" s="547">
        <f>VLOOKUP($B63,[1]EQ!$A$1:$L$2000,4,0)</f>
        <v>3640.9</v>
      </c>
      <c r="L63" s="547">
        <f>VLOOKUP($B63,[1]EQ!$A$1:$L$2000,5,0)</f>
        <v>3550.3</v>
      </c>
      <c r="M63" s="547">
        <f>(VLOOKUP($B63,[1]EQ!$A$1:$L$2000,9,0)/100000)</f>
        <v>0.29611999999999999</v>
      </c>
    </row>
    <row r="64" spans="1:13">
      <c r="A64" s="254">
        <v>54</v>
      </c>
      <c r="B64" t="s">
        <v>59</v>
      </c>
      <c r="C64" s="547">
        <f>VLOOKUP($B64,[1]EQ!$A$1:$L$2000,6,0)</f>
        <v>1621.55</v>
      </c>
      <c r="D64" s="548">
        <f t="shared" si="0"/>
        <v>1632.0333333333335</v>
      </c>
      <c r="E64" s="548">
        <f t="shared" si="1"/>
        <v>1602.5166666666671</v>
      </c>
      <c r="F64" s="548">
        <f t="shared" si="2"/>
        <v>1583.4833333333336</v>
      </c>
      <c r="G64" s="548">
        <f t="shared" si="3"/>
        <v>1553.9666666666672</v>
      </c>
      <c r="H64" s="548">
        <f t="shared" si="4"/>
        <v>1651.0666666666671</v>
      </c>
      <c r="I64" s="548">
        <f t="shared" si="5"/>
        <v>1680.5833333333335</v>
      </c>
      <c r="J64" s="548">
        <f t="shared" si="6"/>
        <v>1699.616666666667</v>
      </c>
      <c r="K64" s="547">
        <f>VLOOKUP($B64,[1]EQ!$A$1:$L$2000,4,0)</f>
        <v>1661.55</v>
      </c>
      <c r="L64" s="547">
        <f>VLOOKUP($B64,[1]EQ!$A$1:$L$2000,5,0)</f>
        <v>1613</v>
      </c>
      <c r="M64" s="547">
        <f>(VLOOKUP($B64,[1]EQ!$A$1:$L$2000,9,0)/100000)</f>
        <v>10.129659999999999</v>
      </c>
    </row>
    <row r="65" spans="1:13">
      <c r="A65" s="254">
        <v>55</v>
      </c>
      <c r="B65" t="s">
        <v>309</v>
      </c>
      <c r="C65" s="547">
        <f>VLOOKUP($B65,[1]EQ!$A$1:$L$2000,6,0)</f>
        <v>113.5</v>
      </c>
      <c r="D65" s="548">
        <f t="shared" si="0"/>
        <v>113.76666666666667</v>
      </c>
      <c r="E65" s="548">
        <f t="shared" si="1"/>
        <v>112.93333333333334</v>
      </c>
      <c r="F65" s="548">
        <f t="shared" si="2"/>
        <v>112.36666666666667</v>
      </c>
      <c r="G65" s="548">
        <f t="shared" si="3"/>
        <v>111.53333333333335</v>
      </c>
      <c r="H65" s="548">
        <f t="shared" si="4"/>
        <v>114.33333333333333</v>
      </c>
      <c r="I65" s="548">
        <f t="shared" si="5"/>
        <v>115.16666666666667</v>
      </c>
      <c r="J65" s="548">
        <f t="shared" si="6"/>
        <v>115.73333333333332</v>
      </c>
      <c r="K65" s="547">
        <f>VLOOKUP($B65,[1]EQ!$A$1:$L$2000,4,0)</f>
        <v>114.6</v>
      </c>
      <c r="L65" s="547">
        <f>VLOOKUP($B65,[1]EQ!$A$1:$L$2000,5,0)</f>
        <v>113.2</v>
      </c>
      <c r="M65" s="547">
        <f>(VLOOKUP($B65,[1]EQ!$A$1:$L$2000,9,0)/100000)</f>
        <v>1.5405800000000001</v>
      </c>
    </row>
    <row r="66" spans="1:13">
      <c r="A66" s="254">
        <v>56</v>
      </c>
      <c r="B66" t="s">
        <v>310</v>
      </c>
      <c r="C66" s="547">
        <f>VLOOKUP($B66,[1]EQ!$A$1:$L$2000,6,0)</f>
        <v>157.44999999999999</v>
      </c>
      <c r="D66" s="548">
        <f t="shared" si="0"/>
        <v>157.78333333333333</v>
      </c>
      <c r="E66" s="548">
        <f t="shared" si="1"/>
        <v>156.66666666666666</v>
      </c>
      <c r="F66" s="548">
        <f t="shared" si="2"/>
        <v>155.88333333333333</v>
      </c>
      <c r="G66" s="548">
        <f t="shared" si="3"/>
        <v>154.76666666666665</v>
      </c>
      <c r="H66" s="548">
        <f t="shared" si="4"/>
        <v>158.56666666666666</v>
      </c>
      <c r="I66" s="548">
        <f t="shared" si="5"/>
        <v>159.68333333333334</v>
      </c>
      <c r="J66" s="548">
        <f t="shared" si="6"/>
        <v>160.46666666666667</v>
      </c>
      <c r="K66" s="547">
        <f>VLOOKUP($B66,[1]EQ!$A$1:$L$2000,4,0)</f>
        <v>158.9</v>
      </c>
      <c r="L66" s="547">
        <f>VLOOKUP($B66,[1]EQ!$A$1:$L$2000,5,0)</f>
        <v>157</v>
      </c>
      <c r="M66" s="547">
        <f>(VLOOKUP($B66,[1]EQ!$A$1:$L$2000,9,0)/100000)</f>
        <v>4.8687100000000001</v>
      </c>
    </row>
    <row r="67" spans="1:13">
      <c r="A67" s="254">
        <v>57</v>
      </c>
      <c r="B67" t="s">
        <v>230</v>
      </c>
      <c r="C67" s="547">
        <f>VLOOKUP($B67,[1]EQ!$A$1:$L$2000,6,0)</f>
        <v>350.15</v>
      </c>
      <c r="D67" s="548">
        <f t="shared" si="0"/>
        <v>346.41666666666669</v>
      </c>
      <c r="E67" s="548">
        <f t="shared" si="1"/>
        <v>340.23333333333335</v>
      </c>
      <c r="F67" s="548">
        <f t="shared" si="2"/>
        <v>330.31666666666666</v>
      </c>
      <c r="G67" s="548">
        <f t="shared" si="3"/>
        <v>324.13333333333333</v>
      </c>
      <c r="H67" s="548">
        <f t="shared" si="4"/>
        <v>356.33333333333337</v>
      </c>
      <c r="I67" s="548">
        <f t="shared" si="5"/>
        <v>362.51666666666665</v>
      </c>
      <c r="J67" s="548">
        <f t="shared" si="6"/>
        <v>372.43333333333339</v>
      </c>
      <c r="K67" s="547">
        <f>VLOOKUP($B67,[1]EQ!$A$1:$L$2000,4,0)</f>
        <v>352.6</v>
      </c>
      <c r="L67" s="547">
        <f>VLOOKUP($B67,[1]EQ!$A$1:$L$2000,5,0)</f>
        <v>336.5</v>
      </c>
      <c r="M67" s="547">
        <f>(VLOOKUP($B67,[1]EQ!$A$1:$L$2000,9,0)/100000)</f>
        <v>131.33247</v>
      </c>
    </row>
    <row r="68" spans="1:13">
      <c r="A68" s="254">
        <v>58</v>
      </c>
      <c r="B68" t="s">
        <v>60</v>
      </c>
      <c r="C68" s="547">
        <f>VLOOKUP($B68,[1]EQ!$A$1:$L$2000,6,0)</f>
        <v>79.7</v>
      </c>
      <c r="D68" s="548">
        <f t="shared" si="0"/>
        <v>80.016666666666666</v>
      </c>
      <c r="E68" s="548">
        <f t="shared" si="1"/>
        <v>78.283333333333331</v>
      </c>
      <c r="F68" s="548">
        <f t="shared" si="2"/>
        <v>76.86666666666666</v>
      </c>
      <c r="G68" s="548">
        <f t="shared" si="3"/>
        <v>75.133333333333326</v>
      </c>
      <c r="H68" s="548">
        <f t="shared" si="4"/>
        <v>81.433333333333337</v>
      </c>
      <c r="I68" s="548">
        <f t="shared" si="5"/>
        <v>83.166666666666657</v>
      </c>
      <c r="J68" s="548">
        <f t="shared" si="6"/>
        <v>84.583333333333343</v>
      </c>
      <c r="K68" s="547">
        <f>VLOOKUP($B68,[1]EQ!$A$1:$L$2000,4,0)</f>
        <v>81.75</v>
      </c>
      <c r="L68" s="547">
        <f>VLOOKUP($B68,[1]EQ!$A$1:$L$2000,5,0)</f>
        <v>78.599999999999994</v>
      </c>
      <c r="M68" s="547">
        <f>(VLOOKUP($B68,[1]EQ!$A$1:$L$2000,9,0)/100000)</f>
        <v>448.03163999999998</v>
      </c>
    </row>
    <row r="69" spans="1:13">
      <c r="A69" s="254">
        <v>59</v>
      </c>
      <c r="B69" t="s">
        <v>61</v>
      </c>
      <c r="C69" s="547">
        <f>VLOOKUP($B69,[1]EQ!$A$1:$L$2000,6,0)</f>
        <v>70.599999999999994</v>
      </c>
      <c r="D69" s="548">
        <f t="shared" si="0"/>
        <v>67.833333333333329</v>
      </c>
      <c r="E69" s="548">
        <f t="shared" si="1"/>
        <v>65.066666666666663</v>
      </c>
      <c r="F69" s="548">
        <f t="shared" si="2"/>
        <v>59.533333333333331</v>
      </c>
      <c r="G69" s="548">
        <f t="shared" si="3"/>
        <v>56.766666666666666</v>
      </c>
      <c r="H69" s="548">
        <f t="shared" si="4"/>
        <v>73.36666666666666</v>
      </c>
      <c r="I69" s="548">
        <f t="shared" si="5"/>
        <v>76.13333333333334</v>
      </c>
      <c r="J69" s="548">
        <f t="shared" si="6"/>
        <v>81.666666666666657</v>
      </c>
      <c r="K69" s="547">
        <f>VLOOKUP($B69,[1]EQ!$A$1:$L$2000,4,0)</f>
        <v>70.599999999999994</v>
      </c>
      <c r="L69" s="547">
        <f>VLOOKUP($B69,[1]EQ!$A$1:$L$2000,5,0)</f>
        <v>62.3</v>
      </c>
      <c r="M69" s="547">
        <f>(VLOOKUP($B69,[1]EQ!$A$1:$L$2000,9,0)/100000)</f>
        <v>573.54880000000003</v>
      </c>
    </row>
    <row r="70" spans="1:13">
      <c r="A70" s="254">
        <v>60</v>
      </c>
      <c r="B70" t="s">
        <v>311</v>
      </c>
      <c r="C70" s="547">
        <f>VLOOKUP($B70,[1]EQ!$A$1:$L$2000,6,0)</f>
        <v>19.05</v>
      </c>
      <c r="D70" s="548">
        <f t="shared" si="0"/>
        <v>18.583333333333332</v>
      </c>
      <c r="E70" s="548">
        <f t="shared" si="1"/>
        <v>18.116666666666664</v>
      </c>
      <c r="F70" s="548">
        <f t="shared" si="2"/>
        <v>17.18333333333333</v>
      </c>
      <c r="G70" s="548">
        <f t="shared" si="3"/>
        <v>16.716666666666661</v>
      </c>
      <c r="H70" s="548">
        <f t="shared" si="4"/>
        <v>19.516666666666666</v>
      </c>
      <c r="I70" s="548">
        <f t="shared" si="5"/>
        <v>19.983333333333334</v>
      </c>
      <c r="J70" s="548">
        <f t="shared" si="6"/>
        <v>20.916666666666668</v>
      </c>
      <c r="K70" s="547">
        <f>VLOOKUP($B70,[1]EQ!$A$1:$L$2000,4,0)</f>
        <v>19.05</v>
      </c>
      <c r="L70" s="547">
        <f>VLOOKUP($B70,[1]EQ!$A$1:$L$2000,5,0)</f>
        <v>17.649999999999999</v>
      </c>
      <c r="M70" s="547">
        <f>(VLOOKUP($B70,[1]EQ!$A$1:$L$2000,9,0)/100000)</f>
        <v>204.16811999999999</v>
      </c>
    </row>
    <row r="71" spans="1:13">
      <c r="A71" s="254">
        <v>61</v>
      </c>
      <c r="B71" t="s">
        <v>62</v>
      </c>
      <c r="C71" s="547">
        <f>VLOOKUP($B71,[1]EQ!$A$1:$L$2000,6,0)</f>
        <v>1524.65</v>
      </c>
      <c r="D71" s="548">
        <f t="shared" si="0"/>
        <v>1536.55</v>
      </c>
      <c r="E71" s="548">
        <f t="shared" si="1"/>
        <v>1509.1</v>
      </c>
      <c r="F71" s="548">
        <f t="shared" si="2"/>
        <v>1493.55</v>
      </c>
      <c r="G71" s="548">
        <f t="shared" si="3"/>
        <v>1466.1</v>
      </c>
      <c r="H71" s="548">
        <f t="shared" si="4"/>
        <v>1552.1</v>
      </c>
      <c r="I71" s="548">
        <f t="shared" si="5"/>
        <v>1579.5500000000002</v>
      </c>
      <c r="J71" s="548">
        <f t="shared" si="6"/>
        <v>1595.1</v>
      </c>
      <c r="K71" s="547">
        <f>VLOOKUP($B71,[1]EQ!$A$1:$L$2000,4,0)</f>
        <v>1564</v>
      </c>
      <c r="L71" s="547">
        <f>VLOOKUP($B71,[1]EQ!$A$1:$L$2000,5,0)</f>
        <v>1521</v>
      </c>
      <c r="M71" s="547">
        <f>(VLOOKUP($B71,[1]EQ!$A$1:$L$2000,9,0)/100000)</f>
        <v>4.2600800000000003</v>
      </c>
    </row>
    <row r="72" spans="1:13">
      <c r="A72" s="254">
        <v>62</v>
      </c>
      <c r="B72" t="s">
        <v>312</v>
      </c>
      <c r="C72" s="547">
        <f>VLOOKUP($B72,[1]EQ!$A$1:$L$2000,6,0)</f>
        <v>5245.7</v>
      </c>
      <c r="D72" s="548">
        <f t="shared" si="0"/>
        <v>5216.5666666666666</v>
      </c>
      <c r="E72" s="548">
        <f t="shared" si="1"/>
        <v>5134.1333333333332</v>
      </c>
      <c r="F72" s="548">
        <f t="shared" si="2"/>
        <v>5022.5666666666666</v>
      </c>
      <c r="G72" s="548">
        <f t="shared" si="3"/>
        <v>4940.1333333333332</v>
      </c>
      <c r="H72" s="548">
        <f t="shared" si="4"/>
        <v>5328.1333333333332</v>
      </c>
      <c r="I72" s="548">
        <f t="shared" si="5"/>
        <v>5410.5666666666657</v>
      </c>
      <c r="J72" s="548">
        <f t="shared" si="6"/>
        <v>5522.1333333333332</v>
      </c>
      <c r="K72" s="547">
        <f>VLOOKUP($B72,[1]EQ!$A$1:$L$2000,4,0)</f>
        <v>5299</v>
      </c>
      <c r="L72" s="547">
        <f>VLOOKUP($B72,[1]EQ!$A$1:$L$2000,5,0)</f>
        <v>5105</v>
      </c>
      <c r="M72" s="547">
        <f>(VLOOKUP($B72,[1]EQ!$A$1:$L$2000,9,0)/100000)</f>
        <v>0.63027999999999995</v>
      </c>
    </row>
    <row r="73" spans="1:13">
      <c r="A73" s="254">
        <v>63</v>
      </c>
      <c r="B73" t="s">
        <v>65</v>
      </c>
      <c r="C73" s="547">
        <f>VLOOKUP($B73,[1]EQ!$A$1:$L$2000,6,0)</f>
        <v>759.55</v>
      </c>
      <c r="D73" s="548">
        <f t="shared" si="0"/>
        <v>760.98333333333323</v>
      </c>
      <c r="E73" s="548">
        <f t="shared" si="1"/>
        <v>750.16666666666652</v>
      </c>
      <c r="F73" s="548">
        <f t="shared" si="2"/>
        <v>740.7833333333333</v>
      </c>
      <c r="G73" s="548">
        <f t="shared" si="3"/>
        <v>729.96666666666658</v>
      </c>
      <c r="H73" s="548">
        <f t="shared" si="4"/>
        <v>770.36666666666645</v>
      </c>
      <c r="I73" s="548">
        <f t="shared" si="5"/>
        <v>781.18333333333328</v>
      </c>
      <c r="J73" s="548">
        <f t="shared" si="6"/>
        <v>790.56666666666638</v>
      </c>
      <c r="K73" s="547">
        <f>VLOOKUP($B73,[1]EQ!$A$1:$L$2000,4,0)</f>
        <v>771.8</v>
      </c>
      <c r="L73" s="547">
        <f>VLOOKUP($B73,[1]EQ!$A$1:$L$2000,5,0)</f>
        <v>751.6</v>
      </c>
      <c r="M73" s="547">
        <f>(VLOOKUP($B73,[1]EQ!$A$1:$L$2000,9,0)/100000)</f>
        <v>11.8825</v>
      </c>
    </row>
    <row r="74" spans="1:13">
      <c r="A74" s="254">
        <v>64</v>
      </c>
      <c r="B74" t="s">
        <v>313</v>
      </c>
      <c r="C74" s="547">
        <f>VLOOKUP($B74,[1]EQ!$A$1:$L$2000,6,0)</f>
        <v>342.2</v>
      </c>
      <c r="D74" s="548">
        <f t="shared" si="0"/>
        <v>343.73333333333335</v>
      </c>
      <c r="E74" s="548">
        <f t="shared" si="1"/>
        <v>338.4666666666667</v>
      </c>
      <c r="F74" s="548">
        <f t="shared" si="2"/>
        <v>334.73333333333335</v>
      </c>
      <c r="G74" s="548">
        <f t="shared" si="3"/>
        <v>329.4666666666667</v>
      </c>
      <c r="H74" s="548">
        <f t="shared" si="4"/>
        <v>347.4666666666667</v>
      </c>
      <c r="I74" s="548">
        <f t="shared" si="5"/>
        <v>352.73333333333335</v>
      </c>
      <c r="J74" s="548">
        <f t="shared" si="6"/>
        <v>356.4666666666667</v>
      </c>
      <c r="K74" s="547">
        <f>VLOOKUP($B74,[1]EQ!$A$1:$L$2000,4,0)</f>
        <v>349</v>
      </c>
      <c r="L74" s="547">
        <f>VLOOKUP($B74,[1]EQ!$A$1:$L$2000,5,0)</f>
        <v>340</v>
      </c>
      <c r="M74" s="547">
        <f>(VLOOKUP($B74,[1]EQ!$A$1:$L$2000,9,0)/100000)</f>
        <v>2.8176100000000002</v>
      </c>
    </row>
    <row r="75" spans="1:13">
      <c r="A75" s="254">
        <v>65</v>
      </c>
      <c r="B75" t="s">
        <v>64</v>
      </c>
      <c r="C75" s="547">
        <f>VLOOKUP($B75,[1]EQ!$A$1:$L$2000,6,0)</f>
        <v>133.15</v>
      </c>
      <c r="D75" s="548">
        <f t="shared" ref="D75:D138" si="7">(C75+K75+L75)/3</f>
        <v>134.71666666666667</v>
      </c>
      <c r="E75" s="548">
        <f t="shared" ref="E75:E138" si="8">+(D75*2)-K75</f>
        <v>130.98333333333335</v>
      </c>
      <c r="F75" s="548">
        <f t="shared" ref="F75:F138" si="9">+D75-K75+L75</f>
        <v>128.81666666666669</v>
      </c>
      <c r="G75" s="548">
        <f t="shared" ref="G75:G138" si="10">L75-2*(K75-D75)</f>
        <v>125.08333333333337</v>
      </c>
      <c r="H75" s="548">
        <f t="shared" ref="H75:H138" si="11">(D75*2)-L75</f>
        <v>136.88333333333333</v>
      </c>
      <c r="I75" s="548">
        <f t="shared" ref="I75:I138" si="12">+D75+K75-L75</f>
        <v>140.61666666666662</v>
      </c>
      <c r="J75" s="548">
        <f t="shared" ref="J75:J138" si="13">K75+2*(D75-L75)</f>
        <v>142.7833333333333</v>
      </c>
      <c r="K75" s="547">
        <f>VLOOKUP($B75,[1]EQ!$A$1:$L$2000,4,0)</f>
        <v>138.44999999999999</v>
      </c>
      <c r="L75" s="547">
        <f>VLOOKUP($B75,[1]EQ!$A$1:$L$2000,5,0)</f>
        <v>132.55000000000001</v>
      </c>
      <c r="M75" s="547">
        <f>(VLOOKUP($B75,[1]EQ!$A$1:$L$2000,9,0)/100000)</f>
        <v>162.38431</v>
      </c>
    </row>
    <row r="76" spans="1:13" s="13" customFormat="1">
      <c r="A76" s="254">
        <v>66</v>
      </c>
      <c r="B76" t="s">
        <v>66</v>
      </c>
      <c r="C76" s="547">
        <f>VLOOKUP($B76,[1]EQ!$A$1:$L$2000,6,0)</f>
        <v>630.75</v>
      </c>
      <c r="D76" s="548">
        <f t="shared" si="7"/>
        <v>630.81666666666672</v>
      </c>
      <c r="E76" s="548">
        <f t="shared" si="8"/>
        <v>621.93333333333339</v>
      </c>
      <c r="F76" s="548">
        <f t="shared" si="9"/>
        <v>613.11666666666667</v>
      </c>
      <c r="G76" s="548">
        <f t="shared" si="10"/>
        <v>604.23333333333335</v>
      </c>
      <c r="H76" s="548">
        <f t="shared" si="11"/>
        <v>639.63333333333344</v>
      </c>
      <c r="I76" s="548">
        <f t="shared" si="12"/>
        <v>648.51666666666688</v>
      </c>
      <c r="J76" s="548">
        <f t="shared" si="13"/>
        <v>657.33333333333348</v>
      </c>
      <c r="K76" s="547">
        <f>VLOOKUP($B76,[1]EQ!$A$1:$L$2000,4,0)</f>
        <v>639.70000000000005</v>
      </c>
      <c r="L76" s="547">
        <f>VLOOKUP($B76,[1]EQ!$A$1:$L$2000,5,0)</f>
        <v>622</v>
      </c>
      <c r="M76" s="547">
        <f>(VLOOKUP($B76,[1]EQ!$A$1:$L$2000,9,0)/100000)</f>
        <v>22.095980000000001</v>
      </c>
    </row>
    <row r="77" spans="1:13" s="13" customFormat="1">
      <c r="A77" s="254">
        <v>67</v>
      </c>
      <c r="B77" t="s">
        <v>69</v>
      </c>
      <c r="C77" s="547">
        <f>VLOOKUP($B77,[1]EQ!$A$1:$L$2000,6,0)</f>
        <v>39.9</v>
      </c>
      <c r="D77" s="548">
        <f t="shared" si="7"/>
        <v>39.433333333333337</v>
      </c>
      <c r="E77" s="548">
        <f t="shared" si="8"/>
        <v>38.866666666666674</v>
      </c>
      <c r="F77" s="548">
        <f t="shared" si="9"/>
        <v>37.833333333333336</v>
      </c>
      <c r="G77" s="548">
        <f t="shared" si="10"/>
        <v>37.266666666666673</v>
      </c>
      <c r="H77" s="548">
        <f t="shared" si="11"/>
        <v>40.466666666666676</v>
      </c>
      <c r="I77" s="548">
        <f t="shared" si="12"/>
        <v>41.033333333333339</v>
      </c>
      <c r="J77" s="548">
        <f t="shared" si="13"/>
        <v>42.066666666666677</v>
      </c>
      <c r="K77" s="547">
        <f>VLOOKUP($B77,[1]EQ!$A$1:$L$2000,4,0)</f>
        <v>40</v>
      </c>
      <c r="L77" s="547">
        <f>VLOOKUP($B77,[1]EQ!$A$1:$L$2000,5,0)</f>
        <v>38.4</v>
      </c>
      <c r="M77" s="547">
        <f>(VLOOKUP($B77,[1]EQ!$A$1:$L$2000,9,0)/100000)</f>
        <v>467.59962999999999</v>
      </c>
    </row>
    <row r="78" spans="1:13" s="13" customFormat="1">
      <c r="A78" s="254">
        <v>68</v>
      </c>
      <c r="B78" t="s">
        <v>73</v>
      </c>
      <c r="C78" s="547">
        <f>VLOOKUP($B78,[1]EQ!$A$1:$L$2000,6,0)</f>
        <v>417.95</v>
      </c>
      <c r="D78" s="548">
        <f t="shared" si="7"/>
        <v>418.91666666666669</v>
      </c>
      <c r="E78" s="548">
        <f t="shared" si="8"/>
        <v>415.23333333333335</v>
      </c>
      <c r="F78" s="548">
        <f t="shared" si="9"/>
        <v>412.51666666666665</v>
      </c>
      <c r="G78" s="548">
        <f t="shared" si="10"/>
        <v>408.83333333333331</v>
      </c>
      <c r="H78" s="548">
        <f t="shared" si="11"/>
        <v>421.63333333333338</v>
      </c>
      <c r="I78" s="548">
        <f t="shared" si="12"/>
        <v>425.31666666666666</v>
      </c>
      <c r="J78" s="548">
        <f t="shared" si="13"/>
        <v>428.03333333333342</v>
      </c>
      <c r="K78" s="547">
        <f>VLOOKUP($B78,[1]EQ!$A$1:$L$2000,4,0)</f>
        <v>422.6</v>
      </c>
      <c r="L78" s="547">
        <f>VLOOKUP($B78,[1]EQ!$A$1:$L$2000,5,0)</f>
        <v>416.2</v>
      </c>
      <c r="M78" s="547">
        <f>(VLOOKUP($B78,[1]EQ!$A$1:$L$2000,9,0)/100000)</f>
        <v>53.976619999999997</v>
      </c>
    </row>
    <row r="79" spans="1:13" s="13" customFormat="1">
      <c r="A79" s="254">
        <v>69</v>
      </c>
      <c r="B79" t="s">
        <v>740</v>
      </c>
      <c r="C79" s="547">
        <f>VLOOKUP($B79,[1]EQ!$A$1:$L$2000,6,0)</f>
        <v>9753.35</v>
      </c>
      <c r="D79" s="548">
        <f t="shared" si="7"/>
        <v>9803.7999999999993</v>
      </c>
      <c r="E79" s="548">
        <f t="shared" si="8"/>
        <v>9649.5999999999985</v>
      </c>
      <c r="F79" s="548">
        <f t="shared" si="9"/>
        <v>9545.8499999999985</v>
      </c>
      <c r="G79" s="548">
        <f t="shared" si="10"/>
        <v>9391.6499999999978</v>
      </c>
      <c r="H79" s="548">
        <f t="shared" si="11"/>
        <v>9907.5499999999993</v>
      </c>
      <c r="I79" s="548">
        <f t="shared" si="12"/>
        <v>10061.75</v>
      </c>
      <c r="J79" s="548">
        <f t="shared" si="13"/>
        <v>10165.5</v>
      </c>
      <c r="K79" s="547">
        <f>VLOOKUP($B79,[1]EQ!$A$1:$L$2000,4,0)</f>
        <v>9958</v>
      </c>
      <c r="L79" s="547">
        <f>VLOOKUP($B79,[1]EQ!$A$1:$L$2000,5,0)</f>
        <v>9700.0499999999993</v>
      </c>
      <c r="M79" s="547">
        <f>(VLOOKUP($B79,[1]EQ!$A$1:$L$2000,9,0)/100000)</f>
        <v>5.7410000000000003E-2</v>
      </c>
    </row>
    <row r="80" spans="1:13" s="13" customFormat="1">
      <c r="A80" s="254">
        <v>70</v>
      </c>
      <c r="B80" t="s">
        <v>68</v>
      </c>
      <c r="C80" s="547">
        <f>VLOOKUP($B80,[1]EQ!$A$1:$L$2000,6,0)</f>
        <v>593.95000000000005</v>
      </c>
      <c r="D80" s="548">
        <f t="shared" si="7"/>
        <v>596.18333333333339</v>
      </c>
      <c r="E80" s="548">
        <f t="shared" si="8"/>
        <v>590.76666666666677</v>
      </c>
      <c r="F80" s="548">
        <f t="shared" si="9"/>
        <v>587.58333333333337</v>
      </c>
      <c r="G80" s="548">
        <f t="shared" si="10"/>
        <v>582.16666666666674</v>
      </c>
      <c r="H80" s="548">
        <f t="shared" si="11"/>
        <v>599.36666666666679</v>
      </c>
      <c r="I80" s="548">
        <f t="shared" si="12"/>
        <v>604.7833333333333</v>
      </c>
      <c r="J80" s="548">
        <f t="shared" si="13"/>
        <v>607.96666666666681</v>
      </c>
      <c r="K80" s="547">
        <f>VLOOKUP($B80,[1]EQ!$A$1:$L$2000,4,0)</f>
        <v>601.6</v>
      </c>
      <c r="L80" s="547">
        <f>VLOOKUP($B80,[1]EQ!$A$1:$L$2000,5,0)</f>
        <v>593</v>
      </c>
      <c r="M80" s="547">
        <f>(VLOOKUP($B80,[1]EQ!$A$1:$L$2000,9,0)/100000)</f>
        <v>147.87224000000001</v>
      </c>
    </row>
    <row r="81" spans="1:13" s="13" customFormat="1">
      <c r="A81" s="254">
        <v>71</v>
      </c>
      <c r="B81" t="s">
        <v>70</v>
      </c>
      <c r="C81" s="547">
        <f>VLOOKUP($B81,[1]EQ!$A$1:$L$2000,6,0)</f>
        <v>417.4</v>
      </c>
      <c r="D81" s="548">
        <f t="shared" si="7"/>
        <v>414.08333333333331</v>
      </c>
      <c r="E81" s="548">
        <f t="shared" si="8"/>
        <v>409.56666666666661</v>
      </c>
      <c r="F81" s="548">
        <f t="shared" si="9"/>
        <v>401.73333333333329</v>
      </c>
      <c r="G81" s="548">
        <f t="shared" si="10"/>
        <v>397.21666666666658</v>
      </c>
      <c r="H81" s="548">
        <f t="shared" si="11"/>
        <v>421.91666666666663</v>
      </c>
      <c r="I81" s="548">
        <f t="shared" si="12"/>
        <v>426.43333333333339</v>
      </c>
      <c r="J81" s="548">
        <f t="shared" si="13"/>
        <v>434.26666666666665</v>
      </c>
      <c r="K81" s="547">
        <f>VLOOKUP($B81,[1]EQ!$A$1:$L$2000,4,0)</f>
        <v>418.6</v>
      </c>
      <c r="L81" s="547">
        <f>VLOOKUP($B81,[1]EQ!$A$1:$L$2000,5,0)</f>
        <v>406.25</v>
      </c>
      <c r="M81" s="547">
        <f>(VLOOKUP($B81,[1]EQ!$A$1:$L$2000,9,0)/100000)</f>
        <v>54.077820000000003</v>
      </c>
    </row>
    <row r="82" spans="1:13" s="13" customFormat="1">
      <c r="A82" s="254">
        <v>72</v>
      </c>
      <c r="B82" t="s">
        <v>314</v>
      </c>
      <c r="C82" s="547">
        <f>VLOOKUP($B82,[1]EQ!$A$1:$L$2000,6,0)</f>
        <v>906.8</v>
      </c>
      <c r="D82" s="548">
        <f t="shared" si="7"/>
        <v>909.63333333333333</v>
      </c>
      <c r="E82" s="548">
        <f t="shared" si="8"/>
        <v>887.26666666666665</v>
      </c>
      <c r="F82" s="548">
        <f t="shared" si="9"/>
        <v>867.73333333333335</v>
      </c>
      <c r="G82" s="548">
        <f t="shared" si="10"/>
        <v>845.36666666666667</v>
      </c>
      <c r="H82" s="548">
        <f t="shared" si="11"/>
        <v>929.16666666666663</v>
      </c>
      <c r="I82" s="548">
        <f t="shared" si="12"/>
        <v>951.53333333333319</v>
      </c>
      <c r="J82" s="548">
        <f t="shared" si="13"/>
        <v>971.06666666666661</v>
      </c>
      <c r="K82" s="547">
        <f>VLOOKUP($B82,[1]EQ!$A$1:$L$2000,4,0)</f>
        <v>932</v>
      </c>
      <c r="L82" s="547">
        <f>VLOOKUP($B82,[1]EQ!$A$1:$L$2000,5,0)</f>
        <v>890.1</v>
      </c>
      <c r="M82" s="547">
        <f>(VLOOKUP($B82,[1]EQ!$A$1:$L$2000,9,0)/100000)</f>
        <v>4.86036</v>
      </c>
    </row>
    <row r="83" spans="1:13" s="13" customFormat="1">
      <c r="A83" s="254">
        <v>73</v>
      </c>
      <c r="B83" t="s">
        <v>315</v>
      </c>
      <c r="C83" s="547">
        <f>VLOOKUP($B83,[1]EQ!$A$1:$L$2000,6,0)</f>
        <v>243.25</v>
      </c>
      <c r="D83" s="548">
        <f t="shared" si="7"/>
        <v>243.51666666666665</v>
      </c>
      <c r="E83" s="548">
        <f t="shared" si="8"/>
        <v>240.73333333333329</v>
      </c>
      <c r="F83" s="548">
        <f t="shared" si="9"/>
        <v>238.21666666666664</v>
      </c>
      <c r="G83" s="548">
        <f t="shared" si="10"/>
        <v>235.43333333333328</v>
      </c>
      <c r="H83" s="548">
        <f t="shared" si="11"/>
        <v>246.0333333333333</v>
      </c>
      <c r="I83" s="548">
        <f t="shared" si="12"/>
        <v>248.81666666666666</v>
      </c>
      <c r="J83" s="548">
        <f t="shared" si="13"/>
        <v>251.33333333333331</v>
      </c>
      <c r="K83" s="547">
        <f>VLOOKUP($B83,[1]EQ!$A$1:$L$2000,4,0)</f>
        <v>246.3</v>
      </c>
      <c r="L83" s="547">
        <f>VLOOKUP($B83,[1]EQ!$A$1:$L$2000,5,0)</f>
        <v>241</v>
      </c>
      <c r="M83" s="547">
        <f>(VLOOKUP($B83,[1]EQ!$A$1:$L$2000,9,0)/100000)</f>
        <v>6.8742200000000002</v>
      </c>
    </row>
    <row r="84" spans="1:13" s="13" customFormat="1">
      <c r="A84" s="254">
        <v>74</v>
      </c>
      <c r="B84" t="s">
        <v>316</v>
      </c>
      <c r="C84" s="547">
        <f>VLOOKUP($B84,[1]EQ!$A$1:$L$2000,6,0)</f>
        <v>178.05</v>
      </c>
      <c r="D84" s="548">
        <f t="shared" si="7"/>
        <v>177.91666666666666</v>
      </c>
      <c r="E84" s="548">
        <f t="shared" si="8"/>
        <v>176.83333333333331</v>
      </c>
      <c r="F84" s="548">
        <f t="shared" si="9"/>
        <v>175.61666666666665</v>
      </c>
      <c r="G84" s="548">
        <f t="shared" si="10"/>
        <v>174.5333333333333</v>
      </c>
      <c r="H84" s="548">
        <f t="shared" si="11"/>
        <v>179.13333333333333</v>
      </c>
      <c r="I84" s="548">
        <f t="shared" si="12"/>
        <v>180.21666666666664</v>
      </c>
      <c r="J84" s="548">
        <f t="shared" si="13"/>
        <v>181.43333333333334</v>
      </c>
      <c r="K84" s="547">
        <f>VLOOKUP($B84,[1]EQ!$A$1:$L$2000,4,0)</f>
        <v>179</v>
      </c>
      <c r="L84" s="547">
        <f>VLOOKUP($B84,[1]EQ!$A$1:$L$2000,5,0)</f>
        <v>176.7</v>
      </c>
      <c r="M84" s="547">
        <f>(VLOOKUP($B84,[1]EQ!$A$1:$L$2000,9,0)/100000)</f>
        <v>4.1262999999999996</v>
      </c>
    </row>
    <row r="85" spans="1:13" s="13" customFormat="1">
      <c r="A85" s="254">
        <v>75</v>
      </c>
      <c r="B85" t="s">
        <v>317</v>
      </c>
      <c r="C85" s="547">
        <f>VLOOKUP($B85,[1]EQ!$A$1:$L$2000,6,0)</f>
        <v>4879.75</v>
      </c>
      <c r="D85" s="548">
        <f t="shared" si="7"/>
        <v>4804.9333333333334</v>
      </c>
      <c r="E85" s="548">
        <f t="shared" si="8"/>
        <v>4716.8666666666668</v>
      </c>
      <c r="F85" s="548">
        <f t="shared" si="9"/>
        <v>4553.9833333333336</v>
      </c>
      <c r="G85" s="548">
        <f t="shared" si="10"/>
        <v>4465.916666666667</v>
      </c>
      <c r="H85" s="548">
        <f t="shared" si="11"/>
        <v>4967.8166666666666</v>
      </c>
      <c r="I85" s="548">
        <f t="shared" si="12"/>
        <v>5055.8833333333341</v>
      </c>
      <c r="J85" s="548">
        <f t="shared" si="13"/>
        <v>5218.7666666666664</v>
      </c>
      <c r="K85" s="547">
        <f>VLOOKUP($B85,[1]EQ!$A$1:$L$2000,4,0)</f>
        <v>4893</v>
      </c>
      <c r="L85" s="547">
        <f>VLOOKUP($B85,[1]EQ!$A$1:$L$2000,5,0)</f>
        <v>4642.05</v>
      </c>
      <c r="M85" s="547">
        <f>(VLOOKUP($B85,[1]EQ!$A$1:$L$2000,9,0)/100000)</f>
        <v>1.10297</v>
      </c>
    </row>
    <row r="86" spans="1:13" s="13" customFormat="1">
      <c r="A86" s="254">
        <v>76</v>
      </c>
      <c r="B86" t="s">
        <v>318</v>
      </c>
      <c r="C86" s="547">
        <f>VLOOKUP($B86,[1]EQ!$A$1:$L$2000,6,0)</f>
        <v>816.55</v>
      </c>
      <c r="D86" s="548">
        <f t="shared" si="7"/>
        <v>818.13333333333321</v>
      </c>
      <c r="E86" s="548">
        <f t="shared" si="8"/>
        <v>811.46666666666647</v>
      </c>
      <c r="F86" s="548">
        <f t="shared" si="9"/>
        <v>806.38333333333321</v>
      </c>
      <c r="G86" s="548">
        <f t="shared" si="10"/>
        <v>799.71666666666647</v>
      </c>
      <c r="H86" s="548">
        <f t="shared" si="11"/>
        <v>823.21666666666647</v>
      </c>
      <c r="I86" s="548">
        <f t="shared" si="12"/>
        <v>829.88333333333321</v>
      </c>
      <c r="J86" s="548">
        <f t="shared" si="13"/>
        <v>834.96666666666647</v>
      </c>
      <c r="K86" s="547">
        <f>VLOOKUP($B86,[1]EQ!$A$1:$L$2000,4,0)</f>
        <v>824.8</v>
      </c>
      <c r="L86" s="547">
        <f>VLOOKUP($B86,[1]EQ!$A$1:$L$2000,5,0)</f>
        <v>813.05</v>
      </c>
      <c r="M86" s="547">
        <f>(VLOOKUP($B86,[1]EQ!$A$1:$L$2000,9,0)/100000)</f>
        <v>0.89534000000000002</v>
      </c>
    </row>
    <row r="87" spans="1:13" s="13" customFormat="1">
      <c r="A87" s="254">
        <v>77</v>
      </c>
      <c r="B87" t="s">
        <v>231</v>
      </c>
      <c r="C87" s="547">
        <f>VLOOKUP($B87,[1]EQ!$A$1:$L$2000,6,0)</f>
        <v>1200.6500000000001</v>
      </c>
      <c r="D87" s="548">
        <f t="shared" si="7"/>
        <v>1202.9833333333333</v>
      </c>
      <c r="E87" s="548">
        <f t="shared" si="8"/>
        <v>1187.0666666666666</v>
      </c>
      <c r="F87" s="548">
        <f t="shared" si="9"/>
        <v>1173.4833333333333</v>
      </c>
      <c r="G87" s="548">
        <f t="shared" si="10"/>
        <v>1157.5666666666666</v>
      </c>
      <c r="H87" s="548">
        <f t="shared" si="11"/>
        <v>1216.5666666666666</v>
      </c>
      <c r="I87" s="548">
        <f t="shared" si="12"/>
        <v>1232.4833333333331</v>
      </c>
      <c r="J87" s="548">
        <f t="shared" si="13"/>
        <v>1246.0666666666666</v>
      </c>
      <c r="K87" s="547">
        <f>VLOOKUP($B87,[1]EQ!$A$1:$L$2000,4,0)</f>
        <v>1218.9000000000001</v>
      </c>
      <c r="L87" s="547">
        <f>VLOOKUP($B87,[1]EQ!$A$1:$L$2000,5,0)</f>
        <v>1189.4000000000001</v>
      </c>
      <c r="M87" s="547">
        <f>(VLOOKUP($B87,[1]EQ!$A$1:$L$2000,9,0)/100000)</f>
        <v>0.43151</v>
      </c>
    </row>
    <row r="88" spans="1:13" s="13" customFormat="1">
      <c r="A88" s="254">
        <v>78</v>
      </c>
      <c r="B88" t="s">
        <v>319</v>
      </c>
      <c r="C88" s="547">
        <f>VLOOKUP($B88,[1]EQ!$A$1:$L$2000,6,0)</f>
        <v>71.25</v>
      </c>
      <c r="D88" s="548">
        <f t="shared" si="7"/>
        <v>71.516666666666666</v>
      </c>
      <c r="E88" s="548">
        <f t="shared" si="8"/>
        <v>70.083333333333329</v>
      </c>
      <c r="F88" s="548">
        <f t="shared" si="9"/>
        <v>68.916666666666657</v>
      </c>
      <c r="G88" s="548">
        <f t="shared" si="10"/>
        <v>67.48333333333332</v>
      </c>
      <c r="H88" s="548">
        <f t="shared" si="11"/>
        <v>72.683333333333337</v>
      </c>
      <c r="I88" s="548">
        <f t="shared" si="12"/>
        <v>74.116666666666674</v>
      </c>
      <c r="J88" s="548">
        <f t="shared" si="13"/>
        <v>75.283333333333346</v>
      </c>
      <c r="K88" s="547">
        <f>VLOOKUP($B88,[1]EQ!$A$1:$L$2000,4,0)</f>
        <v>72.95</v>
      </c>
      <c r="L88" s="547">
        <f>VLOOKUP($B88,[1]EQ!$A$1:$L$2000,5,0)</f>
        <v>70.349999999999994</v>
      </c>
      <c r="M88" s="547">
        <f>(VLOOKUP($B88,[1]EQ!$A$1:$L$2000,9,0)/100000)</f>
        <v>11.687749999999999</v>
      </c>
    </row>
    <row r="89" spans="1:13" s="13" customFormat="1">
      <c r="A89" s="254">
        <v>79</v>
      </c>
      <c r="B89" t="s">
        <v>71</v>
      </c>
      <c r="C89" s="547">
        <f>VLOOKUP($B89,[1]EQ!$A$1:$L$2000,6,0)</f>
        <v>15579.6</v>
      </c>
      <c r="D89" s="548">
        <f t="shared" si="7"/>
        <v>15586.5</v>
      </c>
      <c r="E89" s="548">
        <f t="shared" si="8"/>
        <v>15323.1</v>
      </c>
      <c r="F89" s="548">
        <f t="shared" si="9"/>
        <v>15066.6</v>
      </c>
      <c r="G89" s="548">
        <f t="shared" si="10"/>
        <v>14803.2</v>
      </c>
      <c r="H89" s="548">
        <f t="shared" si="11"/>
        <v>15843</v>
      </c>
      <c r="I89" s="548">
        <f t="shared" si="12"/>
        <v>16106.400000000001</v>
      </c>
      <c r="J89" s="548">
        <f t="shared" si="13"/>
        <v>16362.9</v>
      </c>
      <c r="K89" s="547">
        <f>VLOOKUP($B89,[1]EQ!$A$1:$L$2000,4,0)</f>
        <v>15849.9</v>
      </c>
      <c r="L89" s="547">
        <f>VLOOKUP($B89,[1]EQ!$A$1:$L$2000,5,0)</f>
        <v>15330</v>
      </c>
      <c r="M89" s="547">
        <f>(VLOOKUP($B89,[1]EQ!$A$1:$L$2000,9,0)/100000)</f>
        <v>0.58453999999999995</v>
      </c>
    </row>
    <row r="90" spans="1:13" s="13" customFormat="1">
      <c r="A90" s="254">
        <v>80</v>
      </c>
      <c r="B90" t="s">
        <v>320</v>
      </c>
      <c r="C90" s="547">
        <f>VLOOKUP($B90,[1]EQ!$A$1:$L$2000,6,0)</f>
        <v>281.8</v>
      </c>
      <c r="D90" s="548">
        <f t="shared" si="7"/>
        <v>282.36666666666662</v>
      </c>
      <c r="E90" s="548">
        <f t="shared" si="8"/>
        <v>278.73333333333323</v>
      </c>
      <c r="F90" s="548">
        <f t="shared" si="9"/>
        <v>275.66666666666663</v>
      </c>
      <c r="G90" s="548">
        <f t="shared" si="10"/>
        <v>272.03333333333325</v>
      </c>
      <c r="H90" s="548">
        <f t="shared" si="11"/>
        <v>285.43333333333322</v>
      </c>
      <c r="I90" s="548">
        <f t="shared" si="12"/>
        <v>289.06666666666655</v>
      </c>
      <c r="J90" s="548">
        <f t="shared" si="13"/>
        <v>292.13333333333321</v>
      </c>
      <c r="K90" s="547">
        <f>VLOOKUP($B90,[1]EQ!$A$1:$L$2000,4,0)</f>
        <v>286</v>
      </c>
      <c r="L90" s="547">
        <f>VLOOKUP($B90,[1]EQ!$A$1:$L$2000,5,0)</f>
        <v>279.3</v>
      </c>
      <c r="M90" s="547">
        <f>(VLOOKUP($B90,[1]EQ!$A$1:$L$2000,9,0)/100000)</f>
        <v>0.85075000000000001</v>
      </c>
    </row>
    <row r="91" spans="1:13" s="13" customFormat="1">
      <c r="A91" s="254">
        <v>81</v>
      </c>
      <c r="B91" t="s">
        <v>74</v>
      </c>
      <c r="C91" s="547">
        <f>VLOOKUP($B91,[1]EQ!$A$1:$L$2000,6,0)</f>
        <v>3389.45</v>
      </c>
      <c r="D91" s="548">
        <f t="shared" si="7"/>
        <v>3402.2833333333328</v>
      </c>
      <c r="E91" s="548">
        <f t="shared" si="8"/>
        <v>3372.2166666666658</v>
      </c>
      <c r="F91" s="548">
        <f t="shared" si="9"/>
        <v>3354.9833333333331</v>
      </c>
      <c r="G91" s="548">
        <f t="shared" si="10"/>
        <v>3324.9166666666661</v>
      </c>
      <c r="H91" s="548">
        <f t="shared" si="11"/>
        <v>3419.5166666666655</v>
      </c>
      <c r="I91" s="548">
        <f t="shared" si="12"/>
        <v>3449.583333333333</v>
      </c>
      <c r="J91" s="548">
        <f t="shared" si="13"/>
        <v>3466.8166666666652</v>
      </c>
      <c r="K91" s="547">
        <f>VLOOKUP($B91,[1]EQ!$A$1:$L$2000,4,0)</f>
        <v>3432.35</v>
      </c>
      <c r="L91" s="547">
        <f>VLOOKUP($B91,[1]EQ!$A$1:$L$2000,5,0)</f>
        <v>3385.05</v>
      </c>
      <c r="M91" s="547">
        <f>(VLOOKUP($B91,[1]EQ!$A$1:$L$2000,9,0)/100000)</f>
        <v>6.9363099999999998</v>
      </c>
    </row>
    <row r="92" spans="1:13" s="13" customFormat="1">
      <c r="A92" s="254">
        <v>82</v>
      </c>
      <c r="B92" t="s">
        <v>321</v>
      </c>
      <c r="C92" s="547">
        <f>VLOOKUP($B92,[1]EQ!$A$1:$L$2000,6,0)</f>
        <v>489.7</v>
      </c>
      <c r="D92" s="548">
        <f t="shared" si="7"/>
        <v>488.15000000000003</v>
      </c>
      <c r="E92" s="548">
        <f t="shared" si="8"/>
        <v>484.80000000000007</v>
      </c>
      <c r="F92" s="548">
        <f t="shared" si="9"/>
        <v>479.90000000000003</v>
      </c>
      <c r="G92" s="548">
        <f t="shared" si="10"/>
        <v>476.55000000000007</v>
      </c>
      <c r="H92" s="548">
        <f t="shared" si="11"/>
        <v>493.05000000000007</v>
      </c>
      <c r="I92" s="548">
        <f t="shared" si="12"/>
        <v>496.40000000000009</v>
      </c>
      <c r="J92" s="548">
        <f t="shared" si="13"/>
        <v>501.30000000000007</v>
      </c>
      <c r="K92" s="547">
        <f>VLOOKUP($B92,[1]EQ!$A$1:$L$2000,4,0)</f>
        <v>491.5</v>
      </c>
      <c r="L92" s="547">
        <f>VLOOKUP($B92,[1]EQ!$A$1:$L$2000,5,0)</f>
        <v>483.25</v>
      </c>
      <c r="M92" s="547">
        <f>(VLOOKUP($B92,[1]EQ!$A$1:$L$2000,9,0)/100000)</f>
        <v>1.4836</v>
      </c>
    </row>
    <row r="93" spans="1:13" s="13" customFormat="1">
      <c r="A93" s="254">
        <v>83</v>
      </c>
      <c r="B93" t="s">
        <v>322</v>
      </c>
      <c r="C93" s="547">
        <f>VLOOKUP($B93,[1]EQ!$A$1:$L$2000,6,0)</f>
        <v>242.3</v>
      </c>
      <c r="D93" s="548">
        <f t="shared" si="7"/>
        <v>242.21666666666667</v>
      </c>
      <c r="E93" s="548">
        <f t="shared" si="8"/>
        <v>240.43333333333334</v>
      </c>
      <c r="F93" s="548">
        <f t="shared" si="9"/>
        <v>238.56666666666666</v>
      </c>
      <c r="G93" s="548">
        <f t="shared" si="10"/>
        <v>236.78333333333333</v>
      </c>
      <c r="H93" s="548">
        <f t="shared" si="11"/>
        <v>244.08333333333334</v>
      </c>
      <c r="I93" s="548">
        <f t="shared" si="12"/>
        <v>245.8666666666667</v>
      </c>
      <c r="J93" s="548">
        <f t="shared" si="13"/>
        <v>247.73333333333335</v>
      </c>
      <c r="K93" s="547">
        <f>VLOOKUP($B93,[1]EQ!$A$1:$L$2000,4,0)</f>
        <v>244</v>
      </c>
      <c r="L93" s="547">
        <f>VLOOKUP($B93,[1]EQ!$A$1:$L$2000,5,0)</f>
        <v>240.35</v>
      </c>
      <c r="M93" s="547">
        <f>(VLOOKUP($B93,[1]EQ!$A$1:$L$2000,9,0)/100000)</f>
        <v>3.1561900000000001</v>
      </c>
    </row>
    <row r="94" spans="1:13" s="13" customFormat="1">
      <c r="A94" s="254">
        <v>84</v>
      </c>
      <c r="B94" t="s">
        <v>80</v>
      </c>
      <c r="C94" s="547">
        <f>VLOOKUP($B94,[1]EQ!$A$1:$L$2000,6,0)</f>
        <v>618.1</v>
      </c>
      <c r="D94" s="548">
        <f t="shared" si="7"/>
        <v>621.1</v>
      </c>
      <c r="E94" s="548">
        <f t="shared" si="8"/>
        <v>614</v>
      </c>
      <c r="F94" s="548">
        <f t="shared" si="9"/>
        <v>609.9</v>
      </c>
      <c r="G94" s="548">
        <f t="shared" si="10"/>
        <v>602.79999999999995</v>
      </c>
      <c r="H94" s="548">
        <f t="shared" si="11"/>
        <v>625.20000000000005</v>
      </c>
      <c r="I94" s="548">
        <f t="shared" si="12"/>
        <v>632.30000000000018</v>
      </c>
      <c r="J94" s="548">
        <f t="shared" si="13"/>
        <v>636.40000000000009</v>
      </c>
      <c r="K94" s="547">
        <f>VLOOKUP($B94,[1]EQ!$A$1:$L$2000,4,0)</f>
        <v>628.20000000000005</v>
      </c>
      <c r="L94" s="547">
        <f>VLOOKUP($B94,[1]EQ!$A$1:$L$2000,5,0)</f>
        <v>617</v>
      </c>
      <c r="M94" s="547">
        <f>(VLOOKUP($B94,[1]EQ!$A$1:$L$2000,9,0)/100000)</f>
        <v>1.8480000000000001</v>
      </c>
    </row>
    <row r="95" spans="1:13" s="13" customFormat="1">
      <c r="A95" s="254">
        <v>85</v>
      </c>
      <c r="B95" t="s">
        <v>323</v>
      </c>
      <c r="C95" s="547">
        <f>VLOOKUP($B95,[1]EQ!$A$1:$L$2000,6,0)</f>
        <v>2007.85</v>
      </c>
      <c r="D95" s="548">
        <f t="shared" si="7"/>
        <v>2018.9833333333333</v>
      </c>
      <c r="E95" s="548">
        <f t="shared" si="8"/>
        <v>1988.9666666666667</v>
      </c>
      <c r="F95" s="548">
        <f t="shared" si="9"/>
        <v>1970.0833333333333</v>
      </c>
      <c r="G95" s="548">
        <f t="shared" si="10"/>
        <v>1940.0666666666666</v>
      </c>
      <c r="H95" s="548">
        <f t="shared" si="11"/>
        <v>2037.8666666666668</v>
      </c>
      <c r="I95" s="548">
        <f t="shared" si="12"/>
        <v>2067.8833333333337</v>
      </c>
      <c r="J95" s="548">
        <f t="shared" si="13"/>
        <v>2086.7666666666669</v>
      </c>
      <c r="K95" s="547">
        <f>VLOOKUP($B95,[1]EQ!$A$1:$L$2000,4,0)</f>
        <v>2049</v>
      </c>
      <c r="L95" s="547">
        <f>VLOOKUP($B95,[1]EQ!$A$1:$L$2000,5,0)</f>
        <v>2000.1</v>
      </c>
      <c r="M95" s="547">
        <f>(VLOOKUP($B95,[1]EQ!$A$1:$L$2000,9,0)/100000)</f>
        <v>0.47660000000000002</v>
      </c>
    </row>
    <row r="96" spans="1:13" s="13" customFormat="1">
      <c r="A96" s="254">
        <v>86</v>
      </c>
      <c r="B96" t="s">
        <v>785</v>
      </c>
      <c r="C96" s="547">
        <f>VLOOKUP($B96,[1]EQ!$A$1:$L$2000,6,0)</f>
        <v>218.7</v>
      </c>
      <c r="D96" s="548">
        <f t="shared" si="7"/>
        <v>219.83333333333334</v>
      </c>
      <c r="E96" s="548">
        <f t="shared" si="8"/>
        <v>216.86666666666667</v>
      </c>
      <c r="F96" s="548">
        <f t="shared" si="9"/>
        <v>215.03333333333333</v>
      </c>
      <c r="G96" s="548">
        <f t="shared" si="10"/>
        <v>212.06666666666666</v>
      </c>
      <c r="H96" s="548">
        <f t="shared" si="11"/>
        <v>221.66666666666669</v>
      </c>
      <c r="I96" s="548">
        <f t="shared" si="12"/>
        <v>224.63333333333333</v>
      </c>
      <c r="J96" s="548">
        <f t="shared" si="13"/>
        <v>226.4666666666667</v>
      </c>
      <c r="K96" s="547">
        <f>VLOOKUP($B96,[1]EQ!$A$1:$L$2000,4,0)</f>
        <v>222.8</v>
      </c>
      <c r="L96" s="547">
        <f>VLOOKUP($B96,[1]EQ!$A$1:$L$2000,5,0)</f>
        <v>218</v>
      </c>
      <c r="M96" s="547">
        <f>(VLOOKUP($B96,[1]EQ!$A$1:$L$2000,9,0)/100000)</f>
        <v>1.13026</v>
      </c>
    </row>
    <row r="97" spans="1:13" s="13" customFormat="1">
      <c r="A97" s="254">
        <v>87</v>
      </c>
      <c r="B97" t="s">
        <v>75</v>
      </c>
      <c r="C97" s="547">
        <f>VLOOKUP($B97,[1]EQ!$A$1:$L$2000,6,0)</f>
        <v>468.9</v>
      </c>
      <c r="D97" s="548">
        <f t="shared" si="7"/>
        <v>468.89999999999992</v>
      </c>
      <c r="E97" s="548">
        <f t="shared" si="8"/>
        <v>463.34999999999985</v>
      </c>
      <c r="F97" s="548">
        <f t="shared" si="9"/>
        <v>457.79999999999995</v>
      </c>
      <c r="G97" s="548">
        <f t="shared" si="10"/>
        <v>452.24999999999989</v>
      </c>
      <c r="H97" s="548">
        <f t="shared" si="11"/>
        <v>474.44999999999982</v>
      </c>
      <c r="I97" s="548">
        <f t="shared" si="12"/>
        <v>479.99999999999989</v>
      </c>
      <c r="J97" s="548">
        <f t="shared" si="13"/>
        <v>485.54999999999978</v>
      </c>
      <c r="K97" s="547">
        <f>VLOOKUP($B97,[1]EQ!$A$1:$L$2000,4,0)</f>
        <v>474.45</v>
      </c>
      <c r="L97" s="547">
        <f>VLOOKUP($B97,[1]EQ!$A$1:$L$2000,5,0)</f>
        <v>463.35</v>
      </c>
      <c r="M97" s="547">
        <f>(VLOOKUP($B97,[1]EQ!$A$1:$L$2000,9,0)/100000)</f>
        <v>33.927869999999999</v>
      </c>
    </row>
    <row r="98" spans="1:13" s="13" customFormat="1">
      <c r="A98" s="254">
        <v>88</v>
      </c>
      <c r="B98" t="s">
        <v>324</v>
      </c>
      <c r="C98" s="547">
        <f>VLOOKUP($B98,[1]EQ!$A$1:$L$2000,6,0)</f>
        <v>512.70000000000005</v>
      </c>
      <c r="D98" s="548">
        <f t="shared" si="7"/>
        <v>515.94999999999993</v>
      </c>
      <c r="E98" s="548">
        <f t="shared" si="8"/>
        <v>506.89999999999986</v>
      </c>
      <c r="F98" s="548">
        <f t="shared" si="9"/>
        <v>501.09999999999991</v>
      </c>
      <c r="G98" s="548">
        <f t="shared" si="10"/>
        <v>492.04999999999984</v>
      </c>
      <c r="H98" s="548">
        <f t="shared" si="11"/>
        <v>521.74999999999989</v>
      </c>
      <c r="I98" s="548">
        <f t="shared" si="12"/>
        <v>530.79999999999984</v>
      </c>
      <c r="J98" s="548">
        <f t="shared" si="13"/>
        <v>536.59999999999991</v>
      </c>
      <c r="K98" s="547">
        <f>VLOOKUP($B98,[1]EQ!$A$1:$L$2000,4,0)</f>
        <v>525</v>
      </c>
      <c r="L98" s="547">
        <f>VLOOKUP($B98,[1]EQ!$A$1:$L$2000,5,0)</f>
        <v>510.15</v>
      </c>
      <c r="M98" s="547">
        <f>(VLOOKUP($B98,[1]EQ!$A$1:$L$2000,9,0)/100000)</f>
        <v>8.4456100000000003</v>
      </c>
    </row>
    <row r="99" spans="1:13" s="13" customFormat="1">
      <c r="A99" s="254">
        <v>89</v>
      </c>
      <c r="B99" t="s">
        <v>76</v>
      </c>
      <c r="C99" s="547">
        <f>VLOOKUP($B99,[1]EQ!$A$1:$L$2000,6,0)</f>
        <v>162.6</v>
      </c>
      <c r="D99" s="548">
        <f t="shared" si="7"/>
        <v>162.88333333333333</v>
      </c>
      <c r="E99" s="548">
        <f t="shared" si="8"/>
        <v>159.81666666666666</v>
      </c>
      <c r="F99" s="548">
        <f t="shared" si="9"/>
        <v>157.03333333333333</v>
      </c>
      <c r="G99" s="548">
        <f t="shared" si="10"/>
        <v>153.96666666666667</v>
      </c>
      <c r="H99" s="548">
        <f t="shared" si="11"/>
        <v>165.66666666666666</v>
      </c>
      <c r="I99" s="548">
        <f t="shared" si="12"/>
        <v>168.73333333333332</v>
      </c>
      <c r="J99" s="548">
        <f t="shared" si="13"/>
        <v>171.51666666666665</v>
      </c>
      <c r="K99" s="547">
        <f>VLOOKUP($B99,[1]EQ!$A$1:$L$2000,4,0)</f>
        <v>165.95</v>
      </c>
      <c r="L99" s="547">
        <f>VLOOKUP($B99,[1]EQ!$A$1:$L$2000,5,0)</f>
        <v>160.1</v>
      </c>
      <c r="M99" s="547">
        <f>(VLOOKUP($B99,[1]EQ!$A$1:$L$2000,9,0)/100000)</f>
        <v>287.11074000000002</v>
      </c>
    </row>
    <row r="100" spans="1:13" s="13" customFormat="1">
      <c r="A100" s="254">
        <v>90</v>
      </c>
      <c r="B100" t="s">
        <v>325</v>
      </c>
      <c r="C100" s="547">
        <f>VLOOKUP($B100,[1]EQ!$A$1:$L$2000,6,0)</f>
        <v>471.1</v>
      </c>
      <c r="D100" s="548">
        <f t="shared" si="7"/>
        <v>473.95</v>
      </c>
      <c r="E100" s="548">
        <f t="shared" si="8"/>
        <v>467.2</v>
      </c>
      <c r="F100" s="548">
        <f t="shared" si="9"/>
        <v>463.3</v>
      </c>
      <c r="G100" s="548">
        <f t="shared" si="10"/>
        <v>456.55</v>
      </c>
      <c r="H100" s="548">
        <f t="shared" si="11"/>
        <v>477.84999999999997</v>
      </c>
      <c r="I100" s="548">
        <f t="shared" si="12"/>
        <v>484.59999999999997</v>
      </c>
      <c r="J100" s="548">
        <f t="shared" si="13"/>
        <v>488.49999999999994</v>
      </c>
      <c r="K100" s="547">
        <f>VLOOKUP($B100,[1]EQ!$A$1:$L$2000,4,0)</f>
        <v>480.7</v>
      </c>
      <c r="L100" s="547">
        <f>VLOOKUP($B100,[1]EQ!$A$1:$L$2000,5,0)</f>
        <v>470.05</v>
      </c>
      <c r="M100" s="547">
        <f>(VLOOKUP($B100,[1]EQ!$A$1:$L$2000,9,0)/100000)</f>
        <v>0.84394000000000002</v>
      </c>
    </row>
    <row r="101" spans="1:13">
      <c r="A101" s="254">
        <v>91</v>
      </c>
      <c r="B101" t="s">
        <v>326</v>
      </c>
      <c r="C101" s="547">
        <f>VLOOKUP($B101,[1]EQ!$A$1:$L$2000,6,0)</f>
        <v>334.4</v>
      </c>
      <c r="D101" s="548">
        <f t="shared" si="7"/>
        <v>339.45</v>
      </c>
      <c r="E101" s="548">
        <f t="shared" si="8"/>
        <v>325.39999999999998</v>
      </c>
      <c r="F101" s="548">
        <f t="shared" si="9"/>
        <v>316.39999999999998</v>
      </c>
      <c r="G101" s="548">
        <f t="shared" si="10"/>
        <v>302.34999999999997</v>
      </c>
      <c r="H101" s="548">
        <f t="shared" si="11"/>
        <v>348.45</v>
      </c>
      <c r="I101" s="548">
        <f t="shared" si="12"/>
        <v>362.50000000000006</v>
      </c>
      <c r="J101" s="548">
        <f t="shared" si="13"/>
        <v>371.5</v>
      </c>
      <c r="K101" s="547">
        <f>VLOOKUP($B101,[1]EQ!$A$1:$L$2000,4,0)</f>
        <v>353.5</v>
      </c>
      <c r="L101" s="547">
        <f>VLOOKUP($B101,[1]EQ!$A$1:$L$2000,5,0)</f>
        <v>330.45</v>
      </c>
      <c r="M101" s="547">
        <f>(VLOOKUP($B101,[1]EQ!$A$1:$L$2000,9,0)/100000)</f>
        <v>0.92725000000000002</v>
      </c>
    </row>
    <row r="102" spans="1:13">
      <c r="A102" s="254">
        <v>92</v>
      </c>
      <c r="B102" t="s">
        <v>327</v>
      </c>
      <c r="C102" s="547">
        <f>VLOOKUP($B102,[1]EQ!$A$1:$L$2000,6,0)</f>
        <v>502.05</v>
      </c>
      <c r="D102" s="548">
        <f t="shared" si="7"/>
        <v>504.10000000000008</v>
      </c>
      <c r="E102" s="548">
        <f t="shared" si="8"/>
        <v>483.85000000000014</v>
      </c>
      <c r="F102" s="548">
        <f t="shared" si="9"/>
        <v>465.65000000000003</v>
      </c>
      <c r="G102" s="548">
        <f t="shared" si="10"/>
        <v>445.40000000000009</v>
      </c>
      <c r="H102" s="548">
        <f t="shared" si="11"/>
        <v>522.30000000000018</v>
      </c>
      <c r="I102" s="548">
        <f t="shared" si="12"/>
        <v>542.55000000000007</v>
      </c>
      <c r="J102" s="548">
        <f t="shared" si="13"/>
        <v>560.75000000000023</v>
      </c>
      <c r="K102" s="547">
        <f>VLOOKUP($B102,[1]EQ!$A$1:$L$2000,4,0)</f>
        <v>524.35</v>
      </c>
      <c r="L102" s="547">
        <f>VLOOKUP($B102,[1]EQ!$A$1:$L$2000,5,0)</f>
        <v>485.9</v>
      </c>
      <c r="M102" s="547">
        <f>(VLOOKUP($B102,[1]EQ!$A$1:$L$2000,9,0)/100000)</f>
        <v>2.8321399999999999</v>
      </c>
    </row>
    <row r="103" spans="1:13">
      <c r="A103" s="254">
        <v>93</v>
      </c>
      <c r="B103" t="s">
        <v>77</v>
      </c>
      <c r="C103" s="547">
        <f>VLOOKUP($B103,[1]EQ!$A$1:$L$2000,6,0)</f>
        <v>126.65</v>
      </c>
      <c r="D103" s="548">
        <f t="shared" si="7"/>
        <v>126.66666666666667</v>
      </c>
      <c r="E103" s="548">
        <f t="shared" si="8"/>
        <v>125.13333333333335</v>
      </c>
      <c r="F103" s="548">
        <f t="shared" si="9"/>
        <v>123.61666666666669</v>
      </c>
      <c r="G103" s="548">
        <f t="shared" si="10"/>
        <v>122.08333333333337</v>
      </c>
      <c r="H103" s="548">
        <f t="shared" si="11"/>
        <v>128.18333333333334</v>
      </c>
      <c r="I103" s="548">
        <f t="shared" si="12"/>
        <v>129.71666666666667</v>
      </c>
      <c r="J103" s="548">
        <f t="shared" si="13"/>
        <v>131.23333333333332</v>
      </c>
      <c r="K103" s="547">
        <f>VLOOKUP($B103,[1]EQ!$A$1:$L$2000,4,0)</f>
        <v>128.19999999999999</v>
      </c>
      <c r="L103" s="547">
        <f>VLOOKUP($B103,[1]EQ!$A$1:$L$2000,5,0)</f>
        <v>125.15</v>
      </c>
      <c r="M103" s="547">
        <f>(VLOOKUP($B103,[1]EQ!$A$1:$L$2000,9,0)/100000)</f>
        <v>11.001609999999999</v>
      </c>
    </row>
    <row r="104" spans="1:13">
      <c r="A104" s="254">
        <v>94</v>
      </c>
      <c r="B104" t="s">
        <v>328</v>
      </c>
      <c r="C104" s="547">
        <f>VLOOKUP($B104,[1]EQ!$A$1:$L$2000,6,0)</f>
        <v>1617.7</v>
      </c>
      <c r="D104" s="548">
        <f t="shared" si="7"/>
        <v>1615.1666666666667</v>
      </c>
      <c r="E104" s="548">
        <f t="shared" si="8"/>
        <v>1587.5333333333335</v>
      </c>
      <c r="F104" s="548">
        <f t="shared" si="9"/>
        <v>1557.3666666666668</v>
      </c>
      <c r="G104" s="548">
        <f t="shared" si="10"/>
        <v>1529.7333333333336</v>
      </c>
      <c r="H104" s="548">
        <f t="shared" si="11"/>
        <v>1645.3333333333335</v>
      </c>
      <c r="I104" s="548">
        <f t="shared" si="12"/>
        <v>1672.9666666666667</v>
      </c>
      <c r="J104" s="548">
        <f t="shared" si="13"/>
        <v>1703.1333333333334</v>
      </c>
      <c r="K104" s="547">
        <f>VLOOKUP($B104,[1]EQ!$A$1:$L$2000,4,0)</f>
        <v>1642.8</v>
      </c>
      <c r="L104" s="547">
        <f>VLOOKUP($B104,[1]EQ!$A$1:$L$2000,5,0)</f>
        <v>1585</v>
      </c>
      <c r="M104" s="547">
        <f>(VLOOKUP($B104,[1]EQ!$A$1:$L$2000,9,0)/100000)</f>
        <v>1.72509</v>
      </c>
    </row>
    <row r="105" spans="1:13">
      <c r="A105" s="254">
        <v>95</v>
      </c>
      <c r="B105" t="s">
        <v>329</v>
      </c>
      <c r="C105" s="547">
        <f>VLOOKUP($B105,[1]EQ!$A$1:$L$2000,6,0)</f>
        <v>16.7</v>
      </c>
      <c r="D105" s="548">
        <f t="shared" si="7"/>
        <v>16.233333333333334</v>
      </c>
      <c r="E105" s="548">
        <f t="shared" si="8"/>
        <v>15.766666666666669</v>
      </c>
      <c r="F105" s="548">
        <f t="shared" si="9"/>
        <v>14.833333333333336</v>
      </c>
      <c r="G105" s="548">
        <f t="shared" si="10"/>
        <v>14.366666666666671</v>
      </c>
      <c r="H105" s="548">
        <f t="shared" si="11"/>
        <v>17.166666666666668</v>
      </c>
      <c r="I105" s="548">
        <f t="shared" si="12"/>
        <v>17.633333333333336</v>
      </c>
      <c r="J105" s="548">
        <f t="shared" si="13"/>
        <v>18.566666666666666</v>
      </c>
      <c r="K105" s="547">
        <f>VLOOKUP($B105,[1]EQ!$A$1:$L$2000,4,0)</f>
        <v>16.7</v>
      </c>
      <c r="L105" s="547">
        <f>VLOOKUP($B105,[1]EQ!$A$1:$L$2000,5,0)</f>
        <v>15.3</v>
      </c>
      <c r="M105" s="547">
        <f>(VLOOKUP($B105,[1]EQ!$A$1:$L$2000,9,0)/100000)</f>
        <v>1813.48035</v>
      </c>
    </row>
    <row r="106" spans="1:13">
      <c r="A106" s="254">
        <v>96</v>
      </c>
      <c r="B106" t="s">
        <v>330</v>
      </c>
      <c r="C106" s="547">
        <f>VLOOKUP($B106,[1]EQ!$A$1:$L$2000,6,0)</f>
        <v>555.25</v>
      </c>
      <c r="D106" s="548">
        <f t="shared" si="7"/>
        <v>562.38333333333333</v>
      </c>
      <c r="E106" s="548">
        <f t="shared" si="8"/>
        <v>546.06666666666661</v>
      </c>
      <c r="F106" s="548">
        <f t="shared" si="9"/>
        <v>536.88333333333333</v>
      </c>
      <c r="G106" s="548">
        <f t="shared" si="10"/>
        <v>520.56666666666661</v>
      </c>
      <c r="H106" s="548">
        <f t="shared" si="11"/>
        <v>571.56666666666661</v>
      </c>
      <c r="I106" s="548">
        <f t="shared" si="12"/>
        <v>587.88333333333344</v>
      </c>
      <c r="J106" s="548">
        <f t="shared" si="13"/>
        <v>597.06666666666661</v>
      </c>
      <c r="K106" s="547">
        <f>VLOOKUP($B106,[1]EQ!$A$1:$L$2000,4,0)</f>
        <v>578.70000000000005</v>
      </c>
      <c r="L106" s="547">
        <f>VLOOKUP($B106,[1]EQ!$A$1:$L$2000,5,0)</f>
        <v>553.20000000000005</v>
      </c>
      <c r="M106" s="547">
        <f>(VLOOKUP($B106,[1]EQ!$A$1:$L$2000,9,0)/100000)</f>
        <v>14.405799999999999</v>
      </c>
    </row>
    <row r="107" spans="1:13">
      <c r="A107" s="254">
        <v>97</v>
      </c>
      <c r="B107" t="s">
        <v>331</v>
      </c>
      <c r="C107" s="547">
        <f>VLOOKUP($B107,[1]EQ!$A$1:$L$2000,6,0)</f>
        <v>307.45</v>
      </c>
      <c r="D107" s="548">
        <f t="shared" si="7"/>
        <v>309.55</v>
      </c>
      <c r="E107" s="548">
        <f t="shared" si="8"/>
        <v>303.10000000000002</v>
      </c>
      <c r="F107" s="548">
        <f t="shared" si="9"/>
        <v>298.75</v>
      </c>
      <c r="G107" s="548">
        <f t="shared" si="10"/>
        <v>292.3</v>
      </c>
      <c r="H107" s="548">
        <f t="shared" si="11"/>
        <v>313.90000000000003</v>
      </c>
      <c r="I107" s="548">
        <f t="shared" si="12"/>
        <v>320.34999999999997</v>
      </c>
      <c r="J107" s="548">
        <f t="shared" si="13"/>
        <v>324.70000000000005</v>
      </c>
      <c r="K107" s="547">
        <f>VLOOKUP($B107,[1]EQ!$A$1:$L$2000,4,0)</f>
        <v>316</v>
      </c>
      <c r="L107" s="547">
        <f>VLOOKUP($B107,[1]EQ!$A$1:$L$2000,5,0)</f>
        <v>305.2</v>
      </c>
      <c r="M107" s="547">
        <f>(VLOOKUP($B107,[1]EQ!$A$1:$L$2000,9,0)/100000)</f>
        <v>3.14655</v>
      </c>
    </row>
    <row r="108" spans="1:13">
      <c r="A108" s="254">
        <v>98</v>
      </c>
      <c r="B108" t="s">
        <v>79</v>
      </c>
      <c r="C108" s="547">
        <f>VLOOKUP($B108,[1]EQ!$A$1:$L$2000,6,0)</f>
        <v>457.35</v>
      </c>
      <c r="D108" s="548">
        <f t="shared" si="7"/>
        <v>458.98333333333335</v>
      </c>
      <c r="E108" s="548">
        <f t="shared" si="8"/>
        <v>453.4666666666667</v>
      </c>
      <c r="F108" s="548">
        <f t="shared" si="9"/>
        <v>449.58333333333337</v>
      </c>
      <c r="G108" s="548">
        <f t="shared" si="10"/>
        <v>444.06666666666672</v>
      </c>
      <c r="H108" s="548">
        <f t="shared" si="11"/>
        <v>462.86666666666667</v>
      </c>
      <c r="I108" s="548">
        <f t="shared" si="12"/>
        <v>468.38333333333333</v>
      </c>
      <c r="J108" s="548">
        <f t="shared" si="13"/>
        <v>472.26666666666665</v>
      </c>
      <c r="K108" s="547">
        <f>VLOOKUP($B108,[1]EQ!$A$1:$L$2000,4,0)</f>
        <v>464.5</v>
      </c>
      <c r="L108" s="547">
        <f>VLOOKUP($B108,[1]EQ!$A$1:$L$2000,5,0)</f>
        <v>455.1</v>
      </c>
      <c r="M108" s="547">
        <f>(VLOOKUP($B108,[1]EQ!$A$1:$L$2000,9,0)/100000)</f>
        <v>2.1042700000000001</v>
      </c>
    </row>
    <row r="109" spans="1:13">
      <c r="A109" s="254">
        <v>99</v>
      </c>
      <c r="B109" t="s">
        <v>332</v>
      </c>
      <c r="C109" s="547">
        <f>VLOOKUP($B109,[1]EQ!$A$1:$L$2000,6,0)</f>
        <v>3993</v>
      </c>
      <c r="D109" s="548">
        <f t="shared" si="7"/>
        <v>3954</v>
      </c>
      <c r="E109" s="548">
        <f t="shared" si="8"/>
        <v>3881</v>
      </c>
      <c r="F109" s="548">
        <f t="shared" si="9"/>
        <v>3769</v>
      </c>
      <c r="G109" s="548">
        <f t="shared" si="10"/>
        <v>3696</v>
      </c>
      <c r="H109" s="548">
        <f t="shared" si="11"/>
        <v>4066</v>
      </c>
      <c r="I109" s="548">
        <f t="shared" si="12"/>
        <v>4139</v>
      </c>
      <c r="J109" s="548">
        <f t="shared" si="13"/>
        <v>4251</v>
      </c>
      <c r="K109" s="547">
        <f>VLOOKUP($B109,[1]EQ!$A$1:$L$2000,4,0)</f>
        <v>4027</v>
      </c>
      <c r="L109" s="547">
        <f>VLOOKUP($B109,[1]EQ!$A$1:$L$2000,5,0)</f>
        <v>3842</v>
      </c>
      <c r="M109" s="547">
        <f>(VLOOKUP($B109,[1]EQ!$A$1:$L$2000,9,0)/100000)</f>
        <v>0.65190000000000003</v>
      </c>
    </row>
    <row r="110" spans="1:13">
      <c r="A110" s="254">
        <v>100</v>
      </c>
      <c r="B110" t="s">
        <v>333</v>
      </c>
      <c r="C110" s="547">
        <f>VLOOKUP($B110,[1]EQ!$A$1:$L$2000,6,0)</f>
        <v>173</v>
      </c>
      <c r="D110" s="548">
        <f t="shared" si="7"/>
        <v>174.18333333333331</v>
      </c>
      <c r="E110" s="548">
        <f t="shared" si="8"/>
        <v>171.11666666666662</v>
      </c>
      <c r="F110" s="548">
        <f t="shared" si="9"/>
        <v>169.23333333333332</v>
      </c>
      <c r="G110" s="548">
        <f t="shared" si="10"/>
        <v>166.16666666666663</v>
      </c>
      <c r="H110" s="548">
        <f t="shared" si="11"/>
        <v>176.06666666666661</v>
      </c>
      <c r="I110" s="548">
        <f t="shared" si="12"/>
        <v>179.13333333333327</v>
      </c>
      <c r="J110" s="548">
        <f t="shared" si="13"/>
        <v>181.01666666666659</v>
      </c>
      <c r="K110" s="547">
        <f>VLOOKUP($B110,[1]EQ!$A$1:$L$2000,4,0)</f>
        <v>177.25</v>
      </c>
      <c r="L110" s="547">
        <f>VLOOKUP($B110,[1]EQ!$A$1:$L$2000,5,0)</f>
        <v>172.3</v>
      </c>
      <c r="M110" s="547">
        <f>(VLOOKUP($B110,[1]EQ!$A$1:$L$2000,9,0)/100000)</f>
        <v>0.91761999999999999</v>
      </c>
    </row>
    <row r="111" spans="1:13">
      <c r="A111" s="254">
        <v>101</v>
      </c>
      <c r="B111" t="s">
        <v>334</v>
      </c>
      <c r="C111" s="547">
        <f>VLOOKUP($B111,[1]EQ!$A$1:$L$2000,6,0)</f>
        <v>235.85</v>
      </c>
      <c r="D111" s="548">
        <f t="shared" si="7"/>
        <v>236.95000000000002</v>
      </c>
      <c r="E111" s="548">
        <f t="shared" si="8"/>
        <v>232.90000000000003</v>
      </c>
      <c r="F111" s="548">
        <f t="shared" si="9"/>
        <v>229.95000000000002</v>
      </c>
      <c r="G111" s="548">
        <f t="shared" si="10"/>
        <v>225.90000000000003</v>
      </c>
      <c r="H111" s="548">
        <f t="shared" si="11"/>
        <v>239.90000000000003</v>
      </c>
      <c r="I111" s="548">
        <f t="shared" si="12"/>
        <v>243.95000000000005</v>
      </c>
      <c r="J111" s="548">
        <f t="shared" si="13"/>
        <v>246.90000000000003</v>
      </c>
      <c r="K111" s="547">
        <f>VLOOKUP($B111,[1]EQ!$A$1:$L$2000,4,0)</f>
        <v>241</v>
      </c>
      <c r="L111" s="547">
        <f>VLOOKUP($B111,[1]EQ!$A$1:$L$2000,5,0)</f>
        <v>234</v>
      </c>
      <c r="M111" s="547">
        <f>(VLOOKUP($B111,[1]EQ!$A$1:$L$2000,9,0)/100000)</f>
        <v>5.0110599999999996</v>
      </c>
    </row>
    <row r="112" spans="1:13">
      <c r="A112" s="254">
        <v>102</v>
      </c>
      <c r="B112" t="s">
        <v>335</v>
      </c>
      <c r="C112" s="547">
        <f>VLOOKUP($B112,[1]EQ!$A$1:$L$2000,6,0)</f>
        <v>94.4</v>
      </c>
      <c r="D112" s="548">
        <f t="shared" si="7"/>
        <v>95</v>
      </c>
      <c r="E112" s="548">
        <f t="shared" si="8"/>
        <v>93.45</v>
      </c>
      <c r="F112" s="548">
        <f t="shared" si="9"/>
        <v>92.5</v>
      </c>
      <c r="G112" s="548">
        <f t="shared" si="10"/>
        <v>90.95</v>
      </c>
      <c r="H112" s="548">
        <f t="shared" si="11"/>
        <v>95.95</v>
      </c>
      <c r="I112" s="548">
        <f t="shared" si="12"/>
        <v>97.500000000000014</v>
      </c>
      <c r="J112" s="548">
        <f t="shared" si="13"/>
        <v>98.45</v>
      </c>
      <c r="K112" s="547">
        <f>VLOOKUP($B112,[1]EQ!$A$1:$L$2000,4,0)</f>
        <v>96.55</v>
      </c>
      <c r="L112" s="547">
        <f>VLOOKUP($B112,[1]EQ!$A$1:$L$2000,5,0)</f>
        <v>94.05</v>
      </c>
      <c r="M112" s="547">
        <f>(VLOOKUP($B112,[1]EQ!$A$1:$L$2000,9,0)/100000)</f>
        <v>4.1447099999999999</v>
      </c>
    </row>
    <row r="113" spans="1:13">
      <c r="A113" s="254">
        <v>103</v>
      </c>
      <c r="B113" t="s">
        <v>336</v>
      </c>
      <c r="C113" s="547">
        <f>VLOOKUP($B113,[1]EQ!$A$1:$L$2000,6,0)</f>
        <v>589.75</v>
      </c>
      <c r="D113" s="548">
        <f t="shared" si="7"/>
        <v>588.2833333333333</v>
      </c>
      <c r="E113" s="548">
        <f t="shared" si="8"/>
        <v>576.56666666666661</v>
      </c>
      <c r="F113" s="548">
        <f t="shared" si="9"/>
        <v>563.38333333333333</v>
      </c>
      <c r="G113" s="548">
        <f t="shared" si="10"/>
        <v>551.66666666666663</v>
      </c>
      <c r="H113" s="548">
        <f t="shared" si="11"/>
        <v>601.46666666666658</v>
      </c>
      <c r="I113" s="548">
        <f t="shared" si="12"/>
        <v>613.18333333333328</v>
      </c>
      <c r="J113" s="548">
        <f t="shared" si="13"/>
        <v>626.36666666666656</v>
      </c>
      <c r="K113" s="547">
        <f>VLOOKUP($B113,[1]EQ!$A$1:$L$2000,4,0)</f>
        <v>600</v>
      </c>
      <c r="L113" s="547">
        <f>VLOOKUP($B113,[1]EQ!$A$1:$L$2000,5,0)</f>
        <v>575.1</v>
      </c>
      <c r="M113" s="547">
        <f>(VLOOKUP($B113,[1]EQ!$A$1:$L$2000,9,0)/100000)</f>
        <v>2.1734</v>
      </c>
    </row>
    <row r="114" spans="1:13">
      <c r="A114" s="254">
        <v>104</v>
      </c>
      <c r="B114" t="s">
        <v>81</v>
      </c>
      <c r="C114" s="547">
        <f>VLOOKUP($B114,[1]EQ!$A$1:$L$2000,6,0)</f>
        <v>528.04999999999995</v>
      </c>
      <c r="D114" s="548">
        <f t="shared" si="7"/>
        <v>527.36666666666667</v>
      </c>
      <c r="E114" s="548">
        <f t="shared" si="8"/>
        <v>517.73333333333335</v>
      </c>
      <c r="F114" s="548">
        <f t="shared" si="9"/>
        <v>507.41666666666663</v>
      </c>
      <c r="G114" s="548">
        <f t="shared" si="10"/>
        <v>497.7833333333333</v>
      </c>
      <c r="H114" s="548">
        <f t="shared" si="11"/>
        <v>537.68333333333339</v>
      </c>
      <c r="I114" s="548">
        <f t="shared" si="12"/>
        <v>547.31666666666683</v>
      </c>
      <c r="J114" s="548">
        <f t="shared" si="13"/>
        <v>557.63333333333344</v>
      </c>
      <c r="K114" s="547">
        <f>VLOOKUP($B114,[1]EQ!$A$1:$L$2000,4,0)</f>
        <v>537</v>
      </c>
      <c r="L114" s="547">
        <f>VLOOKUP($B114,[1]EQ!$A$1:$L$2000,5,0)</f>
        <v>517.04999999999995</v>
      </c>
      <c r="M114" s="547">
        <f>(VLOOKUP($B114,[1]EQ!$A$1:$L$2000,9,0)/100000)</f>
        <v>104.86006</v>
      </c>
    </row>
    <row r="115" spans="1:13">
      <c r="A115" s="254">
        <v>105</v>
      </c>
      <c r="B115" t="s">
        <v>82</v>
      </c>
      <c r="C115" s="547">
        <f>VLOOKUP($B115,[1]EQ!$A$1:$L$2000,6,0)</f>
        <v>848.35</v>
      </c>
      <c r="D115" s="548">
        <f t="shared" si="7"/>
        <v>847.2833333333333</v>
      </c>
      <c r="E115" s="548">
        <f t="shared" si="8"/>
        <v>842.31666666666661</v>
      </c>
      <c r="F115" s="548">
        <f t="shared" si="9"/>
        <v>836.2833333333333</v>
      </c>
      <c r="G115" s="548">
        <f t="shared" si="10"/>
        <v>831.31666666666661</v>
      </c>
      <c r="H115" s="548">
        <f t="shared" si="11"/>
        <v>853.31666666666661</v>
      </c>
      <c r="I115" s="548">
        <f t="shared" si="12"/>
        <v>858.2833333333333</v>
      </c>
      <c r="J115" s="548">
        <f t="shared" si="13"/>
        <v>864.31666666666661</v>
      </c>
      <c r="K115" s="547">
        <f>VLOOKUP($B115,[1]EQ!$A$1:$L$2000,4,0)</f>
        <v>852.25</v>
      </c>
      <c r="L115" s="547">
        <f>VLOOKUP($B115,[1]EQ!$A$1:$L$2000,5,0)</f>
        <v>841.25</v>
      </c>
      <c r="M115" s="547">
        <f>(VLOOKUP($B115,[1]EQ!$A$1:$L$2000,9,0)/100000)</f>
        <v>28.081150000000001</v>
      </c>
    </row>
    <row r="116" spans="1:13">
      <c r="A116" s="254">
        <v>106</v>
      </c>
      <c r="B116" t="s">
        <v>232</v>
      </c>
      <c r="C116" s="547">
        <f>VLOOKUP($B116,[1]EQ!$A$1:$L$2000,6,0)</f>
        <v>165.75</v>
      </c>
      <c r="D116" s="548">
        <f t="shared" si="7"/>
        <v>167.53333333333333</v>
      </c>
      <c r="E116" s="548">
        <f t="shared" si="8"/>
        <v>162.61666666666667</v>
      </c>
      <c r="F116" s="548">
        <f t="shared" si="9"/>
        <v>159.48333333333335</v>
      </c>
      <c r="G116" s="548">
        <f t="shared" si="10"/>
        <v>154.56666666666669</v>
      </c>
      <c r="H116" s="548">
        <f t="shared" si="11"/>
        <v>170.66666666666666</v>
      </c>
      <c r="I116" s="548">
        <f t="shared" si="12"/>
        <v>175.58333333333334</v>
      </c>
      <c r="J116" s="548">
        <f t="shared" si="13"/>
        <v>178.71666666666664</v>
      </c>
      <c r="K116" s="547">
        <f>VLOOKUP($B116,[1]EQ!$A$1:$L$2000,4,0)</f>
        <v>172.45</v>
      </c>
      <c r="L116" s="547">
        <f>VLOOKUP($B116,[1]EQ!$A$1:$L$2000,5,0)</f>
        <v>164.4</v>
      </c>
      <c r="M116" s="547">
        <f>(VLOOKUP($B116,[1]EQ!$A$1:$L$2000,9,0)/100000)</f>
        <v>56.456519999999998</v>
      </c>
    </row>
    <row r="117" spans="1:13">
      <c r="A117" s="254">
        <v>107</v>
      </c>
      <c r="B117" t="s">
        <v>83</v>
      </c>
      <c r="C117" s="547">
        <f>VLOOKUP($B117,[1]EQ!$A$1:$L$2000,6,0)</f>
        <v>133.75</v>
      </c>
      <c r="D117" s="548">
        <f t="shared" si="7"/>
        <v>133.81666666666666</v>
      </c>
      <c r="E117" s="548">
        <f t="shared" si="8"/>
        <v>132.23333333333332</v>
      </c>
      <c r="F117" s="548">
        <f t="shared" si="9"/>
        <v>130.71666666666667</v>
      </c>
      <c r="G117" s="548">
        <f t="shared" si="10"/>
        <v>129.13333333333333</v>
      </c>
      <c r="H117" s="548">
        <f t="shared" si="11"/>
        <v>135.33333333333331</v>
      </c>
      <c r="I117" s="548">
        <f t="shared" si="12"/>
        <v>136.91666666666669</v>
      </c>
      <c r="J117" s="548">
        <f t="shared" si="13"/>
        <v>138.43333333333331</v>
      </c>
      <c r="K117" s="547">
        <f>VLOOKUP($B117,[1]EQ!$A$1:$L$2000,4,0)</f>
        <v>135.4</v>
      </c>
      <c r="L117" s="547">
        <f>VLOOKUP($B117,[1]EQ!$A$1:$L$2000,5,0)</f>
        <v>132.30000000000001</v>
      </c>
      <c r="M117" s="547">
        <f>(VLOOKUP($B117,[1]EQ!$A$1:$L$2000,9,0)/100000)</f>
        <v>117.35144</v>
      </c>
    </row>
    <row r="118" spans="1:13">
      <c r="A118" s="254">
        <v>108</v>
      </c>
      <c r="B118" t="s">
        <v>337</v>
      </c>
      <c r="C118" s="547">
        <f>VLOOKUP($B118,[1]EQ!$A$1:$L$2000,6,0)</f>
        <v>362.35</v>
      </c>
      <c r="D118" s="548">
        <f t="shared" si="7"/>
        <v>361.61666666666662</v>
      </c>
      <c r="E118" s="548">
        <f t="shared" si="8"/>
        <v>359.83333333333326</v>
      </c>
      <c r="F118" s="548">
        <f t="shared" si="9"/>
        <v>357.31666666666666</v>
      </c>
      <c r="G118" s="548">
        <f t="shared" si="10"/>
        <v>355.5333333333333</v>
      </c>
      <c r="H118" s="548">
        <f t="shared" si="11"/>
        <v>364.13333333333321</v>
      </c>
      <c r="I118" s="548">
        <f t="shared" si="12"/>
        <v>365.91666666666663</v>
      </c>
      <c r="J118" s="548">
        <f t="shared" si="13"/>
        <v>368.43333333333317</v>
      </c>
      <c r="K118" s="547">
        <f>VLOOKUP($B118,[1]EQ!$A$1:$L$2000,4,0)</f>
        <v>363.4</v>
      </c>
      <c r="L118" s="547">
        <f>VLOOKUP($B118,[1]EQ!$A$1:$L$2000,5,0)</f>
        <v>359.1</v>
      </c>
      <c r="M118" s="547">
        <f>(VLOOKUP($B118,[1]EQ!$A$1:$L$2000,9,0)/100000)</f>
        <v>2.4574699999999998</v>
      </c>
    </row>
    <row r="119" spans="1:13">
      <c r="A119" s="254">
        <v>109</v>
      </c>
      <c r="B119" t="s">
        <v>825</v>
      </c>
      <c r="C119" s="547">
        <f>VLOOKUP($B119,[1]EQ!$A$1:$L$2000,6,0)</f>
        <v>2622.05</v>
      </c>
      <c r="D119" s="548">
        <f t="shared" si="7"/>
        <v>2618.7000000000003</v>
      </c>
      <c r="E119" s="548">
        <f t="shared" si="8"/>
        <v>2584.4000000000005</v>
      </c>
      <c r="F119" s="548">
        <f t="shared" si="9"/>
        <v>2546.7500000000005</v>
      </c>
      <c r="G119" s="548">
        <f t="shared" si="10"/>
        <v>2512.4500000000007</v>
      </c>
      <c r="H119" s="548">
        <f t="shared" si="11"/>
        <v>2656.3500000000004</v>
      </c>
      <c r="I119" s="548">
        <f t="shared" si="12"/>
        <v>2690.6500000000005</v>
      </c>
      <c r="J119" s="548">
        <f t="shared" si="13"/>
        <v>2728.3</v>
      </c>
      <c r="K119" s="547">
        <f>VLOOKUP($B119,[1]EQ!$A$1:$L$2000,4,0)</f>
        <v>2653</v>
      </c>
      <c r="L119" s="547">
        <f>VLOOKUP($B119,[1]EQ!$A$1:$L$2000,5,0)</f>
        <v>2581.0500000000002</v>
      </c>
      <c r="M119" s="547">
        <f>(VLOOKUP($B119,[1]EQ!$A$1:$L$2000,9,0)/100000)</f>
        <v>3.4141400000000002</v>
      </c>
    </row>
    <row r="120" spans="1:13">
      <c r="A120" s="254">
        <v>110</v>
      </c>
      <c r="B120" t="s">
        <v>84</v>
      </c>
      <c r="C120" s="547">
        <f>VLOOKUP($B120,[1]EQ!$A$1:$L$2000,6,0)</f>
        <v>1581.05</v>
      </c>
      <c r="D120" s="548">
        <f t="shared" si="7"/>
        <v>1585.55</v>
      </c>
      <c r="E120" s="548">
        <f t="shared" si="8"/>
        <v>1563.4499999999998</v>
      </c>
      <c r="F120" s="548">
        <f t="shared" si="9"/>
        <v>1545.85</v>
      </c>
      <c r="G120" s="548">
        <f t="shared" si="10"/>
        <v>1523.7499999999998</v>
      </c>
      <c r="H120" s="548">
        <f t="shared" si="11"/>
        <v>1603.1499999999999</v>
      </c>
      <c r="I120" s="548">
        <f t="shared" si="12"/>
        <v>1625.2499999999998</v>
      </c>
      <c r="J120" s="548">
        <f t="shared" si="13"/>
        <v>1642.85</v>
      </c>
      <c r="K120" s="547">
        <f>VLOOKUP($B120,[1]EQ!$A$1:$L$2000,4,0)</f>
        <v>1607.65</v>
      </c>
      <c r="L120" s="547">
        <f>VLOOKUP($B120,[1]EQ!$A$1:$L$2000,5,0)</f>
        <v>1567.95</v>
      </c>
      <c r="M120" s="547">
        <f>(VLOOKUP($B120,[1]EQ!$A$1:$L$2000,9,0)/100000)</f>
        <v>2.9872299999999998</v>
      </c>
    </row>
    <row r="121" spans="1:13">
      <c r="A121" s="254">
        <v>111</v>
      </c>
      <c r="B121" t="s">
        <v>85</v>
      </c>
      <c r="C121" s="547">
        <f>VLOOKUP($B121,[1]EQ!$A$1:$L$2000,6,0)</f>
        <v>537.15</v>
      </c>
      <c r="D121" s="548">
        <f t="shared" si="7"/>
        <v>537.41666666666663</v>
      </c>
      <c r="E121" s="548">
        <f t="shared" si="8"/>
        <v>528.33333333333326</v>
      </c>
      <c r="F121" s="548">
        <f t="shared" si="9"/>
        <v>519.51666666666665</v>
      </c>
      <c r="G121" s="548">
        <f t="shared" si="10"/>
        <v>510.43333333333328</v>
      </c>
      <c r="H121" s="548">
        <f t="shared" si="11"/>
        <v>546.23333333333323</v>
      </c>
      <c r="I121" s="548">
        <f t="shared" si="12"/>
        <v>555.31666666666649</v>
      </c>
      <c r="J121" s="548">
        <f t="shared" si="13"/>
        <v>564.13333333333321</v>
      </c>
      <c r="K121" s="547">
        <f>VLOOKUP($B121,[1]EQ!$A$1:$L$2000,4,0)</f>
        <v>546.5</v>
      </c>
      <c r="L121" s="547">
        <f>VLOOKUP($B121,[1]EQ!$A$1:$L$2000,5,0)</f>
        <v>528.6</v>
      </c>
      <c r="M121" s="547">
        <f>(VLOOKUP($B121,[1]EQ!$A$1:$L$2000,9,0)/100000)</f>
        <v>31.754169999999998</v>
      </c>
    </row>
    <row r="122" spans="1:13">
      <c r="A122" s="254">
        <v>112</v>
      </c>
      <c r="B122" t="s">
        <v>233</v>
      </c>
      <c r="C122" s="547">
        <f>VLOOKUP($B122,[1]EQ!$A$1:$L$2000,6,0)</f>
        <v>782.8</v>
      </c>
      <c r="D122" s="548">
        <f t="shared" si="7"/>
        <v>781.2166666666667</v>
      </c>
      <c r="E122" s="548">
        <f t="shared" si="8"/>
        <v>775.68333333333339</v>
      </c>
      <c r="F122" s="548">
        <f t="shared" si="9"/>
        <v>768.56666666666672</v>
      </c>
      <c r="G122" s="548">
        <f t="shared" si="10"/>
        <v>763.03333333333342</v>
      </c>
      <c r="H122" s="548">
        <f t="shared" si="11"/>
        <v>788.33333333333337</v>
      </c>
      <c r="I122" s="548">
        <f t="shared" si="12"/>
        <v>793.86666666666667</v>
      </c>
      <c r="J122" s="548">
        <f t="shared" si="13"/>
        <v>800.98333333333335</v>
      </c>
      <c r="K122" s="547">
        <f>VLOOKUP($B122,[1]EQ!$A$1:$L$2000,4,0)</f>
        <v>786.75</v>
      </c>
      <c r="L122" s="547">
        <f>VLOOKUP($B122,[1]EQ!$A$1:$L$2000,5,0)</f>
        <v>774.1</v>
      </c>
      <c r="M122" s="547">
        <f>(VLOOKUP($B122,[1]EQ!$A$1:$L$2000,9,0)/100000)</f>
        <v>5.7180200000000001</v>
      </c>
    </row>
    <row r="123" spans="1:13">
      <c r="A123" s="254">
        <v>113</v>
      </c>
      <c r="B123" t="s">
        <v>338</v>
      </c>
      <c r="C123" s="547">
        <f>VLOOKUP($B123,[1]EQ!$A$1:$L$2000,6,0)</f>
        <v>709.65</v>
      </c>
      <c r="D123" s="548">
        <f t="shared" si="7"/>
        <v>708.98333333333323</v>
      </c>
      <c r="E123" s="548">
        <f t="shared" si="8"/>
        <v>704.71666666666647</v>
      </c>
      <c r="F123" s="548">
        <f t="shared" si="9"/>
        <v>699.78333333333319</v>
      </c>
      <c r="G123" s="548">
        <f t="shared" si="10"/>
        <v>695.51666666666642</v>
      </c>
      <c r="H123" s="548">
        <f t="shared" si="11"/>
        <v>713.91666666666652</v>
      </c>
      <c r="I123" s="548">
        <f t="shared" si="12"/>
        <v>718.18333333333317</v>
      </c>
      <c r="J123" s="548">
        <f t="shared" si="13"/>
        <v>723.11666666666656</v>
      </c>
      <c r="K123" s="547">
        <f>VLOOKUP($B123,[1]EQ!$A$1:$L$2000,4,0)</f>
        <v>713.25</v>
      </c>
      <c r="L123" s="547">
        <f>VLOOKUP($B123,[1]EQ!$A$1:$L$2000,5,0)</f>
        <v>704.05</v>
      </c>
      <c r="M123" s="547">
        <f>(VLOOKUP($B123,[1]EQ!$A$1:$L$2000,9,0)/100000)</f>
        <v>1.36669</v>
      </c>
    </row>
    <row r="124" spans="1:13">
      <c r="A124" s="254">
        <v>114</v>
      </c>
      <c r="B124" t="s">
        <v>234</v>
      </c>
      <c r="C124" s="547">
        <f>VLOOKUP($B124,[1]EQ!$A$1:$L$2000,6,0)</f>
        <v>397.7</v>
      </c>
      <c r="D124" s="548">
        <f t="shared" si="7"/>
        <v>396.76666666666665</v>
      </c>
      <c r="E124" s="548">
        <f t="shared" si="8"/>
        <v>392.93333333333328</v>
      </c>
      <c r="F124" s="548">
        <f t="shared" si="9"/>
        <v>388.16666666666663</v>
      </c>
      <c r="G124" s="548">
        <f t="shared" si="10"/>
        <v>384.33333333333326</v>
      </c>
      <c r="H124" s="548">
        <f t="shared" si="11"/>
        <v>401.5333333333333</v>
      </c>
      <c r="I124" s="548">
        <f t="shared" si="12"/>
        <v>405.36666666666667</v>
      </c>
      <c r="J124" s="548">
        <f t="shared" si="13"/>
        <v>410.13333333333333</v>
      </c>
      <c r="K124" s="547">
        <f>VLOOKUP($B124,[1]EQ!$A$1:$L$2000,4,0)</f>
        <v>400.6</v>
      </c>
      <c r="L124" s="547">
        <f>VLOOKUP($B124,[1]EQ!$A$1:$L$2000,5,0)</f>
        <v>392</v>
      </c>
      <c r="M124" s="547">
        <f>(VLOOKUP($B124,[1]EQ!$A$1:$L$2000,9,0)/100000)</f>
        <v>38.728110000000001</v>
      </c>
    </row>
    <row r="125" spans="1:13">
      <c r="A125" s="254">
        <v>115</v>
      </c>
      <c r="B125" t="s">
        <v>86</v>
      </c>
      <c r="C125" s="547">
        <f>VLOOKUP($B125,[1]EQ!$A$1:$L$2000,6,0)</f>
        <v>766.35</v>
      </c>
      <c r="D125" s="548">
        <f t="shared" si="7"/>
        <v>768.06666666666661</v>
      </c>
      <c r="E125" s="548">
        <f t="shared" si="8"/>
        <v>759.83333333333326</v>
      </c>
      <c r="F125" s="548">
        <f t="shared" si="9"/>
        <v>753.31666666666661</v>
      </c>
      <c r="G125" s="548">
        <f t="shared" si="10"/>
        <v>745.08333333333326</v>
      </c>
      <c r="H125" s="548">
        <f t="shared" si="11"/>
        <v>774.58333333333326</v>
      </c>
      <c r="I125" s="548">
        <f t="shared" si="12"/>
        <v>782.81666666666661</v>
      </c>
      <c r="J125" s="548">
        <f t="shared" si="13"/>
        <v>789.33333333333326</v>
      </c>
      <c r="K125" s="547">
        <f>VLOOKUP($B125,[1]EQ!$A$1:$L$2000,4,0)</f>
        <v>776.3</v>
      </c>
      <c r="L125" s="547">
        <f>VLOOKUP($B125,[1]EQ!$A$1:$L$2000,5,0)</f>
        <v>761.55</v>
      </c>
      <c r="M125" s="547">
        <f>(VLOOKUP($B125,[1]EQ!$A$1:$L$2000,9,0)/100000)</f>
        <v>12.932320000000001</v>
      </c>
    </row>
    <row r="126" spans="1:13">
      <c r="A126" s="254">
        <v>116</v>
      </c>
      <c r="B126" t="s">
        <v>339</v>
      </c>
      <c r="C126" s="547">
        <f>VLOOKUP($B126,[1]EQ!$A$1:$L$2000,6,0)</f>
        <v>619.65</v>
      </c>
      <c r="D126" s="548">
        <f t="shared" si="7"/>
        <v>622.15</v>
      </c>
      <c r="E126" s="548">
        <f t="shared" si="8"/>
        <v>611.5</v>
      </c>
      <c r="F126" s="548">
        <f t="shared" si="9"/>
        <v>603.35</v>
      </c>
      <c r="G126" s="548">
        <f t="shared" si="10"/>
        <v>592.70000000000005</v>
      </c>
      <c r="H126" s="548">
        <f t="shared" si="11"/>
        <v>630.29999999999995</v>
      </c>
      <c r="I126" s="548">
        <f t="shared" si="12"/>
        <v>640.94999999999982</v>
      </c>
      <c r="J126" s="548">
        <f t="shared" si="13"/>
        <v>649.09999999999991</v>
      </c>
      <c r="K126" s="547">
        <f>VLOOKUP($B126,[1]EQ!$A$1:$L$2000,4,0)</f>
        <v>632.79999999999995</v>
      </c>
      <c r="L126" s="547">
        <f>VLOOKUP($B126,[1]EQ!$A$1:$L$2000,5,0)</f>
        <v>614</v>
      </c>
      <c r="M126" s="547">
        <f>(VLOOKUP($B126,[1]EQ!$A$1:$L$2000,9,0)/100000)</f>
        <v>3.5805799999999999</v>
      </c>
    </row>
    <row r="127" spans="1:13">
      <c r="A127" s="254">
        <v>117</v>
      </c>
      <c r="B127" t="s">
        <v>340</v>
      </c>
      <c r="C127" s="547">
        <f>VLOOKUP($B127,[1]EQ!$A$1:$L$2000,6,0)</f>
        <v>85.4</v>
      </c>
      <c r="D127" s="548">
        <f t="shared" si="7"/>
        <v>86.233333333333334</v>
      </c>
      <c r="E127" s="548">
        <f t="shared" si="8"/>
        <v>84.166666666666671</v>
      </c>
      <c r="F127" s="548">
        <f t="shared" si="9"/>
        <v>82.933333333333337</v>
      </c>
      <c r="G127" s="548">
        <f t="shared" si="10"/>
        <v>80.866666666666674</v>
      </c>
      <c r="H127" s="548">
        <f t="shared" si="11"/>
        <v>87.466666666666669</v>
      </c>
      <c r="I127" s="548">
        <f t="shared" si="12"/>
        <v>89.533333333333331</v>
      </c>
      <c r="J127" s="548">
        <f t="shared" si="13"/>
        <v>90.766666666666666</v>
      </c>
      <c r="K127" s="547">
        <f>VLOOKUP($B127,[1]EQ!$A$1:$L$2000,4,0)</f>
        <v>88.3</v>
      </c>
      <c r="L127" s="547">
        <f>VLOOKUP($B127,[1]EQ!$A$1:$L$2000,5,0)</f>
        <v>85</v>
      </c>
      <c r="M127" s="547">
        <f>(VLOOKUP($B127,[1]EQ!$A$1:$L$2000,9,0)/100000)</f>
        <v>2.6362700000000001</v>
      </c>
    </row>
    <row r="128" spans="1:13">
      <c r="A128" s="254">
        <v>118</v>
      </c>
      <c r="B128" t="s">
        <v>341</v>
      </c>
      <c r="C128" s="547">
        <f>VLOOKUP($B128,[1]EQ!$A$1:$L$2000,6,0)</f>
        <v>114.55</v>
      </c>
      <c r="D128" s="548">
        <f t="shared" si="7"/>
        <v>114.7</v>
      </c>
      <c r="E128" s="548">
        <f t="shared" si="8"/>
        <v>113.15</v>
      </c>
      <c r="F128" s="548">
        <f t="shared" si="9"/>
        <v>111.75</v>
      </c>
      <c r="G128" s="548">
        <f t="shared" si="10"/>
        <v>110.2</v>
      </c>
      <c r="H128" s="548">
        <f t="shared" si="11"/>
        <v>116.10000000000001</v>
      </c>
      <c r="I128" s="548">
        <f t="shared" si="12"/>
        <v>117.64999999999999</v>
      </c>
      <c r="J128" s="548">
        <f t="shared" si="13"/>
        <v>119.05000000000001</v>
      </c>
      <c r="K128" s="547">
        <f>VLOOKUP($B128,[1]EQ!$A$1:$L$2000,4,0)</f>
        <v>116.25</v>
      </c>
      <c r="L128" s="547">
        <f>VLOOKUP($B128,[1]EQ!$A$1:$L$2000,5,0)</f>
        <v>113.3</v>
      </c>
      <c r="M128" s="547">
        <f>(VLOOKUP($B128,[1]EQ!$A$1:$L$2000,9,0)/100000)</f>
        <v>20.31457</v>
      </c>
    </row>
    <row r="129" spans="1:13">
      <c r="A129" s="254">
        <v>119</v>
      </c>
      <c r="B129" t="s">
        <v>342</v>
      </c>
      <c r="C129" s="547">
        <f>VLOOKUP($B129,[1]EQ!$A$1:$L$2000,6,0)</f>
        <v>474.95</v>
      </c>
      <c r="D129" s="548">
        <f t="shared" si="7"/>
        <v>469.36666666666662</v>
      </c>
      <c r="E129" s="548">
        <f t="shared" si="8"/>
        <v>460.78333333333325</v>
      </c>
      <c r="F129" s="548">
        <f t="shared" si="9"/>
        <v>446.61666666666662</v>
      </c>
      <c r="G129" s="548">
        <f t="shared" si="10"/>
        <v>438.03333333333325</v>
      </c>
      <c r="H129" s="548">
        <f t="shared" si="11"/>
        <v>483.53333333333325</v>
      </c>
      <c r="I129" s="548">
        <f t="shared" si="12"/>
        <v>492.11666666666662</v>
      </c>
      <c r="J129" s="548">
        <f t="shared" si="13"/>
        <v>506.28333333333325</v>
      </c>
      <c r="K129" s="547">
        <f>VLOOKUP($B129,[1]EQ!$A$1:$L$2000,4,0)</f>
        <v>477.95</v>
      </c>
      <c r="L129" s="547">
        <f>VLOOKUP($B129,[1]EQ!$A$1:$L$2000,5,0)</f>
        <v>455.2</v>
      </c>
      <c r="M129" s="547">
        <f>(VLOOKUP($B129,[1]EQ!$A$1:$L$2000,9,0)/100000)</f>
        <v>4.6050599999999999</v>
      </c>
    </row>
    <row r="130" spans="1:13">
      <c r="A130" s="254">
        <v>120</v>
      </c>
      <c r="B130" t="s">
        <v>92</v>
      </c>
      <c r="C130" s="547">
        <f>VLOOKUP($B130,[1]EQ!$A$1:$L$2000,6,0)</f>
        <v>319</v>
      </c>
      <c r="D130" s="548">
        <f t="shared" si="7"/>
        <v>320.90000000000003</v>
      </c>
      <c r="E130" s="548">
        <f t="shared" si="8"/>
        <v>313.60000000000008</v>
      </c>
      <c r="F130" s="548">
        <f t="shared" si="9"/>
        <v>308.20000000000005</v>
      </c>
      <c r="G130" s="548">
        <f t="shared" si="10"/>
        <v>300.90000000000009</v>
      </c>
      <c r="H130" s="548">
        <f t="shared" si="11"/>
        <v>326.30000000000007</v>
      </c>
      <c r="I130" s="548">
        <f t="shared" si="12"/>
        <v>333.6</v>
      </c>
      <c r="J130" s="548">
        <f t="shared" si="13"/>
        <v>339.00000000000006</v>
      </c>
      <c r="K130" s="547">
        <f>VLOOKUP($B130,[1]EQ!$A$1:$L$2000,4,0)</f>
        <v>328.2</v>
      </c>
      <c r="L130" s="547">
        <f>VLOOKUP($B130,[1]EQ!$A$1:$L$2000,5,0)</f>
        <v>315.5</v>
      </c>
      <c r="M130" s="547">
        <f>(VLOOKUP($B130,[1]EQ!$A$1:$L$2000,9,0)/100000)</f>
        <v>193.00639000000001</v>
      </c>
    </row>
    <row r="131" spans="1:13">
      <c r="A131" s="254">
        <v>121</v>
      </c>
      <c r="B131" t="s">
        <v>87</v>
      </c>
      <c r="C131" s="547">
        <f>VLOOKUP($B131,[1]EQ!$A$1:$L$2000,6,0)</f>
        <v>522.6</v>
      </c>
      <c r="D131" s="548">
        <f t="shared" si="7"/>
        <v>525.25</v>
      </c>
      <c r="E131" s="548">
        <f t="shared" si="8"/>
        <v>517.75</v>
      </c>
      <c r="F131" s="548">
        <f t="shared" si="9"/>
        <v>512.9</v>
      </c>
      <c r="G131" s="548">
        <f t="shared" si="10"/>
        <v>505.4</v>
      </c>
      <c r="H131" s="548">
        <f t="shared" si="11"/>
        <v>530.1</v>
      </c>
      <c r="I131" s="548">
        <f t="shared" si="12"/>
        <v>537.6</v>
      </c>
      <c r="J131" s="548">
        <f t="shared" si="13"/>
        <v>542.45000000000005</v>
      </c>
      <c r="K131" s="547">
        <f>VLOOKUP($B131,[1]EQ!$A$1:$L$2000,4,0)</f>
        <v>532.75</v>
      </c>
      <c r="L131" s="547">
        <f>VLOOKUP($B131,[1]EQ!$A$1:$L$2000,5,0)</f>
        <v>520.4</v>
      </c>
      <c r="M131" s="547">
        <f>(VLOOKUP($B131,[1]EQ!$A$1:$L$2000,9,0)/100000)</f>
        <v>31.191089999999999</v>
      </c>
    </row>
    <row r="132" spans="1:13">
      <c r="A132" s="254">
        <v>122</v>
      </c>
      <c r="B132" t="s">
        <v>235</v>
      </c>
      <c r="C132" s="547">
        <f>VLOOKUP($B132,[1]EQ!$A$1:$L$2000,6,0)</f>
        <v>1444.8</v>
      </c>
      <c r="D132" s="548">
        <f t="shared" si="7"/>
        <v>1436.6166666666668</v>
      </c>
      <c r="E132" s="548">
        <f t="shared" si="8"/>
        <v>1376.2333333333336</v>
      </c>
      <c r="F132" s="548">
        <f t="shared" si="9"/>
        <v>1307.6666666666667</v>
      </c>
      <c r="G132" s="548">
        <f t="shared" si="10"/>
        <v>1247.2833333333335</v>
      </c>
      <c r="H132" s="548">
        <f t="shared" si="11"/>
        <v>1505.1833333333336</v>
      </c>
      <c r="I132" s="548">
        <f t="shared" si="12"/>
        <v>1565.5666666666668</v>
      </c>
      <c r="J132" s="548">
        <f t="shared" si="13"/>
        <v>1634.1333333333337</v>
      </c>
      <c r="K132" s="547">
        <f>VLOOKUP($B132,[1]EQ!$A$1:$L$2000,4,0)</f>
        <v>1497</v>
      </c>
      <c r="L132" s="547">
        <f>VLOOKUP($B132,[1]EQ!$A$1:$L$2000,5,0)</f>
        <v>1368.05</v>
      </c>
      <c r="M132" s="547">
        <f>(VLOOKUP($B132,[1]EQ!$A$1:$L$2000,9,0)/100000)</f>
        <v>3.0638899999999998</v>
      </c>
    </row>
    <row r="133" spans="1:13">
      <c r="A133" s="254">
        <v>123</v>
      </c>
      <c r="B133" t="s">
        <v>343</v>
      </c>
      <c r="C133" s="547">
        <f>VLOOKUP($B133,[1]EQ!$A$1:$L$2000,6,0)</f>
        <v>1273.8</v>
      </c>
      <c r="D133" s="548">
        <f t="shared" si="7"/>
        <v>1243.5</v>
      </c>
      <c r="E133" s="548">
        <f t="shared" si="8"/>
        <v>1193</v>
      </c>
      <c r="F133" s="548">
        <f t="shared" si="9"/>
        <v>1112.2</v>
      </c>
      <c r="G133" s="548">
        <f t="shared" si="10"/>
        <v>1061.7</v>
      </c>
      <c r="H133" s="548">
        <f t="shared" si="11"/>
        <v>1324.3</v>
      </c>
      <c r="I133" s="548">
        <f t="shared" si="12"/>
        <v>1374.8</v>
      </c>
      <c r="J133" s="548">
        <f t="shared" si="13"/>
        <v>1455.6</v>
      </c>
      <c r="K133" s="547">
        <f>VLOOKUP($B133,[1]EQ!$A$1:$L$2000,4,0)</f>
        <v>1294</v>
      </c>
      <c r="L133" s="547">
        <f>VLOOKUP($B133,[1]EQ!$A$1:$L$2000,5,0)</f>
        <v>1162.7</v>
      </c>
      <c r="M133" s="547">
        <f>(VLOOKUP($B133,[1]EQ!$A$1:$L$2000,9,0)/100000)</f>
        <v>37.102139999999999</v>
      </c>
    </row>
    <row r="134" spans="1:13">
      <c r="A134" s="254">
        <v>124</v>
      </c>
      <c r="B134" t="s">
        <v>344</v>
      </c>
      <c r="C134" s="547">
        <f>VLOOKUP($B134,[1]EQ!$A$1:$L$2000,6,0)</f>
        <v>154.75</v>
      </c>
      <c r="D134" s="548">
        <f t="shared" si="7"/>
        <v>155.38333333333333</v>
      </c>
      <c r="E134" s="548">
        <f t="shared" si="8"/>
        <v>152.81666666666666</v>
      </c>
      <c r="F134" s="548">
        <f t="shared" si="9"/>
        <v>150.88333333333333</v>
      </c>
      <c r="G134" s="548">
        <f t="shared" si="10"/>
        <v>148.31666666666666</v>
      </c>
      <c r="H134" s="548">
        <f t="shared" si="11"/>
        <v>157.31666666666666</v>
      </c>
      <c r="I134" s="548">
        <f t="shared" si="12"/>
        <v>159.88333333333333</v>
      </c>
      <c r="J134" s="548">
        <f t="shared" si="13"/>
        <v>161.81666666666666</v>
      </c>
      <c r="K134" s="547">
        <f>VLOOKUP($B134,[1]EQ!$A$1:$L$2000,4,0)</f>
        <v>157.94999999999999</v>
      </c>
      <c r="L134" s="547">
        <f>VLOOKUP($B134,[1]EQ!$A$1:$L$2000,5,0)</f>
        <v>153.44999999999999</v>
      </c>
      <c r="M134" s="547">
        <f>(VLOOKUP($B134,[1]EQ!$A$1:$L$2000,9,0)/100000)</f>
        <v>20.896450000000002</v>
      </c>
    </row>
    <row r="135" spans="1:13">
      <c r="A135" s="254">
        <v>125</v>
      </c>
      <c r="B135" t="s">
        <v>839</v>
      </c>
      <c r="C135" s="547">
        <f>VLOOKUP($B135,[1]EQ!$A$1:$L$2000,6,0)</f>
        <v>364.95</v>
      </c>
      <c r="D135" s="548">
        <f t="shared" si="7"/>
        <v>363.33333333333331</v>
      </c>
      <c r="E135" s="548">
        <f t="shared" si="8"/>
        <v>356.66666666666663</v>
      </c>
      <c r="F135" s="548">
        <f t="shared" si="9"/>
        <v>348.38333333333333</v>
      </c>
      <c r="G135" s="548">
        <f t="shared" si="10"/>
        <v>341.71666666666664</v>
      </c>
      <c r="H135" s="548">
        <f t="shared" si="11"/>
        <v>371.61666666666662</v>
      </c>
      <c r="I135" s="548">
        <f t="shared" si="12"/>
        <v>378.28333333333325</v>
      </c>
      <c r="J135" s="548">
        <f t="shared" si="13"/>
        <v>386.56666666666661</v>
      </c>
      <c r="K135" s="547">
        <f>VLOOKUP($B135,[1]EQ!$A$1:$L$2000,4,0)</f>
        <v>370</v>
      </c>
      <c r="L135" s="547">
        <f>VLOOKUP($B135,[1]EQ!$A$1:$L$2000,5,0)</f>
        <v>355.05</v>
      </c>
      <c r="M135" s="547">
        <f>(VLOOKUP($B135,[1]EQ!$A$1:$L$2000,9,0)/100000)</f>
        <v>9.7821700000000007</v>
      </c>
    </row>
    <row r="136" spans="1:13">
      <c r="A136" s="254">
        <v>126</v>
      </c>
      <c r="B136" t="s">
        <v>741</v>
      </c>
      <c r="C136" s="547">
        <f>VLOOKUP($B136,[1]EQ!$A$1:$L$2000,6,0)</f>
        <v>753.2</v>
      </c>
      <c r="D136" s="548">
        <f t="shared" si="7"/>
        <v>757.73333333333323</v>
      </c>
      <c r="E136" s="548">
        <f t="shared" si="8"/>
        <v>745.46666666666647</v>
      </c>
      <c r="F136" s="548">
        <f t="shared" si="9"/>
        <v>737.73333333333323</v>
      </c>
      <c r="G136" s="548">
        <f t="shared" si="10"/>
        <v>725.46666666666647</v>
      </c>
      <c r="H136" s="548">
        <f t="shared" si="11"/>
        <v>765.46666666666647</v>
      </c>
      <c r="I136" s="548">
        <f t="shared" si="12"/>
        <v>777.73333333333312</v>
      </c>
      <c r="J136" s="548">
        <f t="shared" si="13"/>
        <v>785.46666666666647</v>
      </c>
      <c r="K136" s="547">
        <f>VLOOKUP($B136,[1]EQ!$A$1:$L$2000,4,0)</f>
        <v>770</v>
      </c>
      <c r="L136" s="547">
        <f>VLOOKUP($B136,[1]EQ!$A$1:$L$2000,5,0)</f>
        <v>750</v>
      </c>
      <c r="M136" s="547">
        <f>(VLOOKUP($B136,[1]EQ!$A$1:$L$2000,9,0)/100000)</f>
        <v>0.40133000000000002</v>
      </c>
    </row>
    <row r="137" spans="1:13">
      <c r="A137" s="254">
        <v>127</v>
      </c>
      <c r="B137" t="s">
        <v>346</v>
      </c>
      <c r="C137" s="547">
        <f>VLOOKUP($B137,[1]EQ!$A$1:$L$2000,6,0)</f>
        <v>554.79999999999995</v>
      </c>
      <c r="D137" s="548">
        <f t="shared" si="7"/>
        <v>551.69999999999993</v>
      </c>
      <c r="E137" s="548">
        <f t="shared" si="8"/>
        <v>540.14999999999986</v>
      </c>
      <c r="F137" s="548">
        <f t="shared" si="9"/>
        <v>525.49999999999989</v>
      </c>
      <c r="G137" s="548">
        <f t="shared" si="10"/>
        <v>513.94999999999982</v>
      </c>
      <c r="H137" s="548">
        <f t="shared" si="11"/>
        <v>566.34999999999991</v>
      </c>
      <c r="I137" s="548">
        <f t="shared" si="12"/>
        <v>577.89999999999986</v>
      </c>
      <c r="J137" s="548">
        <f t="shared" si="13"/>
        <v>592.54999999999995</v>
      </c>
      <c r="K137" s="547">
        <f>VLOOKUP($B137,[1]EQ!$A$1:$L$2000,4,0)</f>
        <v>563.25</v>
      </c>
      <c r="L137" s="547">
        <f>VLOOKUP($B137,[1]EQ!$A$1:$L$2000,5,0)</f>
        <v>537.04999999999995</v>
      </c>
      <c r="M137" s="547">
        <f>(VLOOKUP($B137,[1]EQ!$A$1:$L$2000,9,0)/100000)</f>
        <v>11.489560000000001</v>
      </c>
    </row>
    <row r="138" spans="1:13">
      <c r="A138" s="254">
        <v>128</v>
      </c>
      <c r="B138" t="s">
        <v>89</v>
      </c>
      <c r="C138" s="547">
        <f>VLOOKUP($B138,[1]EQ!$A$1:$L$2000,6,0)</f>
        <v>11.5</v>
      </c>
      <c r="D138" s="548">
        <f t="shared" si="7"/>
        <v>11.566666666666668</v>
      </c>
      <c r="E138" s="548">
        <f t="shared" si="8"/>
        <v>11.383333333333336</v>
      </c>
      <c r="F138" s="548">
        <f t="shared" si="9"/>
        <v>11.266666666666667</v>
      </c>
      <c r="G138" s="548">
        <f t="shared" si="10"/>
        <v>11.083333333333336</v>
      </c>
      <c r="H138" s="548">
        <f t="shared" si="11"/>
        <v>11.683333333333337</v>
      </c>
      <c r="I138" s="548">
        <f t="shared" si="12"/>
        <v>11.866666666666671</v>
      </c>
      <c r="J138" s="548">
        <f t="shared" si="13"/>
        <v>11.983333333333338</v>
      </c>
      <c r="K138" s="547">
        <f>VLOOKUP($B138,[1]EQ!$A$1:$L$2000,4,0)</f>
        <v>11.75</v>
      </c>
      <c r="L138" s="547">
        <f>VLOOKUP($B138,[1]EQ!$A$1:$L$2000,5,0)</f>
        <v>11.45</v>
      </c>
      <c r="M138" s="547">
        <f>(VLOOKUP($B138,[1]EQ!$A$1:$L$2000,9,0)/100000)</f>
        <v>39.01858</v>
      </c>
    </row>
    <row r="139" spans="1:13">
      <c r="A139" s="254">
        <v>129</v>
      </c>
      <c r="B139" t="s">
        <v>347</v>
      </c>
      <c r="C139" s="547">
        <f>VLOOKUP($B139,[1]EQ!$A$1:$L$2000,6,0)</f>
        <v>120.05</v>
      </c>
      <c r="D139" s="548">
        <f t="shared" ref="D139:D202" si="14">(C139+K139+L139)/3</f>
        <v>121.46666666666665</v>
      </c>
      <c r="E139" s="548">
        <f t="shared" ref="E139:E202" si="15">+(D139*2)-K139</f>
        <v>118.08333333333331</v>
      </c>
      <c r="F139" s="548">
        <f t="shared" ref="F139:F202" si="16">+D139-K139+L139</f>
        <v>116.11666666666666</v>
      </c>
      <c r="G139" s="548">
        <f t="shared" ref="G139:G202" si="17">L139-2*(K139-D139)</f>
        <v>112.73333333333332</v>
      </c>
      <c r="H139" s="548">
        <f t="shared" ref="H139:H202" si="18">(D139*2)-L139</f>
        <v>123.43333333333331</v>
      </c>
      <c r="I139" s="548">
        <f t="shared" ref="I139:I202" si="19">+D139+K139-L139</f>
        <v>126.81666666666666</v>
      </c>
      <c r="J139" s="548">
        <f t="shared" ref="J139:J202" si="20">K139+2*(D139-L139)</f>
        <v>128.7833333333333</v>
      </c>
      <c r="K139" s="547">
        <f>VLOOKUP($B139,[1]EQ!$A$1:$L$2000,4,0)</f>
        <v>124.85</v>
      </c>
      <c r="L139" s="547">
        <f>VLOOKUP($B139,[1]EQ!$A$1:$L$2000,5,0)</f>
        <v>119.5</v>
      </c>
      <c r="M139" s="547">
        <f>(VLOOKUP($B139,[1]EQ!$A$1:$L$2000,9,0)/100000)</f>
        <v>5.2494199999999998</v>
      </c>
    </row>
    <row r="140" spans="1:13">
      <c r="A140" s="254">
        <v>130</v>
      </c>
      <c r="B140" t="s">
        <v>90</v>
      </c>
      <c r="C140" s="547">
        <f>VLOOKUP($B140,[1]EQ!$A$1:$L$2000,6,0)</f>
        <v>3686.5</v>
      </c>
      <c r="D140" s="548">
        <f t="shared" si="14"/>
        <v>3690.65</v>
      </c>
      <c r="E140" s="548">
        <f t="shared" si="15"/>
        <v>3661.8500000000004</v>
      </c>
      <c r="F140" s="548">
        <f t="shared" si="16"/>
        <v>3637.2000000000003</v>
      </c>
      <c r="G140" s="548">
        <f t="shared" si="17"/>
        <v>3608.4000000000005</v>
      </c>
      <c r="H140" s="548">
        <f t="shared" si="18"/>
        <v>3715.3</v>
      </c>
      <c r="I140" s="548">
        <f t="shared" si="19"/>
        <v>3744.1000000000004</v>
      </c>
      <c r="J140" s="548">
        <f t="shared" si="20"/>
        <v>3768.75</v>
      </c>
      <c r="K140" s="547">
        <f>VLOOKUP($B140,[1]EQ!$A$1:$L$2000,4,0)</f>
        <v>3719.45</v>
      </c>
      <c r="L140" s="547">
        <f>VLOOKUP($B140,[1]EQ!$A$1:$L$2000,5,0)</f>
        <v>3666</v>
      </c>
      <c r="M140" s="547">
        <f>(VLOOKUP($B140,[1]EQ!$A$1:$L$2000,9,0)/100000)</f>
        <v>3.9239299999999999</v>
      </c>
    </row>
    <row r="141" spans="1:13">
      <c r="A141" s="254">
        <v>131</v>
      </c>
      <c r="B141" t="s">
        <v>348</v>
      </c>
      <c r="C141" s="547">
        <f>VLOOKUP($B141,[1]EQ!$A$1:$L$2000,6,0)</f>
        <v>18620.5</v>
      </c>
      <c r="D141" s="548">
        <f t="shared" si="14"/>
        <v>18690.866666666665</v>
      </c>
      <c r="E141" s="548">
        <f t="shared" si="15"/>
        <v>18382.73333333333</v>
      </c>
      <c r="F141" s="548">
        <f t="shared" si="16"/>
        <v>18144.966666666664</v>
      </c>
      <c r="G141" s="548">
        <f t="shared" si="17"/>
        <v>17836.833333333328</v>
      </c>
      <c r="H141" s="548">
        <f t="shared" si="18"/>
        <v>18928.633333333331</v>
      </c>
      <c r="I141" s="548">
        <f t="shared" si="19"/>
        <v>19236.76666666667</v>
      </c>
      <c r="J141" s="548">
        <f t="shared" si="20"/>
        <v>19474.533333333333</v>
      </c>
      <c r="K141" s="547">
        <f>VLOOKUP($B141,[1]EQ!$A$1:$L$2000,4,0)</f>
        <v>18999</v>
      </c>
      <c r="L141" s="547">
        <f>VLOOKUP($B141,[1]EQ!$A$1:$L$2000,5,0)</f>
        <v>18453.099999999999</v>
      </c>
      <c r="M141" s="547">
        <f>(VLOOKUP($B141,[1]EQ!$A$1:$L$2000,9,0)/100000)</f>
        <v>0.38986999999999999</v>
      </c>
    </row>
    <row r="142" spans="1:13">
      <c r="A142" s="254">
        <v>132</v>
      </c>
      <c r="B142" t="s">
        <v>349</v>
      </c>
      <c r="C142" s="547">
        <f>VLOOKUP($B142,[1]EQ!$A$1:$L$2000,6,0)</f>
        <v>2387.85</v>
      </c>
      <c r="D142" s="548">
        <f t="shared" si="14"/>
        <v>2402.1</v>
      </c>
      <c r="E142" s="548">
        <f t="shared" si="15"/>
        <v>2365.7999999999997</v>
      </c>
      <c r="F142" s="548">
        <f t="shared" si="16"/>
        <v>2343.75</v>
      </c>
      <c r="G142" s="548">
        <f t="shared" si="17"/>
        <v>2307.4499999999998</v>
      </c>
      <c r="H142" s="548">
        <f t="shared" si="18"/>
        <v>2424.1499999999996</v>
      </c>
      <c r="I142" s="548">
        <f t="shared" si="19"/>
        <v>2460.4499999999998</v>
      </c>
      <c r="J142" s="548">
        <f t="shared" si="20"/>
        <v>2482.4999999999995</v>
      </c>
      <c r="K142" s="547">
        <f>VLOOKUP($B142,[1]EQ!$A$1:$L$2000,4,0)</f>
        <v>2438.4</v>
      </c>
      <c r="L142" s="547">
        <f>VLOOKUP($B142,[1]EQ!$A$1:$L$2000,5,0)</f>
        <v>2380.0500000000002</v>
      </c>
      <c r="M142" s="547">
        <f>(VLOOKUP($B142,[1]EQ!$A$1:$L$2000,9,0)/100000)</f>
        <v>0.84197999999999995</v>
      </c>
    </row>
    <row r="143" spans="1:13">
      <c r="A143" s="254">
        <v>133</v>
      </c>
      <c r="B143" t="s">
        <v>93</v>
      </c>
      <c r="C143" s="547">
        <f>VLOOKUP($B143,[1]EQ!$A$1:$L$2000,6,0)</f>
        <v>4696.6000000000004</v>
      </c>
      <c r="D143" s="548">
        <f t="shared" si="14"/>
        <v>4709.4000000000005</v>
      </c>
      <c r="E143" s="548">
        <f t="shared" si="15"/>
        <v>4657.2000000000007</v>
      </c>
      <c r="F143" s="548">
        <f t="shared" si="16"/>
        <v>4617.8</v>
      </c>
      <c r="G143" s="548">
        <f t="shared" si="17"/>
        <v>4565.6000000000004</v>
      </c>
      <c r="H143" s="548">
        <f t="shared" si="18"/>
        <v>4748.8000000000011</v>
      </c>
      <c r="I143" s="548">
        <f t="shared" si="19"/>
        <v>4801</v>
      </c>
      <c r="J143" s="548">
        <f t="shared" si="20"/>
        <v>4840.4000000000015</v>
      </c>
      <c r="K143" s="547">
        <f>VLOOKUP($B143,[1]EQ!$A$1:$L$2000,4,0)</f>
        <v>4761.6000000000004</v>
      </c>
      <c r="L143" s="547">
        <f>VLOOKUP($B143,[1]EQ!$A$1:$L$2000,5,0)</f>
        <v>4670</v>
      </c>
      <c r="M143" s="547">
        <f>(VLOOKUP($B143,[1]EQ!$A$1:$L$2000,9,0)/100000)</f>
        <v>8.1294000000000004</v>
      </c>
    </row>
    <row r="144" spans="1:13">
      <c r="A144" s="254">
        <v>134</v>
      </c>
      <c r="B144" t="s">
        <v>350</v>
      </c>
      <c r="C144" s="547">
        <f>VLOOKUP($B144,[1]EQ!$A$1:$L$2000,6,0)</f>
        <v>315.35000000000002</v>
      </c>
      <c r="D144" s="548">
        <f t="shared" si="14"/>
        <v>316.26666666666665</v>
      </c>
      <c r="E144" s="548">
        <f t="shared" si="15"/>
        <v>313.5333333333333</v>
      </c>
      <c r="F144" s="548">
        <f t="shared" si="16"/>
        <v>311.71666666666664</v>
      </c>
      <c r="G144" s="548">
        <f t="shared" si="17"/>
        <v>308.98333333333329</v>
      </c>
      <c r="H144" s="548">
        <f t="shared" si="18"/>
        <v>318.08333333333331</v>
      </c>
      <c r="I144" s="548">
        <f t="shared" si="19"/>
        <v>320.81666666666666</v>
      </c>
      <c r="J144" s="548">
        <f t="shared" si="20"/>
        <v>322.63333333333333</v>
      </c>
      <c r="K144" s="547">
        <f>VLOOKUP($B144,[1]EQ!$A$1:$L$2000,4,0)</f>
        <v>319</v>
      </c>
      <c r="L144" s="547">
        <f>VLOOKUP($B144,[1]EQ!$A$1:$L$2000,5,0)</f>
        <v>314.45</v>
      </c>
      <c r="M144" s="547">
        <f>(VLOOKUP($B144,[1]EQ!$A$1:$L$2000,9,0)/100000)</f>
        <v>1.2840400000000001</v>
      </c>
    </row>
    <row r="145" spans="1:13">
      <c r="A145" s="254">
        <v>135</v>
      </c>
      <c r="B145" t="s">
        <v>351</v>
      </c>
      <c r="C145" s="547">
        <f>VLOOKUP($B145,[1]EQ!$A$1:$L$2000,6,0)</f>
        <v>99.35</v>
      </c>
      <c r="D145" s="548">
        <f t="shared" si="14"/>
        <v>99.566666666666663</v>
      </c>
      <c r="E145" s="548">
        <f t="shared" si="15"/>
        <v>97.883333333333326</v>
      </c>
      <c r="F145" s="548">
        <f t="shared" si="16"/>
        <v>96.416666666666657</v>
      </c>
      <c r="G145" s="548">
        <f t="shared" si="17"/>
        <v>94.73333333333332</v>
      </c>
      <c r="H145" s="548">
        <f t="shared" si="18"/>
        <v>101.03333333333333</v>
      </c>
      <c r="I145" s="548">
        <f t="shared" si="19"/>
        <v>102.71666666666667</v>
      </c>
      <c r="J145" s="548">
        <f t="shared" si="20"/>
        <v>104.18333333333334</v>
      </c>
      <c r="K145" s="547">
        <f>VLOOKUP($B145,[1]EQ!$A$1:$L$2000,4,0)</f>
        <v>101.25</v>
      </c>
      <c r="L145" s="547">
        <f>VLOOKUP($B145,[1]EQ!$A$1:$L$2000,5,0)</f>
        <v>98.1</v>
      </c>
      <c r="M145" s="547">
        <f>(VLOOKUP($B145,[1]EQ!$A$1:$L$2000,9,0)/100000)</f>
        <v>8.4288900000000009</v>
      </c>
    </row>
    <row r="146" spans="1:13">
      <c r="A146" s="254">
        <v>136</v>
      </c>
      <c r="B146" t="s">
        <v>840</v>
      </c>
      <c r="C146" s="547">
        <f>VLOOKUP($B146,[1]EQ!$A$1:$L$2000,6,0)</f>
        <v>222.95</v>
      </c>
      <c r="D146" s="548">
        <f t="shared" si="14"/>
        <v>224.48333333333335</v>
      </c>
      <c r="E146" s="548">
        <f t="shared" si="15"/>
        <v>219.66666666666669</v>
      </c>
      <c r="F146" s="548">
        <f t="shared" si="16"/>
        <v>216.38333333333333</v>
      </c>
      <c r="G146" s="548">
        <f t="shared" si="17"/>
        <v>211.56666666666666</v>
      </c>
      <c r="H146" s="548">
        <f t="shared" si="18"/>
        <v>227.76666666666671</v>
      </c>
      <c r="I146" s="548">
        <f t="shared" si="19"/>
        <v>232.58333333333337</v>
      </c>
      <c r="J146" s="548">
        <f t="shared" si="20"/>
        <v>235.86666666666673</v>
      </c>
      <c r="K146" s="547">
        <f>VLOOKUP($B146,[1]EQ!$A$1:$L$2000,4,0)</f>
        <v>229.3</v>
      </c>
      <c r="L146" s="547">
        <f>VLOOKUP($B146,[1]EQ!$A$1:$L$2000,5,0)</f>
        <v>221.2</v>
      </c>
      <c r="M146" s="547">
        <f>(VLOOKUP($B146,[1]EQ!$A$1:$L$2000,9,0)/100000)</f>
        <v>4.2999099999999997</v>
      </c>
    </row>
    <row r="147" spans="1:13">
      <c r="A147" s="254">
        <v>137</v>
      </c>
      <c r="B147" t="s">
        <v>743</v>
      </c>
      <c r="C147" s="547">
        <f>VLOOKUP($B147,[1]EQ!$A$1:$L$2000,6,0)</f>
        <v>1868.1</v>
      </c>
      <c r="D147" s="548">
        <f t="shared" si="14"/>
        <v>1872.5166666666667</v>
      </c>
      <c r="E147" s="548">
        <f t="shared" si="15"/>
        <v>1850.5833333333333</v>
      </c>
      <c r="F147" s="548">
        <f t="shared" si="16"/>
        <v>1833.0666666666666</v>
      </c>
      <c r="G147" s="548">
        <f t="shared" si="17"/>
        <v>1811.1333333333332</v>
      </c>
      <c r="H147" s="548">
        <f t="shared" si="18"/>
        <v>1890.0333333333333</v>
      </c>
      <c r="I147" s="548">
        <f t="shared" si="19"/>
        <v>1911.9666666666667</v>
      </c>
      <c r="J147" s="548">
        <f t="shared" si="20"/>
        <v>1929.4833333333333</v>
      </c>
      <c r="K147" s="547">
        <f>VLOOKUP($B147,[1]EQ!$A$1:$L$2000,4,0)</f>
        <v>1894.45</v>
      </c>
      <c r="L147" s="547">
        <f>VLOOKUP($B147,[1]EQ!$A$1:$L$2000,5,0)</f>
        <v>1855</v>
      </c>
      <c r="M147" s="547">
        <f>(VLOOKUP($B147,[1]EQ!$A$1:$L$2000,9,0)/100000)</f>
        <v>4.41E-2</v>
      </c>
    </row>
    <row r="148" spans="1:13">
      <c r="A148" s="254">
        <v>138</v>
      </c>
      <c r="B148" t="s">
        <v>236</v>
      </c>
      <c r="C148" s="547">
        <f>VLOOKUP($B148,[1]EQ!$A$1:$L$2000,6,0)</f>
        <v>66.8</v>
      </c>
      <c r="D148" s="548">
        <f t="shared" si="14"/>
        <v>67.433333333333337</v>
      </c>
      <c r="E148" s="548">
        <f t="shared" si="15"/>
        <v>65.366666666666674</v>
      </c>
      <c r="F148" s="548">
        <f t="shared" si="16"/>
        <v>63.933333333333337</v>
      </c>
      <c r="G148" s="548">
        <f t="shared" si="17"/>
        <v>61.866666666666674</v>
      </c>
      <c r="H148" s="548">
        <f t="shared" si="18"/>
        <v>68.866666666666674</v>
      </c>
      <c r="I148" s="548">
        <f t="shared" si="19"/>
        <v>70.933333333333337</v>
      </c>
      <c r="J148" s="548">
        <f t="shared" si="20"/>
        <v>72.366666666666674</v>
      </c>
      <c r="K148" s="547">
        <f>VLOOKUP($B148,[1]EQ!$A$1:$L$2000,4,0)</f>
        <v>69.5</v>
      </c>
      <c r="L148" s="547">
        <f>VLOOKUP($B148,[1]EQ!$A$1:$L$2000,5,0)</f>
        <v>66</v>
      </c>
      <c r="M148" s="547">
        <f>(VLOOKUP($B148,[1]EQ!$A$1:$L$2000,9,0)/100000)</f>
        <v>30.875019999999999</v>
      </c>
    </row>
    <row r="149" spans="1:13">
      <c r="A149" s="254">
        <v>139</v>
      </c>
      <c r="B149" t="s">
        <v>94</v>
      </c>
      <c r="C149" s="547">
        <f>VLOOKUP($B149,[1]EQ!$A$1:$L$2000,6,0)</f>
        <v>2726.95</v>
      </c>
      <c r="D149" s="548">
        <f t="shared" si="14"/>
        <v>2732.5166666666664</v>
      </c>
      <c r="E149" s="548">
        <f t="shared" si="15"/>
        <v>2686.8833333333328</v>
      </c>
      <c r="F149" s="548">
        <f t="shared" si="16"/>
        <v>2646.8166666666662</v>
      </c>
      <c r="G149" s="548">
        <f t="shared" si="17"/>
        <v>2601.1833333333325</v>
      </c>
      <c r="H149" s="548">
        <f t="shared" si="18"/>
        <v>2772.583333333333</v>
      </c>
      <c r="I149" s="548">
        <f t="shared" si="19"/>
        <v>2818.2166666666662</v>
      </c>
      <c r="J149" s="548">
        <f t="shared" si="20"/>
        <v>2858.2833333333333</v>
      </c>
      <c r="K149" s="547">
        <f>VLOOKUP($B149,[1]EQ!$A$1:$L$2000,4,0)</f>
        <v>2778.15</v>
      </c>
      <c r="L149" s="547">
        <f>VLOOKUP($B149,[1]EQ!$A$1:$L$2000,5,0)</f>
        <v>2692.45</v>
      </c>
      <c r="M149" s="547">
        <f>(VLOOKUP($B149,[1]EQ!$A$1:$L$2000,9,0)/100000)</f>
        <v>15.25475</v>
      </c>
    </row>
    <row r="150" spans="1:13">
      <c r="A150" s="254">
        <v>140</v>
      </c>
      <c r="B150" t="s">
        <v>352</v>
      </c>
      <c r="C150" s="547">
        <f>VLOOKUP($B150,[1]EQ!$A$1:$L$2000,6,0)</f>
        <v>166.85</v>
      </c>
      <c r="D150" s="548">
        <f t="shared" si="14"/>
        <v>166.78333333333333</v>
      </c>
      <c r="E150" s="548">
        <f t="shared" si="15"/>
        <v>165.06666666666666</v>
      </c>
      <c r="F150" s="548">
        <f t="shared" si="16"/>
        <v>163.28333333333333</v>
      </c>
      <c r="G150" s="548">
        <f t="shared" si="17"/>
        <v>161.56666666666666</v>
      </c>
      <c r="H150" s="548">
        <f t="shared" si="18"/>
        <v>168.56666666666666</v>
      </c>
      <c r="I150" s="548">
        <f t="shared" si="19"/>
        <v>170.2833333333333</v>
      </c>
      <c r="J150" s="548">
        <f t="shared" si="20"/>
        <v>172.06666666666666</v>
      </c>
      <c r="K150" s="547">
        <f>VLOOKUP($B150,[1]EQ!$A$1:$L$2000,4,0)</f>
        <v>168.5</v>
      </c>
      <c r="L150" s="547">
        <f>VLOOKUP($B150,[1]EQ!$A$1:$L$2000,5,0)</f>
        <v>165</v>
      </c>
      <c r="M150" s="547">
        <f>(VLOOKUP($B150,[1]EQ!$A$1:$L$2000,9,0)/100000)</f>
        <v>0.72250000000000003</v>
      </c>
    </row>
    <row r="151" spans="1:13">
      <c r="A151" s="254">
        <v>141</v>
      </c>
      <c r="B151" t="s">
        <v>237</v>
      </c>
      <c r="C151" s="547">
        <f>VLOOKUP($B151,[1]EQ!$A$1:$L$2000,6,0)</f>
        <v>478.3</v>
      </c>
      <c r="D151" s="548">
        <f t="shared" si="14"/>
        <v>474.60000000000008</v>
      </c>
      <c r="E151" s="548">
        <f t="shared" si="15"/>
        <v>468.30000000000018</v>
      </c>
      <c r="F151" s="548">
        <f t="shared" si="16"/>
        <v>458.30000000000013</v>
      </c>
      <c r="G151" s="548">
        <f t="shared" si="17"/>
        <v>452.00000000000023</v>
      </c>
      <c r="H151" s="548">
        <f t="shared" si="18"/>
        <v>484.60000000000014</v>
      </c>
      <c r="I151" s="548">
        <f t="shared" si="19"/>
        <v>490.9</v>
      </c>
      <c r="J151" s="548">
        <f t="shared" si="20"/>
        <v>500.90000000000009</v>
      </c>
      <c r="K151" s="547">
        <f>VLOOKUP($B151,[1]EQ!$A$1:$L$2000,4,0)</f>
        <v>480.9</v>
      </c>
      <c r="L151" s="547">
        <f>VLOOKUP($B151,[1]EQ!$A$1:$L$2000,5,0)</f>
        <v>464.6</v>
      </c>
      <c r="M151" s="547">
        <f>(VLOOKUP($B151,[1]EQ!$A$1:$L$2000,9,0)/100000)</f>
        <v>4.2247500000000002</v>
      </c>
    </row>
    <row r="152" spans="1:13">
      <c r="A152" s="254">
        <v>142</v>
      </c>
      <c r="B152" t="s">
        <v>238</v>
      </c>
      <c r="C152" s="547">
        <f>VLOOKUP($B152,[1]EQ!$A$1:$L$2000,6,0)</f>
        <v>1471.5</v>
      </c>
      <c r="D152" s="548">
        <f t="shared" si="14"/>
        <v>1480.45</v>
      </c>
      <c r="E152" s="548">
        <f t="shared" si="15"/>
        <v>1452.0500000000002</v>
      </c>
      <c r="F152" s="548">
        <f t="shared" si="16"/>
        <v>1432.6000000000001</v>
      </c>
      <c r="G152" s="548">
        <f t="shared" si="17"/>
        <v>1404.2000000000003</v>
      </c>
      <c r="H152" s="548">
        <f t="shared" si="18"/>
        <v>1499.9</v>
      </c>
      <c r="I152" s="548">
        <f t="shared" si="19"/>
        <v>1528.3000000000002</v>
      </c>
      <c r="J152" s="548">
        <f t="shared" si="20"/>
        <v>1547.75</v>
      </c>
      <c r="K152" s="547">
        <f>VLOOKUP($B152,[1]EQ!$A$1:$L$2000,4,0)</f>
        <v>1508.85</v>
      </c>
      <c r="L152" s="547">
        <f>VLOOKUP($B152,[1]EQ!$A$1:$L$2000,5,0)</f>
        <v>1461</v>
      </c>
      <c r="M152" s="547">
        <f>(VLOOKUP($B152,[1]EQ!$A$1:$L$2000,9,0)/100000)</f>
        <v>0.65864999999999996</v>
      </c>
    </row>
    <row r="153" spans="1:13">
      <c r="A153" s="254">
        <v>143</v>
      </c>
      <c r="B153" t="s">
        <v>239</v>
      </c>
      <c r="C153" s="547">
        <f>VLOOKUP($B153,[1]EQ!$A$1:$L$2000,6,0)</f>
        <v>71.3</v>
      </c>
      <c r="D153" s="548">
        <f t="shared" si="14"/>
        <v>72.350000000000009</v>
      </c>
      <c r="E153" s="548">
        <f t="shared" si="15"/>
        <v>69.15000000000002</v>
      </c>
      <c r="F153" s="548">
        <f t="shared" si="16"/>
        <v>67.000000000000014</v>
      </c>
      <c r="G153" s="548">
        <f t="shared" si="17"/>
        <v>63.800000000000026</v>
      </c>
      <c r="H153" s="548">
        <f t="shared" si="18"/>
        <v>74.500000000000014</v>
      </c>
      <c r="I153" s="548">
        <f t="shared" si="19"/>
        <v>77.7</v>
      </c>
      <c r="J153" s="548">
        <f t="shared" si="20"/>
        <v>79.850000000000009</v>
      </c>
      <c r="K153" s="547">
        <f>VLOOKUP($B153,[1]EQ!$A$1:$L$2000,4,0)</f>
        <v>75.55</v>
      </c>
      <c r="L153" s="547">
        <f>VLOOKUP($B153,[1]EQ!$A$1:$L$2000,5,0)</f>
        <v>70.2</v>
      </c>
      <c r="M153" s="547">
        <f>(VLOOKUP($B153,[1]EQ!$A$1:$L$2000,9,0)/100000)</f>
        <v>80.493350000000007</v>
      </c>
    </row>
    <row r="154" spans="1:13">
      <c r="A154" s="254">
        <v>144</v>
      </c>
      <c r="B154" t="s">
        <v>95</v>
      </c>
      <c r="C154" s="547">
        <f>VLOOKUP($B154,[1]EQ!$A$1:$L$2000,6,0)</f>
        <v>83.95</v>
      </c>
      <c r="D154" s="548">
        <f t="shared" si="14"/>
        <v>84.683333333333323</v>
      </c>
      <c r="E154" s="548">
        <f t="shared" si="15"/>
        <v>82.366666666666646</v>
      </c>
      <c r="F154" s="548">
        <f t="shared" si="16"/>
        <v>80.783333333333317</v>
      </c>
      <c r="G154" s="548">
        <f t="shared" si="17"/>
        <v>78.46666666666664</v>
      </c>
      <c r="H154" s="548">
        <f t="shared" si="18"/>
        <v>86.266666666666652</v>
      </c>
      <c r="I154" s="548">
        <f t="shared" si="19"/>
        <v>88.583333333333343</v>
      </c>
      <c r="J154" s="548">
        <f t="shared" si="20"/>
        <v>90.166666666666657</v>
      </c>
      <c r="K154" s="547">
        <f>VLOOKUP($B154,[1]EQ!$A$1:$L$2000,4,0)</f>
        <v>87</v>
      </c>
      <c r="L154" s="547">
        <f>VLOOKUP($B154,[1]EQ!$A$1:$L$2000,5,0)</f>
        <v>83.1</v>
      </c>
      <c r="M154" s="547">
        <f>(VLOOKUP($B154,[1]EQ!$A$1:$L$2000,9,0)/100000)</f>
        <v>16.988219999999998</v>
      </c>
    </row>
    <row r="155" spans="1:13">
      <c r="A155" s="254">
        <v>145</v>
      </c>
      <c r="B155" t="s">
        <v>353</v>
      </c>
      <c r="C155" s="547">
        <f>VLOOKUP($B155,[1]EQ!$A$1:$L$2000,6,0)</f>
        <v>575.79999999999995</v>
      </c>
      <c r="D155" s="548">
        <f t="shared" si="14"/>
        <v>576.26666666666665</v>
      </c>
      <c r="E155" s="548">
        <f t="shared" si="15"/>
        <v>569.5333333333333</v>
      </c>
      <c r="F155" s="548">
        <f t="shared" si="16"/>
        <v>563.26666666666665</v>
      </c>
      <c r="G155" s="548">
        <f t="shared" si="17"/>
        <v>556.5333333333333</v>
      </c>
      <c r="H155" s="548">
        <f t="shared" si="18"/>
        <v>582.5333333333333</v>
      </c>
      <c r="I155" s="548">
        <f t="shared" si="19"/>
        <v>589.26666666666665</v>
      </c>
      <c r="J155" s="548">
        <f t="shared" si="20"/>
        <v>595.5333333333333</v>
      </c>
      <c r="K155" s="547">
        <f>VLOOKUP($B155,[1]EQ!$A$1:$L$2000,4,0)</f>
        <v>583</v>
      </c>
      <c r="L155" s="547">
        <f>VLOOKUP($B155,[1]EQ!$A$1:$L$2000,5,0)</f>
        <v>570</v>
      </c>
      <c r="M155" s="547">
        <f>(VLOOKUP($B155,[1]EQ!$A$1:$L$2000,9,0)/100000)</f>
        <v>0.58714999999999995</v>
      </c>
    </row>
    <row r="156" spans="1:13">
      <c r="A156" s="254">
        <v>146</v>
      </c>
      <c r="B156" t="s">
        <v>96</v>
      </c>
      <c r="C156" s="547">
        <f>VLOOKUP($B156,[1]EQ!$A$1:$L$2000,6,0)</f>
        <v>1391.05</v>
      </c>
      <c r="D156" s="548">
        <f t="shared" si="14"/>
        <v>1392.05</v>
      </c>
      <c r="E156" s="548">
        <f t="shared" si="15"/>
        <v>1379.1</v>
      </c>
      <c r="F156" s="548">
        <f t="shared" si="16"/>
        <v>1367.1499999999999</v>
      </c>
      <c r="G156" s="548">
        <f t="shared" si="17"/>
        <v>1354.1999999999998</v>
      </c>
      <c r="H156" s="548">
        <f t="shared" si="18"/>
        <v>1404</v>
      </c>
      <c r="I156" s="548">
        <f t="shared" si="19"/>
        <v>1416.9500000000003</v>
      </c>
      <c r="J156" s="548">
        <f t="shared" si="20"/>
        <v>1428.9</v>
      </c>
      <c r="K156" s="547">
        <f>VLOOKUP($B156,[1]EQ!$A$1:$L$2000,4,0)</f>
        <v>1405</v>
      </c>
      <c r="L156" s="547">
        <f>VLOOKUP($B156,[1]EQ!$A$1:$L$2000,5,0)</f>
        <v>1380.1</v>
      </c>
      <c r="M156" s="547">
        <f>(VLOOKUP($B156,[1]EQ!$A$1:$L$2000,9,0)/100000)</f>
        <v>9.3600499999999993</v>
      </c>
    </row>
    <row r="157" spans="1:13">
      <c r="A157" s="254">
        <v>147</v>
      </c>
      <c r="B157" t="s">
        <v>97</v>
      </c>
      <c r="C157" s="547">
        <f>VLOOKUP($B157,[1]EQ!$A$1:$L$2000,6,0)</f>
        <v>211.4</v>
      </c>
      <c r="D157" s="548">
        <f t="shared" si="14"/>
        <v>211.26666666666665</v>
      </c>
      <c r="E157" s="548">
        <f t="shared" si="15"/>
        <v>208.1333333333333</v>
      </c>
      <c r="F157" s="548">
        <f t="shared" si="16"/>
        <v>204.86666666666665</v>
      </c>
      <c r="G157" s="548">
        <f t="shared" si="17"/>
        <v>201.73333333333329</v>
      </c>
      <c r="H157" s="548">
        <f t="shared" si="18"/>
        <v>214.5333333333333</v>
      </c>
      <c r="I157" s="548">
        <f t="shared" si="19"/>
        <v>217.66666666666663</v>
      </c>
      <c r="J157" s="548">
        <f t="shared" si="20"/>
        <v>220.93333333333331</v>
      </c>
      <c r="K157" s="547">
        <f>VLOOKUP($B157,[1]EQ!$A$1:$L$2000,4,0)</f>
        <v>214.4</v>
      </c>
      <c r="L157" s="547">
        <f>VLOOKUP($B157,[1]EQ!$A$1:$L$2000,5,0)</f>
        <v>208</v>
      </c>
      <c r="M157" s="547">
        <f>(VLOOKUP($B157,[1]EQ!$A$1:$L$2000,9,0)/100000)</f>
        <v>58.733699999999999</v>
      </c>
    </row>
    <row r="158" spans="1:13">
      <c r="A158" s="254">
        <v>148</v>
      </c>
      <c r="B158" t="s">
        <v>355</v>
      </c>
      <c r="C158" s="547">
        <f>VLOOKUP($B158,[1]EQ!$A$1:$L$2000,6,0)</f>
        <v>296.89999999999998</v>
      </c>
      <c r="D158" s="548">
        <f t="shared" si="14"/>
        <v>299.93333333333334</v>
      </c>
      <c r="E158" s="548">
        <f t="shared" si="15"/>
        <v>293.06666666666666</v>
      </c>
      <c r="F158" s="548">
        <f t="shared" si="16"/>
        <v>289.23333333333335</v>
      </c>
      <c r="G158" s="548">
        <f t="shared" si="17"/>
        <v>282.36666666666667</v>
      </c>
      <c r="H158" s="548">
        <f t="shared" si="18"/>
        <v>303.76666666666665</v>
      </c>
      <c r="I158" s="548">
        <f t="shared" si="19"/>
        <v>310.63333333333333</v>
      </c>
      <c r="J158" s="548">
        <f t="shared" si="20"/>
        <v>314.46666666666664</v>
      </c>
      <c r="K158" s="547">
        <f>VLOOKUP($B158,[1]EQ!$A$1:$L$2000,4,0)</f>
        <v>306.8</v>
      </c>
      <c r="L158" s="547">
        <f>VLOOKUP($B158,[1]EQ!$A$1:$L$2000,5,0)</f>
        <v>296.10000000000002</v>
      </c>
      <c r="M158" s="547">
        <f>(VLOOKUP($B158,[1]EQ!$A$1:$L$2000,9,0)/100000)</f>
        <v>3.4472399999999999</v>
      </c>
    </row>
    <row r="159" spans="1:13">
      <c r="A159" s="254">
        <v>149</v>
      </c>
      <c r="B159" t="s">
        <v>98</v>
      </c>
      <c r="C159" s="547">
        <f>VLOOKUP($B159,[1]EQ!$A$1:$L$2000,6,0)</f>
        <v>85.4</v>
      </c>
      <c r="D159" s="548">
        <f t="shared" si="14"/>
        <v>85.600000000000009</v>
      </c>
      <c r="E159" s="548">
        <f t="shared" si="15"/>
        <v>83.950000000000017</v>
      </c>
      <c r="F159" s="548">
        <f t="shared" si="16"/>
        <v>82.500000000000014</v>
      </c>
      <c r="G159" s="548">
        <f t="shared" si="17"/>
        <v>80.850000000000023</v>
      </c>
      <c r="H159" s="548">
        <f t="shared" si="18"/>
        <v>87.050000000000011</v>
      </c>
      <c r="I159" s="548">
        <f t="shared" si="19"/>
        <v>88.700000000000017</v>
      </c>
      <c r="J159" s="548">
        <f t="shared" si="20"/>
        <v>90.15</v>
      </c>
      <c r="K159" s="547">
        <f>VLOOKUP($B159,[1]EQ!$A$1:$L$2000,4,0)</f>
        <v>87.25</v>
      </c>
      <c r="L159" s="547">
        <f>VLOOKUP($B159,[1]EQ!$A$1:$L$2000,5,0)</f>
        <v>84.15</v>
      </c>
      <c r="M159" s="547">
        <f>(VLOOKUP($B159,[1]EQ!$A$1:$L$2000,9,0)/100000)</f>
        <v>278.05880999999999</v>
      </c>
    </row>
    <row r="160" spans="1:13">
      <c r="A160" s="254">
        <v>150</v>
      </c>
      <c r="B160" t="s">
        <v>356</v>
      </c>
      <c r="C160" s="547">
        <f>VLOOKUP($B160,[1]EQ!$A$1:$L$2000,6,0)</f>
        <v>2391.5</v>
      </c>
      <c r="D160" s="548">
        <f t="shared" si="14"/>
        <v>2399.0333333333333</v>
      </c>
      <c r="E160" s="548">
        <f t="shared" si="15"/>
        <v>2373.0666666666666</v>
      </c>
      <c r="F160" s="548">
        <f t="shared" si="16"/>
        <v>2354.6333333333332</v>
      </c>
      <c r="G160" s="548">
        <f t="shared" si="17"/>
        <v>2328.6666666666665</v>
      </c>
      <c r="H160" s="548">
        <f t="shared" si="18"/>
        <v>2417.4666666666667</v>
      </c>
      <c r="I160" s="548">
        <f t="shared" si="19"/>
        <v>2443.4333333333329</v>
      </c>
      <c r="J160" s="548">
        <f t="shared" si="20"/>
        <v>2461.8666666666668</v>
      </c>
      <c r="K160" s="547">
        <f>VLOOKUP($B160,[1]EQ!$A$1:$L$2000,4,0)</f>
        <v>2425</v>
      </c>
      <c r="L160" s="547">
        <f>VLOOKUP($B160,[1]EQ!$A$1:$L$2000,5,0)</f>
        <v>2380.6</v>
      </c>
      <c r="M160" s="547">
        <f>(VLOOKUP($B160,[1]EQ!$A$1:$L$2000,9,0)/100000)</f>
        <v>0.18027000000000001</v>
      </c>
    </row>
    <row r="161" spans="1:13">
      <c r="A161" s="254">
        <v>151</v>
      </c>
      <c r="B161" t="s">
        <v>357</v>
      </c>
      <c r="C161" s="547">
        <f>VLOOKUP($B161,[1]EQ!$A$1:$L$2000,6,0)</f>
        <v>379.35</v>
      </c>
      <c r="D161" s="548">
        <f t="shared" si="14"/>
        <v>379.56666666666666</v>
      </c>
      <c r="E161" s="548">
        <f t="shared" si="15"/>
        <v>372.0333333333333</v>
      </c>
      <c r="F161" s="548">
        <f t="shared" si="16"/>
        <v>364.71666666666664</v>
      </c>
      <c r="G161" s="548">
        <f t="shared" si="17"/>
        <v>357.18333333333328</v>
      </c>
      <c r="H161" s="548">
        <f t="shared" si="18"/>
        <v>386.88333333333333</v>
      </c>
      <c r="I161" s="548">
        <f t="shared" si="19"/>
        <v>394.41666666666674</v>
      </c>
      <c r="J161" s="548">
        <f t="shared" si="20"/>
        <v>401.73333333333335</v>
      </c>
      <c r="K161" s="547">
        <f>VLOOKUP($B161,[1]EQ!$A$1:$L$2000,4,0)</f>
        <v>387.1</v>
      </c>
      <c r="L161" s="547">
        <f>VLOOKUP($B161,[1]EQ!$A$1:$L$2000,5,0)</f>
        <v>372.25</v>
      </c>
      <c r="M161" s="547">
        <f>(VLOOKUP($B161,[1]EQ!$A$1:$L$2000,9,0)/100000)</f>
        <v>2.2296100000000001</v>
      </c>
    </row>
    <row r="162" spans="1:13">
      <c r="A162" s="254">
        <v>152</v>
      </c>
      <c r="B162" t="s">
        <v>358</v>
      </c>
      <c r="C162" s="547">
        <f>VLOOKUP($B162,[1]EQ!$A$1:$L$2000,6,0)</f>
        <v>664.25</v>
      </c>
      <c r="D162" s="548">
        <f t="shared" si="14"/>
        <v>667.48333333333323</v>
      </c>
      <c r="E162" s="548">
        <f t="shared" si="15"/>
        <v>656.86666666666645</v>
      </c>
      <c r="F162" s="548">
        <f t="shared" si="16"/>
        <v>649.48333333333323</v>
      </c>
      <c r="G162" s="548">
        <f t="shared" si="17"/>
        <v>638.86666666666645</v>
      </c>
      <c r="H162" s="548">
        <f t="shared" si="18"/>
        <v>674.86666666666645</v>
      </c>
      <c r="I162" s="548">
        <f t="shared" si="19"/>
        <v>685.48333333333323</v>
      </c>
      <c r="J162" s="548">
        <f t="shared" si="20"/>
        <v>692.86666666666645</v>
      </c>
      <c r="K162" s="547">
        <f>VLOOKUP($B162,[1]EQ!$A$1:$L$2000,4,0)</f>
        <v>678.1</v>
      </c>
      <c r="L162" s="547">
        <f>VLOOKUP($B162,[1]EQ!$A$1:$L$2000,5,0)</f>
        <v>660.1</v>
      </c>
      <c r="M162" s="547">
        <f>(VLOOKUP($B162,[1]EQ!$A$1:$L$2000,9,0)/100000)</f>
        <v>0.98524999999999996</v>
      </c>
    </row>
    <row r="163" spans="1:13">
      <c r="A163" s="254">
        <v>153</v>
      </c>
      <c r="B163" t="s">
        <v>359</v>
      </c>
      <c r="C163" s="547">
        <f>VLOOKUP($B163,[1]EQ!$A$1:$L$2000,6,0)</f>
        <v>97.5</v>
      </c>
      <c r="D163" s="548">
        <f t="shared" si="14"/>
        <v>97.433333333333337</v>
      </c>
      <c r="E163" s="548">
        <f t="shared" si="15"/>
        <v>96.116666666666674</v>
      </c>
      <c r="F163" s="548">
        <f t="shared" si="16"/>
        <v>94.733333333333334</v>
      </c>
      <c r="G163" s="548">
        <f t="shared" si="17"/>
        <v>93.416666666666671</v>
      </c>
      <c r="H163" s="548">
        <f t="shared" si="18"/>
        <v>98.816666666666677</v>
      </c>
      <c r="I163" s="548">
        <f t="shared" si="19"/>
        <v>100.13333333333334</v>
      </c>
      <c r="J163" s="548">
        <f t="shared" si="20"/>
        <v>101.51666666666668</v>
      </c>
      <c r="K163" s="547">
        <f>VLOOKUP($B163,[1]EQ!$A$1:$L$2000,4,0)</f>
        <v>98.75</v>
      </c>
      <c r="L163" s="547">
        <f>VLOOKUP($B163,[1]EQ!$A$1:$L$2000,5,0)</f>
        <v>96.05</v>
      </c>
      <c r="M163" s="547">
        <f>(VLOOKUP($B163,[1]EQ!$A$1:$L$2000,9,0)/100000)</f>
        <v>15.870039999999999</v>
      </c>
    </row>
    <row r="164" spans="1:13">
      <c r="A164" s="254">
        <v>154</v>
      </c>
      <c r="B164" t="s">
        <v>360</v>
      </c>
      <c r="C164" s="547">
        <f>VLOOKUP($B164,[1]EQ!$A$1:$L$2000,6,0)</f>
        <v>162.69999999999999</v>
      </c>
      <c r="D164" s="548">
        <f t="shared" si="14"/>
        <v>163.71666666666667</v>
      </c>
      <c r="E164" s="548">
        <f t="shared" si="15"/>
        <v>160.58333333333334</v>
      </c>
      <c r="F164" s="548">
        <f t="shared" si="16"/>
        <v>158.46666666666667</v>
      </c>
      <c r="G164" s="548">
        <f t="shared" si="17"/>
        <v>155.33333333333334</v>
      </c>
      <c r="H164" s="548">
        <f t="shared" si="18"/>
        <v>165.83333333333334</v>
      </c>
      <c r="I164" s="548">
        <f t="shared" si="19"/>
        <v>168.96666666666667</v>
      </c>
      <c r="J164" s="548">
        <f t="shared" si="20"/>
        <v>171.08333333333334</v>
      </c>
      <c r="K164" s="547">
        <f>VLOOKUP($B164,[1]EQ!$A$1:$L$2000,4,0)</f>
        <v>166.85</v>
      </c>
      <c r="L164" s="547">
        <f>VLOOKUP($B164,[1]EQ!$A$1:$L$2000,5,0)</f>
        <v>161.6</v>
      </c>
      <c r="M164" s="547">
        <f>(VLOOKUP($B164,[1]EQ!$A$1:$L$2000,9,0)/100000)</f>
        <v>29.42249</v>
      </c>
    </row>
    <row r="165" spans="1:13">
      <c r="A165" s="254">
        <v>155</v>
      </c>
      <c r="B165" t="s">
        <v>240</v>
      </c>
      <c r="C165" s="547">
        <f>VLOOKUP($B165,[1]EQ!$A$1:$L$2000,6,0)</f>
        <v>8.3000000000000007</v>
      </c>
      <c r="D165" s="548">
        <f t="shared" si="14"/>
        <v>8.3333333333333339</v>
      </c>
      <c r="E165" s="548">
        <f t="shared" si="15"/>
        <v>8.1666666666666679</v>
      </c>
      <c r="F165" s="548">
        <f t="shared" si="16"/>
        <v>8.0333333333333332</v>
      </c>
      <c r="G165" s="548">
        <f t="shared" si="17"/>
        <v>7.8666666666666671</v>
      </c>
      <c r="H165" s="548">
        <f t="shared" si="18"/>
        <v>8.4666666666666686</v>
      </c>
      <c r="I165" s="548">
        <f t="shared" si="19"/>
        <v>8.6333333333333364</v>
      </c>
      <c r="J165" s="548">
        <f t="shared" si="20"/>
        <v>8.7666666666666693</v>
      </c>
      <c r="K165" s="547">
        <f>VLOOKUP($B165,[1]EQ!$A$1:$L$2000,4,0)</f>
        <v>8.5</v>
      </c>
      <c r="L165" s="547">
        <f>VLOOKUP($B165,[1]EQ!$A$1:$L$2000,5,0)</f>
        <v>8.1999999999999993</v>
      </c>
      <c r="M165" s="547">
        <f>(VLOOKUP($B165,[1]EQ!$A$1:$L$2000,9,0)/100000)</f>
        <v>44.455880000000001</v>
      </c>
    </row>
    <row r="166" spans="1:13">
      <c r="A166" s="254">
        <v>156</v>
      </c>
      <c r="B166" t="s">
        <v>241</v>
      </c>
      <c r="C166" s="547">
        <f>VLOOKUP($B166,[1]EQ!$A$1:$L$2000,6,0)</f>
        <v>76.599999999999994</v>
      </c>
      <c r="D166" s="548">
        <f t="shared" si="14"/>
        <v>77.266666666666666</v>
      </c>
      <c r="E166" s="548">
        <f t="shared" si="15"/>
        <v>75.633333333333326</v>
      </c>
      <c r="F166" s="548">
        <f t="shared" si="16"/>
        <v>74.666666666666657</v>
      </c>
      <c r="G166" s="548">
        <f t="shared" si="17"/>
        <v>73.033333333333317</v>
      </c>
      <c r="H166" s="548">
        <f t="shared" si="18"/>
        <v>78.233333333333334</v>
      </c>
      <c r="I166" s="548">
        <f t="shared" si="19"/>
        <v>79.866666666666688</v>
      </c>
      <c r="J166" s="548">
        <f t="shared" si="20"/>
        <v>80.833333333333343</v>
      </c>
      <c r="K166" s="547">
        <f>VLOOKUP($B166,[1]EQ!$A$1:$L$2000,4,0)</f>
        <v>78.900000000000006</v>
      </c>
      <c r="L166" s="547">
        <f>VLOOKUP($B166,[1]EQ!$A$1:$L$2000,5,0)</f>
        <v>76.3</v>
      </c>
      <c r="M166" s="547">
        <f>(VLOOKUP($B166,[1]EQ!$A$1:$L$2000,9,0)/100000)</f>
        <v>19.98254</v>
      </c>
    </row>
    <row r="167" spans="1:13">
      <c r="A167" s="254">
        <v>157</v>
      </c>
      <c r="B167" t="s">
        <v>99</v>
      </c>
      <c r="C167" s="547">
        <f>VLOOKUP($B167,[1]EQ!$A$1:$L$2000,6,0)</f>
        <v>133.1</v>
      </c>
      <c r="D167" s="548">
        <f t="shared" si="14"/>
        <v>133.61666666666667</v>
      </c>
      <c r="E167" s="548">
        <f t="shared" si="15"/>
        <v>131.98333333333335</v>
      </c>
      <c r="F167" s="548">
        <f t="shared" si="16"/>
        <v>130.86666666666667</v>
      </c>
      <c r="G167" s="548">
        <f t="shared" si="17"/>
        <v>129.23333333333335</v>
      </c>
      <c r="H167" s="548">
        <f t="shared" si="18"/>
        <v>134.73333333333335</v>
      </c>
      <c r="I167" s="548">
        <f t="shared" si="19"/>
        <v>136.36666666666667</v>
      </c>
      <c r="J167" s="548">
        <f t="shared" si="20"/>
        <v>137.48333333333335</v>
      </c>
      <c r="K167" s="547">
        <f>VLOOKUP($B167,[1]EQ!$A$1:$L$2000,4,0)</f>
        <v>135.25</v>
      </c>
      <c r="L167" s="547">
        <f>VLOOKUP($B167,[1]EQ!$A$1:$L$2000,5,0)</f>
        <v>132.5</v>
      </c>
      <c r="M167" s="547">
        <f>(VLOOKUP($B167,[1]EQ!$A$1:$L$2000,9,0)/100000)</f>
        <v>152.27589</v>
      </c>
    </row>
    <row r="168" spans="1:13">
      <c r="A168" s="254">
        <v>158</v>
      </c>
      <c r="B168" t="s">
        <v>361</v>
      </c>
      <c r="C168" s="547">
        <f>VLOOKUP($B168,[1]EQ!$A$1:$L$2000,6,0)</f>
        <v>275</v>
      </c>
      <c r="D168" s="548">
        <f t="shared" si="14"/>
        <v>276.4666666666667</v>
      </c>
      <c r="E168" s="548">
        <f t="shared" si="15"/>
        <v>272.58333333333337</v>
      </c>
      <c r="F168" s="548">
        <f t="shared" si="16"/>
        <v>270.16666666666669</v>
      </c>
      <c r="G168" s="548">
        <f t="shared" si="17"/>
        <v>266.28333333333336</v>
      </c>
      <c r="H168" s="548">
        <f t="shared" si="18"/>
        <v>278.88333333333338</v>
      </c>
      <c r="I168" s="548">
        <f t="shared" si="19"/>
        <v>282.76666666666671</v>
      </c>
      <c r="J168" s="548">
        <f t="shared" si="20"/>
        <v>285.18333333333339</v>
      </c>
      <c r="K168" s="547">
        <f>VLOOKUP($B168,[1]EQ!$A$1:$L$2000,4,0)</f>
        <v>280.35000000000002</v>
      </c>
      <c r="L168" s="547">
        <f>VLOOKUP($B168,[1]EQ!$A$1:$L$2000,5,0)</f>
        <v>274.05</v>
      </c>
      <c r="M168" s="547">
        <f>(VLOOKUP($B168,[1]EQ!$A$1:$L$2000,9,0)/100000)</f>
        <v>0.53557999999999995</v>
      </c>
    </row>
    <row r="169" spans="1:13">
      <c r="A169" s="254">
        <v>159</v>
      </c>
      <c r="B169" t="s">
        <v>362</v>
      </c>
      <c r="C169" s="547">
        <f>VLOOKUP($B169,[1]EQ!$A$1:$L$2000,6,0)</f>
        <v>211.65</v>
      </c>
      <c r="D169" s="548">
        <f t="shared" si="14"/>
        <v>210.21666666666667</v>
      </c>
      <c r="E169" s="548">
        <f t="shared" si="15"/>
        <v>208.43333333333334</v>
      </c>
      <c r="F169" s="548">
        <f t="shared" si="16"/>
        <v>205.21666666666667</v>
      </c>
      <c r="G169" s="548">
        <f t="shared" si="17"/>
        <v>203.43333333333334</v>
      </c>
      <c r="H169" s="548">
        <f t="shared" si="18"/>
        <v>213.43333333333334</v>
      </c>
      <c r="I169" s="548">
        <f t="shared" si="19"/>
        <v>215.2166666666667</v>
      </c>
      <c r="J169" s="548">
        <f t="shared" si="20"/>
        <v>218.43333333333334</v>
      </c>
      <c r="K169" s="547">
        <f>VLOOKUP($B169,[1]EQ!$A$1:$L$2000,4,0)</f>
        <v>212</v>
      </c>
      <c r="L169" s="547">
        <f>VLOOKUP($B169,[1]EQ!$A$1:$L$2000,5,0)</f>
        <v>207</v>
      </c>
      <c r="M169" s="547">
        <f>(VLOOKUP($B169,[1]EQ!$A$1:$L$2000,9,0)/100000)</f>
        <v>1.89652</v>
      </c>
    </row>
    <row r="170" spans="1:13">
      <c r="A170" s="254">
        <v>160</v>
      </c>
      <c r="B170" t="s">
        <v>745</v>
      </c>
      <c r="C170" s="547">
        <f>VLOOKUP($B170,[1]EQ!$A$1:$L$2000,6,0)</f>
        <v>3736.1</v>
      </c>
      <c r="D170" s="548">
        <f t="shared" si="14"/>
        <v>3756.0333333333328</v>
      </c>
      <c r="E170" s="548">
        <f t="shared" si="15"/>
        <v>3683.1166666666659</v>
      </c>
      <c r="F170" s="548">
        <f t="shared" si="16"/>
        <v>3630.1333333333332</v>
      </c>
      <c r="G170" s="548">
        <f t="shared" si="17"/>
        <v>3557.2166666666662</v>
      </c>
      <c r="H170" s="548">
        <f t="shared" si="18"/>
        <v>3809.0166666666655</v>
      </c>
      <c r="I170" s="548">
        <f t="shared" si="19"/>
        <v>3881.9333333333325</v>
      </c>
      <c r="J170" s="548">
        <f t="shared" si="20"/>
        <v>3934.9166666666652</v>
      </c>
      <c r="K170" s="547">
        <f>VLOOKUP($B170,[1]EQ!$A$1:$L$2000,4,0)</f>
        <v>3828.95</v>
      </c>
      <c r="L170" s="547">
        <f>VLOOKUP($B170,[1]EQ!$A$1:$L$2000,5,0)</f>
        <v>3703.05</v>
      </c>
      <c r="M170" s="547">
        <f>(VLOOKUP($B170,[1]EQ!$A$1:$L$2000,9,0)/100000)</f>
        <v>0.42453999999999997</v>
      </c>
    </row>
    <row r="171" spans="1:13">
      <c r="A171" s="254">
        <v>161</v>
      </c>
      <c r="B171" t="s">
        <v>102</v>
      </c>
      <c r="C171" s="547">
        <f>VLOOKUP($B171,[1]EQ!$A$1:$L$2000,6,0)</f>
        <v>25.25</v>
      </c>
      <c r="D171" s="548">
        <f t="shared" si="14"/>
        <v>25.400000000000002</v>
      </c>
      <c r="E171" s="548">
        <f t="shared" si="15"/>
        <v>24.900000000000006</v>
      </c>
      <c r="F171" s="548">
        <f t="shared" si="16"/>
        <v>24.550000000000004</v>
      </c>
      <c r="G171" s="548">
        <f t="shared" si="17"/>
        <v>24.050000000000008</v>
      </c>
      <c r="H171" s="548">
        <f t="shared" si="18"/>
        <v>25.750000000000004</v>
      </c>
      <c r="I171" s="548">
        <f t="shared" si="19"/>
        <v>26.249999999999996</v>
      </c>
      <c r="J171" s="548">
        <f t="shared" si="20"/>
        <v>26.6</v>
      </c>
      <c r="K171" s="547">
        <f>VLOOKUP($B171,[1]EQ!$A$1:$L$2000,4,0)</f>
        <v>25.9</v>
      </c>
      <c r="L171" s="547">
        <f>VLOOKUP($B171,[1]EQ!$A$1:$L$2000,5,0)</f>
        <v>25.05</v>
      </c>
      <c r="M171" s="547">
        <f>(VLOOKUP($B171,[1]EQ!$A$1:$L$2000,9,0)/100000)</f>
        <v>100.48121999999999</v>
      </c>
    </row>
    <row r="172" spans="1:13">
      <c r="A172" s="254">
        <v>162</v>
      </c>
      <c r="B172" t="s">
        <v>363</v>
      </c>
      <c r="C172" s="547">
        <f>VLOOKUP($B172,[1]EQ!$A$1:$L$2000,6,0)</f>
        <v>2192.0500000000002</v>
      </c>
      <c r="D172" s="548">
        <f t="shared" si="14"/>
        <v>2197.9666666666667</v>
      </c>
      <c r="E172" s="548">
        <f t="shared" si="15"/>
        <v>2170.9333333333334</v>
      </c>
      <c r="F172" s="548">
        <f t="shared" si="16"/>
        <v>2149.8166666666666</v>
      </c>
      <c r="G172" s="548">
        <f t="shared" si="17"/>
        <v>2122.7833333333333</v>
      </c>
      <c r="H172" s="548">
        <f t="shared" si="18"/>
        <v>2219.0833333333335</v>
      </c>
      <c r="I172" s="548">
        <f t="shared" si="19"/>
        <v>2246.1166666666672</v>
      </c>
      <c r="J172" s="548">
        <f t="shared" si="20"/>
        <v>2267.2333333333336</v>
      </c>
      <c r="K172" s="547">
        <f>VLOOKUP($B172,[1]EQ!$A$1:$L$2000,4,0)</f>
        <v>2225</v>
      </c>
      <c r="L172" s="547">
        <f>VLOOKUP($B172,[1]EQ!$A$1:$L$2000,5,0)</f>
        <v>2176.85</v>
      </c>
      <c r="M172" s="547">
        <f>(VLOOKUP($B172,[1]EQ!$A$1:$L$2000,9,0)/100000)</f>
        <v>0.12634999999999999</v>
      </c>
    </row>
    <row r="173" spans="1:13">
      <c r="A173" s="254">
        <v>163</v>
      </c>
      <c r="B173" t="s">
        <v>746</v>
      </c>
      <c r="C173" s="547">
        <f>VLOOKUP($B173,[1]EQ!$A$1:$L$2000,6,0)</f>
        <v>198.3</v>
      </c>
      <c r="D173" s="548">
        <f t="shared" si="14"/>
        <v>198.15</v>
      </c>
      <c r="E173" s="548">
        <f t="shared" si="15"/>
        <v>195.15</v>
      </c>
      <c r="F173" s="548">
        <f t="shared" si="16"/>
        <v>192</v>
      </c>
      <c r="G173" s="548">
        <f t="shared" si="17"/>
        <v>189</v>
      </c>
      <c r="H173" s="548">
        <f t="shared" si="18"/>
        <v>201.3</v>
      </c>
      <c r="I173" s="548">
        <f t="shared" si="19"/>
        <v>204.3</v>
      </c>
      <c r="J173" s="548">
        <f t="shared" si="20"/>
        <v>207.45000000000002</v>
      </c>
      <c r="K173" s="547">
        <f>VLOOKUP($B173,[1]EQ!$A$1:$L$2000,4,0)</f>
        <v>201.15</v>
      </c>
      <c r="L173" s="547">
        <f>VLOOKUP($B173,[1]EQ!$A$1:$L$2000,5,0)</f>
        <v>195</v>
      </c>
      <c r="M173" s="547">
        <f>(VLOOKUP($B173,[1]EQ!$A$1:$L$2000,9,0)/100000)</f>
        <v>1.40564</v>
      </c>
    </row>
    <row r="174" spans="1:13">
      <c r="A174" s="254">
        <v>164</v>
      </c>
      <c r="B174" t="s">
        <v>364</v>
      </c>
      <c r="C174" s="547">
        <f>VLOOKUP($B174,[1]EQ!$A$1:$L$2000,6,0)</f>
        <v>2262.1999999999998</v>
      </c>
      <c r="D174" s="548">
        <f t="shared" si="14"/>
        <v>2260.1333333333332</v>
      </c>
      <c r="E174" s="548">
        <f t="shared" si="15"/>
        <v>2232.2166666666662</v>
      </c>
      <c r="F174" s="548">
        <f t="shared" si="16"/>
        <v>2202.2333333333331</v>
      </c>
      <c r="G174" s="548">
        <f t="shared" si="17"/>
        <v>2174.3166666666662</v>
      </c>
      <c r="H174" s="548">
        <f t="shared" si="18"/>
        <v>2290.1166666666663</v>
      </c>
      <c r="I174" s="548">
        <f t="shared" si="19"/>
        <v>2318.0333333333333</v>
      </c>
      <c r="J174" s="548">
        <f t="shared" si="20"/>
        <v>2348.0166666666664</v>
      </c>
      <c r="K174" s="547">
        <f>VLOOKUP($B174,[1]EQ!$A$1:$L$2000,4,0)</f>
        <v>2288.0500000000002</v>
      </c>
      <c r="L174" s="547">
        <f>VLOOKUP($B174,[1]EQ!$A$1:$L$2000,5,0)</f>
        <v>2230.15</v>
      </c>
      <c r="M174" s="547">
        <f>(VLOOKUP($B174,[1]EQ!$A$1:$L$2000,9,0)/100000)</f>
        <v>0.10177</v>
      </c>
    </row>
    <row r="175" spans="1:13">
      <c r="A175" s="254">
        <v>165</v>
      </c>
      <c r="B175" t="s">
        <v>242</v>
      </c>
      <c r="C175" s="547">
        <f>VLOOKUP($B175,[1]EQ!$A$1:$L$2000,6,0)</f>
        <v>141.94999999999999</v>
      </c>
      <c r="D175" s="548">
        <f t="shared" si="14"/>
        <v>142.56666666666666</v>
      </c>
      <c r="E175" s="548">
        <f t="shared" si="15"/>
        <v>140.38333333333333</v>
      </c>
      <c r="F175" s="548">
        <f t="shared" si="16"/>
        <v>138.81666666666666</v>
      </c>
      <c r="G175" s="548">
        <f t="shared" si="17"/>
        <v>136.63333333333333</v>
      </c>
      <c r="H175" s="548">
        <f t="shared" si="18"/>
        <v>144.13333333333333</v>
      </c>
      <c r="I175" s="548">
        <f t="shared" si="19"/>
        <v>146.31666666666666</v>
      </c>
      <c r="J175" s="548">
        <f t="shared" si="20"/>
        <v>147.88333333333333</v>
      </c>
      <c r="K175" s="547">
        <f>VLOOKUP($B175,[1]EQ!$A$1:$L$2000,4,0)</f>
        <v>144.75</v>
      </c>
      <c r="L175" s="547">
        <f>VLOOKUP($B175,[1]EQ!$A$1:$L$2000,5,0)</f>
        <v>141</v>
      </c>
      <c r="M175" s="547">
        <f>(VLOOKUP($B175,[1]EQ!$A$1:$L$2000,9,0)/100000)</f>
        <v>3.1274700000000002</v>
      </c>
    </row>
    <row r="176" spans="1:13">
      <c r="A176" s="254">
        <v>166</v>
      </c>
      <c r="B176" t="s">
        <v>365</v>
      </c>
      <c r="C176" s="547">
        <f>VLOOKUP($B176,[1]EQ!$A$1:$L$2000,6,0)</f>
        <v>5652.1</v>
      </c>
      <c r="D176" s="548">
        <f t="shared" si="14"/>
        <v>5661.1833333333334</v>
      </c>
      <c r="E176" s="548">
        <f t="shared" si="15"/>
        <v>5630.916666666667</v>
      </c>
      <c r="F176" s="548">
        <f t="shared" si="16"/>
        <v>5609.7333333333336</v>
      </c>
      <c r="G176" s="548">
        <f t="shared" si="17"/>
        <v>5579.4666666666672</v>
      </c>
      <c r="H176" s="548">
        <f t="shared" si="18"/>
        <v>5682.3666666666668</v>
      </c>
      <c r="I176" s="548">
        <f t="shared" si="19"/>
        <v>5712.6333333333332</v>
      </c>
      <c r="J176" s="548">
        <f t="shared" si="20"/>
        <v>5733.8166666666666</v>
      </c>
      <c r="K176" s="547">
        <f>VLOOKUP($B176,[1]EQ!$A$1:$L$2000,4,0)</f>
        <v>5691.45</v>
      </c>
      <c r="L176" s="547">
        <f>VLOOKUP($B176,[1]EQ!$A$1:$L$2000,5,0)</f>
        <v>5640</v>
      </c>
      <c r="M176" s="547">
        <f>(VLOOKUP($B176,[1]EQ!$A$1:$L$2000,9,0)/100000)</f>
        <v>3.3509999999999998E-2</v>
      </c>
    </row>
    <row r="177" spans="1:13">
      <c r="A177" s="254">
        <v>167</v>
      </c>
      <c r="B177" t="s">
        <v>366</v>
      </c>
      <c r="C177" s="547">
        <f>VLOOKUP($B177,[1]EQ!$A$1:$L$2000,6,0)</f>
        <v>1438.55</v>
      </c>
      <c r="D177" s="548">
        <f t="shared" si="14"/>
        <v>1437.8500000000001</v>
      </c>
      <c r="E177" s="548">
        <f t="shared" si="15"/>
        <v>1428.7000000000003</v>
      </c>
      <c r="F177" s="548">
        <f t="shared" si="16"/>
        <v>1418.8500000000001</v>
      </c>
      <c r="G177" s="548">
        <f t="shared" si="17"/>
        <v>1409.7000000000003</v>
      </c>
      <c r="H177" s="548">
        <f t="shared" si="18"/>
        <v>1447.7000000000003</v>
      </c>
      <c r="I177" s="548">
        <f t="shared" si="19"/>
        <v>1456.8500000000004</v>
      </c>
      <c r="J177" s="548">
        <f t="shared" si="20"/>
        <v>1466.7000000000003</v>
      </c>
      <c r="K177" s="547">
        <f>VLOOKUP($B177,[1]EQ!$A$1:$L$2000,4,0)</f>
        <v>1447</v>
      </c>
      <c r="L177" s="547">
        <f>VLOOKUP($B177,[1]EQ!$A$1:$L$2000,5,0)</f>
        <v>1428</v>
      </c>
      <c r="M177" s="547">
        <f>(VLOOKUP($B177,[1]EQ!$A$1:$L$2000,9,0)/100000)</f>
        <v>0.29186000000000001</v>
      </c>
    </row>
    <row r="178" spans="1:13">
      <c r="A178" s="254">
        <v>168</v>
      </c>
      <c r="B178" t="s">
        <v>100</v>
      </c>
      <c r="C178" s="547">
        <f>VLOOKUP($B178,[1]EQ!$A$1:$L$2000,6,0)</f>
        <v>503.2</v>
      </c>
      <c r="D178" s="548">
        <f t="shared" si="14"/>
        <v>499.7</v>
      </c>
      <c r="E178" s="548">
        <f t="shared" si="15"/>
        <v>493.59999999999997</v>
      </c>
      <c r="F178" s="548">
        <f t="shared" si="16"/>
        <v>484</v>
      </c>
      <c r="G178" s="548">
        <f t="shared" si="17"/>
        <v>477.9</v>
      </c>
      <c r="H178" s="548">
        <f t="shared" si="18"/>
        <v>509.29999999999995</v>
      </c>
      <c r="I178" s="548">
        <f t="shared" si="19"/>
        <v>515.4</v>
      </c>
      <c r="J178" s="548">
        <f t="shared" si="20"/>
        <v>525</v>
      </c>
      <c r="K178" s="547">
        <f>VLOOKUP($B178,[1]EQ!$A$1:$L$2000,4,0)</f>
        <v>505.8</v>
      </c>
      <c r="L178" s="547">
        <f>VLOOKUP($B178,[1]EQ!$A$1:$L$2000,5,0)</f>
        <v>490.1</v>
      </c>
      <c r="M178" s="547">
        <f>(VLOOKUP($B178,[1]EQ!$A$1:$L$2000,9,0)/100000)</f>
        <v>24.965540000000001</v>
      </c>
    </row>
    <row r="179" spans="1:13">
      <c r="A179" s="254">
        <v>169</v>
      </c>
      <c r="B179" t="s">
        <v>367</v>
      </c>
      <c r="C179" s="547">
        <f>VLOOKUP($B179,[1]EQ!$A$1:$L$2000,6,0)</f>
        <v>922.95</v>
      </c>
      <c r="D179" s="548">
        <f t="shared" si="14"/>
        <v>924.68333333333339</v>
      </c>
      <c r="E179" s="548">
        <f t="shared" si="15"/>
        <v>919.46666666666681</v>
      </c>
      <c r="F179" s="548">
        <f t="shared" si="16"/>
        <v>915.98333333333346</v>
      </c>
      <c r="G179" s="548">
        <f t="shared" si="17"/>
        <v>910.76666666666688</v>
      </c>
      <c r="H179" s="548">
        <f t="shared" si="18"/>
        <v>928.16666666666674</v>
      </c>
      <c r="I179" s="548">
        <f t="shared" si="19"/>
        <v>933.38333333333344</v>
      </c>
      <c r="J179" s="548">
        <f t="shared" si="20"/>
        <v>936.86666666666667</v>
      </c>
      <c r="K179" s="547">
        <f>VLOOKUP($B179,[1]EQ!$A$1:$L$2000,4,0)</f>
        <v>929.9</v>
      </c>
      <c r="L179" s="547">
        <f>VLOOKUP($B179,[1]EQ!$A$1:$L$2000,5,0)</f>
        <v>921.2</v>
      </c>
      <c r="M179" s="547">
        <f>(VLOOKUP($B179,[1]EQ!$A$1:$L$2000,9,0)/100000)</f>
        <v>0.26988000000000001</v>
      </c>
    </row>
    <row r="180" spans="1:13">
      <c r="A180" s="254">
        <v>170</v>
      </c>
      <c r="B180" t="s">
        <v>243</v>
      </c>
      <c r="C180" s="547">
        <f>VLOOKUP($B180,[1]EQ!$A$1:$L$2000,6,0)</f>
        <v>494.85</v>
      </c>
      <c r="D180" s="548">
        <f t="shared" si="14"/>
        <v>495.88333333333338</v>
      </c>
      <c r="E180" s="548">
        <f t="shared" si="15"/>
        <v>490.96666666666675</v>
      </c>
      <c r="F180" s="548">
        <f t="shared" si="16"/>
        <v>487.08333333333337</v>
      </c>
      <c r="G180" s="548">
        <f t="shared" si="17"/>
        <v>482.16666666666674</v>
      </c>
      <c r="H180" s="548">
        <f t="shared" si="18"/>
        <v>499.76666666666677</v>
      </c>
      <c r="I180" s="548">
        <f t="shared" si="19"/>
        <v>504.68333333333339</v>
      </c>
      <c r="J180" s="548">
        <f t="shared" si="20"/>
        <v>508.56666666666678</v>
      </c>
      <c r="K180" s="547">
        <f>VLOOKUP($B180,[1]EQ!$A$1:$L$2000,4,0)</f>
        <v>500.8</v>
      </c>
      <c r="L180" s="547">
        <f>VLOOKUP($B180,[1]EQ!$A$1:$L$2000,5,0)</f>
        <v>492</v>
      </c>
      <c r="M180" s="547">
        <f>(VLOOKUP($B180,[1]EQ!$A$1:$L$2000,9,0)/100000)</f>
        <v>0.84755999999999998</v>
      </c>
    </row>
    <row r="181" spans="1:13">
      <c r="A181" s="254">
        <v>171</v>
      </c>
      <c r="B181" t="s">
        <v>103</v>
      </c>
      <c r="C181" s="547">
        <f>VLOOKUP($B181,[1]EQ!$A$1:$L$2000,6,0)</f>
        <v>721.1</v>
      </c>
      <c r="D181" s="548">
        <f t="shared" si="14"/>
        <v>728.95000000000016</v>
      </c>
      <c r="E181" s="548">
        <f t="shared" si="15"/>
        <v>710.20000000000027</v>
      </c>
      <c r="F181" s="548">
        <f t="shared" si="16"/>
        <v>699.30000000000007</v>
      </c>
      <c r="G181" s="548">
        <f t="shared" si="17"/>
        <v>680.55000000000018</v>
      </c>
      <c r="H181" s="548">
        <f t="shared" si="18"/>
        <v>739.85000000000036</v>
      </c>
      <c r="I181" s="548">
        <f t="shared" si="19"/>
        <v>758.60000000000014</v>
      </c>
      <c r="J181" s="548">
        <f t="shared" si="20"/>
        <v>769.50000000000045</v>
      </c>
      <c r="K181" s="547">
        <f>VLOOKUP($B181,[1]EQ!$A$1:$L$2000,4,0)</f>
        <v>747.7</v>
      </c>
      <c r="L181" s="547">
        <f>VLOOKUP($B181,[1]EQ!$A$1:$L$2000,5,0)</f>
        <v>718.05</v>
      </c>
      <c r="M181" s="547">
        <f>(VLOOKUP($B181,[1]EQ!$A$1:$L$2000,9,0)/100000)</f>
        <v>16.306950000000001</v>
      </c>
    </row>
    <row r="182" spans="1:13">
      <c r="A182" s="254">
        <v>172</v>
      </c>
      <c r="B182" t="s">
        <v>244</v>
      </c>
      <c r="C182" s="547">
        <f>VLOOKUP($B182,[1]EQ!$A$1:$L$2000,6,0)</f>
        <v>446.25</v>
      </c>
      <c r="D182" s="548">
        <f t="shared" si="14"/>
        <v>445.88333333333338</v>
      </c>
      <c r="E182" s="548">
        <f t="shared" si="15"/>
        <v>441.46666666666675</v>
      </c>
      <c r="F182" s="548">
        <f t="shared" si="16"/>
        <v>436.68333333333339</v>
      </c>
      <c r="G182" s="548">
        <f t="shared" si="17"/>
        <v>432.26666666666677</v>
      </c>
      <c r="H182" s="548">
        <f t="shared" si="18"/>
        <v>450.66666666666674</v>
      </c>
      <c r="I182" s="548">
        <f t="shared" si="19"/>
        <v>455.08333333333337</v>
      </c>
      <c r="J182" s="548">
        <f t="shared" si="20"/>
        <v>459.86666666666673</v>
      </c>
      <c r="K182" s="547">
        <f>VLOOKUP($B182,[1]EQ!$A$1:$L$2000,4,0)</f>
        <v>450.3</v>
      </c>
      <c r="L182" s="547">
        <f>VLOOKUP($B182,[1]EQ!$A$1:$L$2000,5,0)</f>
        <v>441.1</v>
      </c>
      <c r="M182" s="547">
        <f>(VLOOKUP($B182,[1]EQ!$A$1:$L$2000,9,0)/100000)</f>
        <v>1.22285</v>
      </c>
    </row>
    <row r="183" spans="1:13">
      <c r="A183" s="254">
        <v>173</v>
      </c>
      <c r="B183" t="s">
        <v>245</v>
      </c>
      <c r="C183" s="547">
        <f>VLOOKUP($B183,[1]EQ!$A$1:$L$2000,6,0)</f>
        <v>1522.8</v>
      </c>
      <c r="D183" s="548">
        <f t="shared" si="14"/>
        <v>1518.6000000000001</v>
      </c>
      <c r="E183" s="548">
        <f t="shared" si="15"/>
        <v>1497.2000000000003</v>
      </c>
      <c r="F183" s="548">
        <f t="shared" si="16"/>
        <v>1471.6000000000001</v>
      </c>
      <c r="G183" s="548">
        <f t="shared" si="17"/>
        <v>1450.2000000000003</v>
      </c>
      <c r="H183" s="548">
        <f t="shared" si="18"/>
        <v>1544.2000000000003</v>
      </c>
      <c r="I183" s="548">
        <f t="shared" si="19"/>
        <v>1565.6000000000004</v>
      </c>
      <c r="J183" s="548">
        <f t="shared" si="20"/>
        <v>1591.2000000000003</v>
      </c>
      <c r="K183" s="547">
        <f>VLOOKUP($B183,[1]EQ!$A$1:$L$2000,4,0)</f>
        <v>1540</v>
      </c>
      <c r="L183" s="547">
        <f>VLOOKUP($B183,[1]EQ!$A$1:$L$2000,5,0)</f>
        <v>1493</v>
      </c>
      <c r="M183" s="547">
        <f>(VLOOKUP($B183,[1]EQ!$A$1:$L$2000,9,0)/100000)</f>
        <v>5.8311400000000004</v>
      </c>
    </row>
    <row r="184" spans="1:13">
      <c r="A184" s="254">
        <v>174</v>
      </c>
      <c r="B184" t="s">
        <v>368</v>
      </c>
      <c r="C184" s="547">
        <f>VLOOKUP($B184,[1]EQ!$A$1:$L$2000,6,0)</f>
        <v>351</v>
      </c>
      <c r="D184" s="548">
        <f t="shared" si="14"/>
        <v>351.61666666666662</v>
      </c>
      <c r="E184" s="548">
        <f t="shared" si="15"/>
        <v>344.58333333333326</v>
      </c>
      <c r="F184" s="548">
        <f t="shared" si="16"/>
        <v>338.16666666666663</v>
      </c>
      <c r="G184" s="548">
        <f t="shared" si="17"/>
        <v>331.13333333333327</v>
      </c>
      <c r="H184" s="548">
        <f t="shared" si="18"/>
        <v>358.03333333333325</v>
      </c>
      <c r="I184" s="548">
        <f t="shared" si="19"/>
        <v>365.06666666666666</v>
      </c>
      <c r="J184" s="548">
        <f t="shared" si="20"/>
        <v>371.48333333333323</v>
      </c>
      <c r="K184" s="547">
        <f>VLOOKUP($B184,[1]EQ!$A$1:$L$2000,4,0)</f>
        <v>358.65</v>
      </c>
      <c r="L184" s="547">
        <f>VLOOKUP($B184,[1]EQ!$A$1:$L$2000,5,0)</f>
        <v>345.2</v>
      </c>
      <c r="M184" s="547">
        <f>(VLOOKUP($B184,[1]EQ!$A$1:$L$2000,9,0)/100000)</f>
        <v>13.175850000000001</v>
      </c>
    </row>
    <row r="185" spans="1:13">
      <c r="A185" s="254">
        <v>175</v>
      </c>
      <c r="B185" t="s">
        <v>246</v>
      </c>
      <c r="C185" s="547">
        <f>VLOOKUP($B185,[1]EQ!$A$1:$L$2000,6,0)</f>
        <v>486.85</v>
      </c>
      <c r="D185" s="548">
        <f t="shared" si="14"/>
        <v>473.08333333333331</v>
      </c>
      <c r="E185" s="548">
        <f t="shared" si="15"/>
        <v>450.36666666666662</v>
      </c>
      <c r="F185" s="548">
        <f t="shared" si="16"/>
        <v>413.88333333333333</v>
      </c>
      <c r="G185" s="548">
        <f t="shared" si="17"/>
        <v>391.16666666666663</v>
      </c>
      <c r="H185" s="548">
        <f t="shared" si="18"/>
        <v>509.56666666666661</v>
      </c>
      <c r="I185" s="548">
        <f t="shared" si="19"/>
        <v>532.2833333333333</v>
      </c>
      <c r="J185" s="548">
        <f t="shared" si="20"/>
        <v>568.76666666666665</v>
      </c>
      <c r="K185" s="547">
        <f>VLOOKUP($B185,[1]EQ!$A$1:$L$2000,4,0)</f>
        <v>495.8</v>
      </c>
      <c r="L185" s="547">
        <f>VLOOKUP($B185,[1]EQ!$A$1:$L$2000,5,0)</f>
        <v>436.6</v>
      </c>
      <c r="M185" s="547">
        <f>(VLOOKUP($B185,[1]EQ!$A$1:$L$2000,9,0)/100000)</f>
        <v>56.72081</v>
      </c>
    </row>
    <row r="186" spans="1:13">
      <c r="A186" s="254">
        <v>176</v>
      </c>
      <c r="B186" t="s">
        <v>104</v>
      </c>
      <c r="C186" s="547">
        <f>VLOOKUP($B186,[1]EQ!$A$1:$L$2000,6,0)</f>
        <v>1243.75</v>
      </c>
      <c r="D186" s="548">
        <f t="shared" si="14"/>
        <v>1242.1166666666666</v>
      </c>
      <c r="E186" s="548">
        <f t="shared" si="15"/>
        <v>1227.2333333333331</v>
      </c>
      <c r="F186" s="548">
        <f t="shared" si="16"/>
        <v>1210.7166666666665</v>
      </c>
      <c r="G186" s="548">
        <f t="shared" si="17"/>
        <v>1195.833333333333</v>
      </c>
      <c r="H186" s="548">
        <f t="shared" si="18"/>
        <v>1258.6333333333332</v>
      </c>
      <c r="I186" s="548">
        <f t="shared" si="19"/>
        <v>1273.5166666666669</v>
      </c>
      <c r="J186" s="548">
        <f t="shared" si="20"/>
        <v>1290.0333333333333</v>
      </c>
      <c r="K186" s="547">
        <f>VLOOKUP($B186,[1]EQ!$A$1:$L$2000,4,0)</f>
        <v>1257</v>
      </c>
      <c r="L186" s="547">
        <f>VLOOKUP($B186,[1]EQ!$A$1:$L$2000,5,0)</f>
        <v>1225.5999999999999</v>
      </c>
      <c r="M186" s="547">
        <f>(VLOOKUP($B186,[1]EQ!$A$1:$L$2000,9,0)/100000)</f>
        <v>15.61647</v>
      </c>
    </row>
    <row r="187" spans="1:13">
      <c r="A187" s="254">
        <v>177</v>
      </c>
      <c r="B187" t="s">
        <v>369</v>
      </c>
      <c r="C187" s="547">
        <f>VLOOKUP($B187,[1]EQ!$A$1:$L$2000,6,0)</f>
        <v>258.05</v>
      </c>
      <c r="D187" s="548">
        <f t="shared" si="14"/>
        <v>257.56666666666666</v>
      </c>
      <c r="E187" s="548">
        <f t="shared" si="15"/>
        <v>256.43333333333334</v>
      </c>
      <c r="F187" s="548">
        <f t="shared" si="16"/>
        <v>254.81666666666666</v>
      </c>
      <c r="G187" s="548">
        <f t="shared" si="17"/>
        <v>253.68333333333334</v>
      </c>
      <c r="H187" s="548">
        <f t="shared" si="18"/>
        <v>259.18333333333334</v>
      </c>
      <c r="I187" s="548">
        <f t="shared" si="19"/>
        <v>260.31666666666666</v>
      </c>
      <c r="J187" s="548">
        <f t="shared" si="20"/>
        <v>261.93333333333334</v>
      </c>
      <c r="K187" s="547">
        <f>VLOOKUP($B187,[1]EQ!$A$1:$L$2000,4,0)</f>
        <v>258.7</v>
      </c>
      <c r="L187" s="547">
        <f>VLOOKUP($B187,[1]EQ!$A$1:$L$2000,5,0)</f>
        <v>255.95</v>
      </c>
      <c r="M187" s="547">
        <f>(VLOOKUP($B187,[1]EQ!$A$1:$L$2000,9,0)/100000)</f>
        <v>1.5057</v>
      </c>
    </row>
    <row r="188" spans="1:13">
      <c r="A188" s="254">
        <v>178</v>
      </c>
      <c r="B188" t="s">
        <v>370</v>
      </c>
      <c r="C188" s="547">
        <f>VLOOKUP($B188,[1]EQ!$A$1:$L$2000,6,0)</f>
        <v>98.95</v>
      </c>
      <c r="D188" s="548">
        <f t="shared" si="14"/>
        <v>97.816666666666677</v>
      </c>
      <c r="E188" s="548">
        <f t="shared" si="15"/>
        <v>95.733333333333348</v>
      </c>
      <c r="F188" s="548">
        <f t="shared" si="16"/>
        <v>92.516666666666666</v>
      </c>
      <c r="G188" s="548">
        <f t="shared" si="17"/>
        <v>90.433333333333337</v>
      </c>
      <c r="H188" s="548">
        <f t="shared" si="18"/>
        <v>101.03333333333336</v>
      </c>
      <c r="I188" s="548">
        <f t="shared" si="19"/>
        <v>103.1166666666667</v>
      </c>
      <c r="J188" s="548">
        <f t="shared" si="20"/>
        <v>106.33333333333337</v>
      </c>
      <c r="K188" s="547">
        <f>VLOOKUP($B188,[1]EQ!$A$1:$L$2000,4,0)</f>
        <v>99.9</v>
      </c>
      <c r="L188" s="547">
        <f>VLOOKUP($B188,[1]EQ!$A$1:$L$2000,5,0)</f>
        <v>94.6</v>
      </c>
      <c r="M188" s="547">
        <f>(VLOOKUP($B188,[1]EQ!$A$1:$L$2000,9,0)/100000)</f>
        <v>66.265339999999995</v>
      </c>
    </row>
    <row r="189" spans="1:13">
      <c r="A189" s="254">
        <v>179</v>
      </c>
      <c r="B189" t="s">
        <v>371</v>
      </c>
      <c r="C189" s="547">
        <f>VLOOKUP($B189,[1]EQ!$A$1:$L$2000,6,0)</f>
        <v>859.5</v>
      </c>
      <c r="D189" s="548">
        <f t="shared" si="14"/>
        <v>871.33333333333337</v>
      </c>
      <c r="E189" s="548">
        <f t="shared" si="15"/>
        <v>843.4666666666667</v>
      </c>
      <c r="F189" s="548">
        <f t="shared" si="16"/>
        <v>827.43333333333328</v>
      </c>
      <c r="G189" s="548">
        <f t="shared" si="17"/>
        <v>799.56666666666661</v>
      </c>
      <c r="H189" s="548">
        <f t="shared" si="18"/>
        <v>887.36666666666679</v>
      </c>
      <c r="I189" s="548">
        <f t="shared" si="19"/>
        <v>915.23333333333335</v>
      </c>
      <c r="J189" s="548">
        <f t="shared" si="20"/>
        <v>931.26666666666688</v>
      </c>
      <c r="K189" s="547">
        <f>VLOOKUP($B189,[1]EQ!$A$1:$L$2000,4,0)</f>
        <v>899.2</v>
      </c>
      <c r="L189" s="547">
        <f>VLOOKUP($B189,[1]EQ!$A$1:$L$2000,5,0)</f>
        <v>855.3</v>
      </c>
      <c r="M189" s="547">
        <f>(VLOOKUP($B189,[1]EQ!$A$1:$L$2000,9,0)/100000)</f>
        <v>0.30127999999999999</v>
      </c>
    </row>
    <row r="190" spans="1:13">
      <c r="A190" s="254">
        <v>180</v>
      </c>
      <c r="B190" t="s">
        <v>372</v>
      </c>
      <c r="C190" s="547">
        <f>VLOOKUP($B190,[1]EQ!$A$1:$L$2000,6,0)</f>
        <v>309.89999999999998</v>
      </c>
      <c r="D190" s="548">
        <f t="shared" si="14"/>
        <v>313.0333333333333</v>
      </c>
      <c r="E190" s="548">
        <f t="shared" si="15"/>
        <v>306.16666666666663</v>
      </c>
      <c r="F190" s="548">
        <f t="shared" si="16"/>
        <v>302.43333333333334</v>
      </c>
      <c r="G190" s="548">
        <f t="shared" si="17"/>
        <v>295.56666666666666</v>
      </c>
      <c r="H190" s="548">
        <f t="shared" si="18"/>
        <v>316.76666666666659</v>
      </c>
      <c r="I190" s="548">
        <f t="shared" si="19"/>
        <v>323.63333333333327</v>
      </c>
      <c r="J190" s="548">
        <f t="shared" si="20"/>
        <v>327.36666666666656</v>
      </c>
      <c r="K190" s="547">
        <f>VLOOKUP($B190,[1]EQ!$A$1:$L$2000,4,0)</f>
        <v>319.89999999999998</v>
      </c>
      <c r="L190" s="547">
        <f>VLOOKUP($B190,[1]EQ!$A$1:$L$2000,5,0)</f>
        <v>309.3</v>
      </c>
      <c r="M190" s="547">
        <f>(VLOOKUP($B190,[1]EQ!$A$1:$L$2000,9,0)/100000)</f>
        <v>2.06616</v>
      </c>
    </row>
    <row r="191" spans="1:13">
      <c r="A191" s="254">
        <v>181</v>
      </c>
      <c r="B191" t="s">
        <v>744</v>
      </c>
      <c r="C191" s="547">
        <f>VLOOKUP($B191,[1]EQ!$A$1:$L$2000,6,0)</f>
        <v>127.6</v>
      </c>
      <c r="D191" s="548">
        <f t="shared" si="14"/>
        <v>127.89999999999999</v>
      </c>
      <c r="E191" s="548">
        <f t="shared" si="15"/>
        <v>125.99999999999997</v>
      </c>
      <c r="F191" s="548">
        <f t="shared" si="16"/>
        <v>124.39999999999998</v>
      </c>
      <c r="G191" s="548">
        <f t="shared" si="17"/>
        <v>122.49999999999996</v>
      </c>
      <c r="H191" s="548">
        <f t="shared" si="18"/>
        <v>129.5</v>
      </c>
      <c r="I191" s="548">
        <f t="shared" si="19"/>
        <v>131.39999999999998</v>
      </c>
      <c r="J191" s="548">
        <f t="shared" si="20"/>
        <v>133</v>
      </c>
      <c r="K191" s="547">
        <f>VLOOKUP($B191,[1]EQ!$A$1:$L$2000,4,0)</f>
        <v>129.80000000000001</v>
      </c>
      <c r="L191" s="547">
        <f>VLOOKUP($B191,[1]EQ!$A$1:$L$2000,5,0)</f>
        <v>126.3</v>
      </c>
      <c r="M191" s="547">
        <f>(VLOOKUP($B191,[1]EQ!$A$1:$L$2000,9,0)/100000)</f>
        <v>1.6859299999999999</v>
      </c>
    </row>
    <row r="192" spans="1:13">
      <c r="A192" s="254">
        <v>182</v>
      </c>
      <c r="B192" t="s">
        <v>774</v>
      </c>
      <c r="C192" s="547">
        <f>VLOOKUP($B192,[1]EQ!$A$1:$L$2000,6,0)</f>
        <v>569.9</v>
      </c>
      <c r="D192" s="548">
        <f t="shared" si="14"/>
        <v>570.35</v>
      </c>
      <c r="E192" s="548">
        <f t="shared" si="15"/>
        <v>564.70000000000005</v>
      </c>
      <c r="F192" s="548">
        <f t="shared" si="16"/>
        <v>559.5</v>
      </c>
      <c r="G192" s="548">
        <f t="shared" si="17"/>
        <v>553.85</v>
      </c>
      <c r="H192" s="548">
        <f t="shared" si="18"/>
        <v>575.55000000000007</v>
      </c>
      <c r="I192" s="548">
        <f t="shared" si="19"/>
        <v>581.19999999999993</v>
      </c>
      <c r="J192" s="548">
        <f t="shared" si="20"/>
        <v>586.40000000000009</v>
      </c>
      <c r="K192" s="547">
        <f>VLOOKUP($B192,[1]EQ!$A$1:$L$2000,4,0)</f>
        <v>576</v>
      </c>
      <c r="L192" s="547">
        <f>VLOOKUP($B192,[1]EQ!$A$1:$L$2000,5,0)</f>
        <v>565.15</v>
      </c>
      <c r="M192" s="547">
        <f>(VLOOKUP($B192,[1]EQ!$A$1:$L$2000,9,0)/100000)</f>
        <v>0.33979999999999999</v>
      </c>
    </row>
    <row r="193" spans="1:13">
      <c r="A193" s="254">
        <v>183</v>
      </c>
      <c r="B193" t="s">
        <v>373</v>
      </c>
      <c r="C193" s="547">
        <f>VLOOKUP($B193,[1]EQ!$A$1:$L$2000,6,0)</f>
        <v>440.3</v>
      </c>
      <c r="D193" s="548">
        <f t="shared" si="14"/>
        <v>437.95</v>
      </c>
      <c r="E193" s="548">
        <f t="shared" si="15"/>
        <v>430.9</v>
      </c>
      <c r="F193" s="548">
        <f t="shared" si="16"/>
        <v>421.5</v>
      </c>
      <c r="G193" s="548">
        <f t="shared" si="17"/>
        <v>414.45</v>
      </c>
      <c r="H193" s="548">
        <f t="shared" si="18"/>
        <v>447.34999999999997</v>
      </c>
      <c r="I193" s="548">
        <f t="shared" si="19"/>
        <v>454.40000000000003</v>
      </c>
      <c r="J193" s="548">
        <f t="shared" si="20"/>
        <v>463.79999999999995</v>
      </c>
      <c r="K193" s="547">
        <f>VLOOKUP($B193,[1]EQ!$A$1:$L$2000,4,0)</f>
        <v>445</v>
      </c>
      <c r="L193" s="547">
        <f>VLOOKUP($B193,[1]EQ!$A$1:$L$2000,5,0)</f>
        <v>428.55</v>
      </c>
      <c r="M193" s="547">
        <f>(VLOOKUP($B193,[1]EQ!$A$1:$L$2000,9,0)/100000)</f>
        <v>6.23515</v>
      </c>
    </row>
    <row r="194" spans="1:13">
      <c r="A194" s="254">
        <v>184</v>
      </c>
      <c r="B194" t="s">
        <v>374</v>
      </c>
      <c r="C194" s="547">
        <f>VLOOKUP($B194,[1]EQ!$A$1:$L$2000,6,0)</f>
        <v>54.8</v>
      </c>
      <c r="D194" s="548">
        <f t="shared" si="14"/>
        <v>54.966666666666661</v>
      </c>
      <c r="E194" s="548">
        <f t="shared" si="15"/>
        <v>54.283333333333324</v>
      </c>
      <c r="F194" s="548">
        <f t="shared" si="16"/>
        <v>53.766666666666666</v>
      </c>
      <c r="G194" s="548">
        <f t="shared" si="17"/>
        <v>53.083333333333329</v>
      </c>
      <c r="H194" s="548">
        <f t="shared" si="18"/>
        <v>55.48333333333332</v>
      </c>
      <c r="I194" s="548">
        <f t="shared" si="19"/>
        <v>56.166666666666657</v>
      </c>
      <c r="J194" s="548">
        <f t="shared" si="20"/>
        <v>56.683333333333316</v>
      </c>
      <c r="K194" s="547">
        <f>VLOOKUP($B194,[1]EQ!$A$1:$L$2000,4,0)</f>
        <v>55.65</v>
      </c>
      <c r="L194" s="547">
        <f>VLOOKUP($B194,[1]EQ!$A$1:$L$2000,5,0)</f>
        <v>54.45</v>
      </c>
      <c r="M194" s="547">
        <f>(VLOOKUP($B194,[1]EQ!$A$1:$L$2000,9,0)/100000)</f>
        <v>8.9056300000000004</v>
      </c>
    </row>
    <row r="195" spans="1:13">
      <c r="A195" s="254">
        <v>185</v>
      </c>
      <c r="B195" t="s">
        <v>375</v>
      </c>
      <c r="C195" s="547">
        <f>VLOOKUP($B195,[1]EQ!$A$1:$L$2000,6,0)</f>
        <v>227.55</v>
      </c>
      <c r="D195" s="548">
        <f t="shared" si="14"/>
        <v>228.68333333333331</v>
      </c>
      <c r="E195" s="548">
        <f t="shared" si="15"/>
        <v>224.36666666666662</v>
      </c>
      <c r="F195" s="548">
        <f t="shared" si="16"/>
        <v>221.18333333333331</v>
      </c>
      <c r="G195" s="548">
        <f t="shared" si="17"/>
        <v>216.86666666666662</v>
      </c>
      <c r="H195" s="548">
        <f t="shared" si="18"/>
        <v>231.86666666666662</v>
      </c>
      <c r="I195" s="548">
        <f t="shared" si="19"/>
        <v>236.18333333333328</v>
      </c>
      <c r="J195" s="548">
        <f t="shared" si="20"/>
        <v>239.36666666666662</v>
      </c>
      <c r="K195" s="547">
        <f>VLOOKUP($B195,[1]EQ!$A$1:$L$2000,4,0)</f>
        <v>233</v>
      </c>
      <c r="L195" s="547">
        <f>VLOOKUP($B195,[1]EQ!$A$1:$L$2000,5,0)</f>
        <v>225.5</v>
      </c>
      <c r="M195" s="547">
        <f>(VLOOKUP($B195,[1]EQ!$A$1:$L$2000,9,0)/100000)</f>
        <v>7.1870399999999997</v>
      </c>
    </row>
    <row r="196" spans="1:13">
      <c r="A196" s="254">
        <v>186</v>
      </c>
      <c r="B196" t="s">
        <v>376</v>
      </c>
      <c r="C196" s="547">
        <f>VLOOKUP($B196,[1]EQ!$A$1:$L$2000,6,0)</f>
        <v>95.1</v>
      </c>
      <c r="D196" s="548">
        <f t="shared" si="14"/>
        <v>94.433333333333337</v>
      </c>
      <c r="E196" s="548">
        <f t="shared" si="15"/>
        <v>93.216666666666669</v>
      </c>
      <c r="F196" s="548">
        <f t="shared" si="16"/>
        <v>91.333333333333329</v>
      </c>
      <c r="G196" s="548">
        <f t="shared" si="17"/>
        <v>90.11666666666666</v>
      </c>
      <c r="H196" s="548">
        <f t="shared" si="18"/>
        <v>96.316666666666677</v>
      </c>
      <c r="I196" s="548">
        <f t="shared" si="19"/>
        <v>97.533333333333346</v>
      </c>
      <c r="J196" s="548">
        <f t="shared" si="20"/>
        <v>99.416666666666686</v>
      </c>
      <c r="K196" s="547">
        <f>VLOOKUP($B196,[1]EQ!$A$1:$L$2000,4,0)</f>
        <v>95.65</v>
      </c>
      <c r="L196" s="547">
        <f>VLOOKUP($B196,[1]EQ!$A$1:$L$2000,5,0)</f>
        <v>92.55</v>
      </c>
      <c r="M196" s="547">
        <f>(VLOOKUP($B196,[1]EQ!$A$1:$L$2000,9,0)/100000)</f>
        <v>5.4461399999999998</v>
      </c>
    </row>
    <row r="197" spans="1:13">
      <c r="A197" s="254">
        <v>187</v>
      </c>
      <c r="B197" t="s">
        <v>377</v>
      </c>
      <c r="C197" s="547">
        <f>VLOOKUP($B197,[1]EQ!$A$1:$L$2000,6,0)</f>
        <v>76.650000000000006</v>
      </c>
      <c r="D197" s="548">
        <f t="shared" si="14"/>
        <v>76.716666666666669</v>
      </c>
      <c r="E197" s="548">
        <f t="shared" si="15"/>
        <v>75.933333333333337</v>
      </c>
      <c r="F197" s="548">
        <f t="shared" si="16"/>
        <v>75.216666666666669</v>
      </c>
      <c r="G197" s="548">
        <f t="shared" si="17"/>
        <v>74.433333333333337</v>
      </c>
      <c r="H197" s="548">
        <f t="shared" si="18"/>
        <v>77.433333333333337</v>
      </c>
      <c r="I197" s="548">
        <f t="shared" si="19"/>
        <v>78.216666666666669</v>
      </c>
      <c r="J197" s="548">
        <f t="shared" si="20"/>
        <v>78.933333333333337</v>
      </c>
      <c r="K197" s="547">
        <f>VLOOKUP($B197,[1]EQ!$A$1:$L$2000,4,0)</f>
        <v>77.5</v>
      </c>
      <c r="L197" s="547">
        <f>VLOOKUP($B197,[1]EQ!$A$1:$L$2000,5,0)</f>
        <v>76</v>
      </c>
      <c r="M197" s="547">
        <f>(VLOOKUP($B197,[1]EQ!$A$1:$L$2000,9,0)/100000)</f>
        <v>4.6456499999999998</v>
      </c>
    </row>
    <row r="198" spans="1:13">
      <c r="A198" s="254">
        <v>188</v>
      </c>
      <c r="B198" t="s">
        <v>247</v>
      </c>
      <c r="C198" s="547">
        <f>VLOOKUP($B198,[1]EQ!$A$1:$L$2000,6,0)</f>
        <v>236.3</v>
      </c>
      <c r="D198" s="548">
        <f t="shared" si="14"/>
        <v>235.21666666666667</v>
      </c>
      <c r="E198" s="548">
        <f t="shared" si="15"/>
        <v>233.33333333333334</v>
      </c>
      <c r="F198" s="548">
        <f t="shared" si="16"/>
        <v>230.36666666666667</v>
      </c>
      <c r="G198" s="548">
        <f t="shared" si="17"/>
        <v>228.48333333333335</v>
      </c>
      <c r="H198" s="548">
        <f t="shared" si="18"/>
        <v>238.18333333333334</v>
      </c>
      <c r="I198" s="548">
        <f t="shared" si="19"/>
        <v>240.06666666666666</v>
      </c>
      <c r="J198" s="548">
        <f t="shared" si="20"/>
        <v>243.03333333333333</v>
      </c>
      <c r="K198" s="547">
        <f>VLOOKUP($B198,[1]EQ!$A$1:$L$2000,4,0)</f>
        <v>237.1</v>
      </c>
      <c r="L198" s="547">
        <f>VLOOKUP($B198,[1]EQ!$A$1:$L$2000,5,0)</f>
        <v>232.25</v>
      </c>
      <c r="M198" s="547">
        <f>(VLOOKUP($B198,[1]EQ!$A$1:$L$2000,9,0)/100000)</f>
        <v>8.8990899999999993</v>
      </c>
    </row>
    <row r="199" spans="1:13">
      <c r="A199" s="254">
        <v>189</v>
      </c>
      <c r="B199" t="s">
        <v>378</v>
      </c>
      <c r="C199" s="547">
        <f>VLOOKUP($B199,[1]EQ!$A$1:$L$2000,6,0)</f>
        <v>749.2</v>
      </c>
      <c r="D199" s="548">
        <f t="shared" si="14"/>
        <v>743.58333333333337</v>
      </c>
      <c r="E199" s="548">
        <f t="shared" si="15"/>
        <v>735.7166666666667</v>
      </c>
      <c r="F199" s="548">
        <f t="shared" si="16"/>
        <v>722.23333333333335</v>
      </c>
      <c r="G199" s="548">
        <f t="shared" si="17"/>
        <v>714.36666666666667</v>
      </c>
      <c r="H199" s="548">
        <f t="shared" si="18"/>
        <v>757.06666666666672</v>
      </c>
      <c r="I199" s="548">
        <f t="shared" si="19"/>
        <v>764.93333333333328</v>
      </c>
      <c r="J199" s="548">
        <f t="shared" si="20"/>
        <v>778.41666666666674</v>
      </c>
      <c r="K199" s="547">
        <f>VLOOKUP($B199,[1]EQ!$A$1:$L$2000,4,0)</f>
        <v>751.45</v>
      </c>
      <c r="L199" s="547">
        <f>VLOOKUP($B199,[1]EQ!$A$1:$L$2000,5,0)</f>
        <v>730.1</v>
      </c>
      <c r="M199" s="547">
        <f>(VLOOKUP($B199,[1]EQ!$A$1:$L$2000,9,0)/100000)</f>
        <v>0.22581999999999999</v>
      </c>
    </row>
    <row r="200" spans="1:13">
      <c r="A200" s="254">
        <v>190</v>
      </c>
      <c r="B200" t="s">
        <v>248</v>
      </c>
      <c r="C200" s="547">
        <f>VLOOKUP($B200,[1]EQ!$A$1:$L$2000,6,0)</f>
        <v>1451.55</v>
      </c>
      <c r="D200" s="548">
        <f t="shared" si="14"/>
        <v>1388.4333333333334</v>
      </c>
      <c r="E200" s="548">
        <f t="shared" si="15"/>
        <v>1309.8666666666668</v>
      </c>
      <c r="F200" s="548">
        <f t="shared" si="16"/>
        <v>1168.1833333333334</v>
      </c>
      <c r="G200" s="548">
        <f t="shared" si="17"/>
        <v>1089.6166666666668</v>
      </c>
      <c r="H200" s="548">
        <f t="shared" si="18"/>
        <v>1530.1166666666668</v>
      </c>
      <c r="I200" s="548">
        <f t="shared" si="19"/>
        <v>1608.6833333333334</v>
      </c>
      <c r="J200" s="548">
        <f t="shared" si="20"/>
        <v>1750.3666666666668</v>
      </c>
      <c r="K200" s="547">
        <f>VLOOKUP($B200,[1]EQ!$A$1:$L$2000,4,0)</f>
        <v>1467</v>
      </c>
      <c r="L200" s="547">
        <f>VLOOKUP($B200,[1]EQ!$A$1:$L$2000,5,0)</f>
        <v>1246.75</v>
      </c>
      <c r="M200" s="547">
        <f>(VLOOKUP($B200,[1]EQ!$A$1:$L$2000,9,0)/100000)</f>
        <v>30.261310000000002</v>
      </c>
    </row>
    <row r="201" spans="1:13">
      <c r="A201" s="254">
        <v>191</v>
      </c>
      <c r="B201" t="s">
        <v>107</v>
      </c>
      <c r="C201" s="547">
        <f>VLOOKUP($B201,[1]EQ!$A$1:$L$2000,6,0)</f>
        <v>952.3</v>
      </c>
      <c r="D201" s="548">
        <f t="shared" si="14"/>
        <v>952.88333333333333</v>
      </c>
      <c r="E201" s="548">
        <f t="shared" si="15"/>
        <v>943.51666666666665</v>
      </c>
      <c r="F201" s="548">
        <f t="shared" si="16"/>
        <v>934.73333333333335</v>
      </c>
      <c r="G201" s="548">
        <f t="shared" si="17"/>
        <v>925.36666666666667</v>
      </c>
      <c r="H201" s="548">
        <f t="shared" si="18"/>
        <v>961.66666666666663</v>
      </c>
      <c r="I201" s="548">
        <f t="shared" si="19"/>
        <v>971.03333333333319</v>
      </c>
      <c r="J201" s="548">
        <f t="shared" si="20"/>
        <v>979.81666666666661</v>
      </c>
      <c r="K201" s="547">
        <f>VLOOKUP($B201,[1]EQ!$A$1:$L$2000,4,0)</f>
        <v>962.25</v>
      </c>
      <c r="L201" s="547">
        <f>VLOOKUP($B201,[1]EQ!$A$1:$L$2000,5,0)</f>
        <v>944.1</v>
      </c>
      <c r="M201" s="547">
        <f>(VLOOKUP($B201,[1]EQ!$A$1:$L$2000,9,0)/100000)</f>
        <v>32.770859999999999</v>
      </c>
    </row>
    <row r="202" spans="1:13">
      <c r="A202" s="254">
        <v>192</v>
      </c>
      <c r="B202" t="s">
        <v>249</v>
      </c>
      <c r="C202" s="547">
        <f>VLOOKUP($B202,[1]EQ!$A$1:$L$2000,6,0)</f>
        <v>3000.55</v>
      </c>
      <c r="D202" s="548">
        <f t="shared" si="14"/>
        <v>3009.85</v>
      </c>
      <c r="E202" s="548">
        <f t="shared" si="15"/>
        <v>2971.7</v>
      </c>
      <c r="F202" s="548">
        <f t="shared" si="16"/>
        <v>2942.85</v>
      </c>
      <c r="G202" s="548">
        <f t="shared" si="17"/>
        <v>2904.7</v>
      </c>
      <c r="H202" s="548">
        <f t="shared" si="18"/>
        <v>3038.7</v>
      </c>
      <c r="I202" s="548">
        <f t="shared" si="19"/>
        <v>3076.8500000000004</v>
      </c>
      <c r="J202" s="548">
        <f t="shared" si="20"/>
        <v>3105.7</v>
      </c>
      <c r="K202" s="547">
        <f>VLOOKUP($B202,[1]EQ!$A$1:$L$2000,4,0)</f>
        <v>3048</v>
      </c>
      <c r="L202" s="547">
        <f>VLOOKUP($B202,[1]EQ!$A$1:$L$2000,5,0)</f>
        <v>2981</v>
      </c>
      <c r="M202" s="547">
        <f>(VLOOKUP($B202,[1]EQ!$A$1:$L$2000,9,0)/100000)</f>
        <v>1.8927799999999999</v>
      </c>
    </row>
    <row r="203" spans="1:13">
      <c r="A203" s="254">
        <v>193</v>
      </c>
      <c r="B203" t="s">
        <v>109</v>
      </c>
      <c r="C203" s="547">
        <f>VLOOKUP($B203,[1]EQ!$A$1:$L$2000,6,0)</f>
        <v>1626.65</v>
      </c>
      <c r="D203" s="548">
        <f t="shared" ref="D203:D266" si="21">(C203+K203+L203)/3</f>
        <v>1625.3666666666668</v>
      </c>
      <c r="E203" s="548">
        <f t="shared" ref="E203:E266" si="22">+(D203*2)-K203</f>
        <v>1609.7333333333336</v>
      </c>
      <c r="F203" s="548">
        <f t="shared" ref="F203:F266" si="23">+D203-K203+L203</f>
        <v>1592.8166666666668</v>
      </c>
      <c r="G203" s="548">
        <f t="shared" ref="G203:G266" si="24">L203-2*(K203-D203)</f>
        <v>1577.1833333333336</v>
      </c>
      <c r="H203" s="548">
        <f t="shared" ref="H203:H266" si="25">(D203*2)-L203</f>
        <v>1642.2833333333335</v>
      </c>
      <c r="I203" s="548">
        <f t="shared" ref="I203:I266" si="26">+D203+K203-L203</f>
        <v>1657.9166666666667</v>
      </c>
      <c r="J203" s="548">
        <f t="shared" ref="J203:J266" si="27">K203+2*(D203-L203)</f>
        <v>1674.8333333333335</v>
      </c>
      <c r="K203" s="547">
        <f>VLOOKUP($B203,[1]EQ!$A$1:$L$2000,4,0)</f>
        <v>1641</v>
      </c>
      <c r="L203" s="547">
        <f>VLOOKUP($B203,[1]EQ!$A$1:$L$2000,5,0)</f>
        <v>1608.45</v>
      </c>
      <c r="M203" s="547">
        <f>(VLOOKUP($B203,[1]EQ!$A$1:$L$2000,9,0)/100000)</f>
        <v>69.486789999999999</v>
      </c>
    </row>
    <row r="204" spans="1:13">
      <c r="A204" s="254">
        <v>194</v>
      </c>
      <c r="B204" t="s">
        <v>250</v>
      </c>
      <c r="C204" s="547">
        <f>VLOOKUP($B204,[1]EQ!$A$1:$L$2000,6,0)</f>
        <v>695.35</v>
      </c>
      <c r="D204" s="548">
        <f t="shared" si="21"/>
        <v>695.43333333333339</v>
      </c>
      <c r="E204" s="548">
        <f t="shared" si="22"/>
        <v>686.86666666666679</v>
      </c>
      <c r="F204" s="548">
        <f t="shared" si="23"/>
        <v>678.38333333333344</v>
      </c>
      <c r="G204" s="548">
        <f t="shared" si="24"/>
        <v>669.81666666666683</v>
      </c>
      <c r="H204" s="548">
        <f t="shared" si="25"/>
        <v>703.91666666666674</v>
      </c>
      <c r="I204" s="548">
        <f t="shared" si="26"/>
        <v>712.48333333333335</v>
      </c>
      <c r="J204" s="548">
        <f t="shared" si="27"/>
        <v>720.9666666666667</v>
      </c>
      <c r="K204" s="547">
        <f>VLOOKUP($B204,[1]EQ!$A$1:$L$2000,4,0)</f>
        <v>704</v>
      </c>
      <c r="L204" s="547">
        <f>VLOOKUP($B204,[1]EQ!$A$1:$L$2000,5,0)</f>
        <v>686.95</v>
      </c>
      <c r="M204" s="547">
        <f>(VLOOKUP($B204,[1]EQ!$A$1:$L$2000,9,0)/100000)</f>
        <v>30.661339999999999</v>
      </c>
    </row>
    <row r="205" spans="1:13">
      <c r="A205" s="254">
        <v>195</v>
      </c>
      <c r="B205" t="s">
        <v>383</v>
      </c>
      <c r="C205" s="547">
        <f>VLOOKUP($B205,[1]EQ!$A$1:$L$2000,6,0)</f>
        <v>27.4</v>
      </c>
      <c r="D205" s="548">
        <f t="shared" si="21"/>
        <v>27.716666666666669</v>
      </c>
      <c r="E205" s="548">
        <f t="shared" si="22"/>
        <v>26.933333333333337</v>
      </c>
      <c r="F205" s="548">
        <f t="shared" si="23"/>
        <v>26.466666666666669</v>
      </c>
      <c r="G205" s="548">
        <f t="shared" si="24"/>
        <v>25.683333333333337</v>
      </c>
      <c r="H205" s="548">
        <f t="shared" si="25"/>
        <v>28.183333333333337</v>
      </c>
      <c r="I205" s="548">
        <f t="shared" si="26"/>
        <v>28.966666666666669</v>
      </c>
      <c r="J205" s="548">
        <f t="shared" si="27"/>
        <v>29.433333333333337</v>
      </c>
      <c r="K205" s="547">
        <f>VLOOKUP($B205,[1]EQ!$A$1:$L$2000,4,0)</f>
        <v>28.5</v>
      </c>
      <c r="L205" s="547">
        <f>VLOOKUP($B205,[1]EQ!$A$1:$L$2000,5,0)</f>
        <v>27.25</v>
      </c>
      <c r="M205" s="547">
        <f>(VLOOKUP($B205,[1]EQ!$A$1:$L$2000,9,0)/100000)</f>
        <v>61.939430000000002</v>
      </c>
    </row>
    <row r="206" spans="1:13">
      <c r="A206" s="254">
        <v>196</v>
      </c>
      <c r="B206" t="s">
        <v>379</v>
      </c>
      <c r="C206" s="547">
        <f>VLOOKUP($B206,[1]EQ!$A$1:$L$2000,6,0)</f>
        <v>30.05</v>
      </c>
      <c r="D206" s="548">
        <f t="shared" si="21"/>
        <v>29.433333333333337</v>
      </c>
      <c r="E206" s="548">
        <f t="shared" si="22"/>
        <v>28.216666666666676</v>
      </c>
      <c r="F206" s="548">
        <f t="shared" si="23"/>
        <v>26.38333333333334</v>
      </c>
      <c r="G206" s="548">
        <f t="shared" si="24"/>
        <v>25.166666666666679</v>
      </c>
      <c r="H206" s="548">
        <f t="shared" si="25"/>
        <v>31.266666666666673</v>
      </c>
      <c r="I206" s="548">
        <f t="shared" si="26"/>
        <v>32.483333333333334</v>
      </c>
      <c r="J206" s="548">
        <f t="shared" si="27"/>
        <v>34.31666666666667</v>
      </c>
      <c r="K206" s="547">
        <f>VLOOKUP($B206,[1]EQ!$A$1:$L$2000,4,0)</f>
        <v>30.65</v>
      </c>
      <c r="L206" s="547">
        <f>VLOOKUP($B206,[1]EQ!$A$1:$L$2000,5,0)</f>
        <v>27.6</v>
      </c>
      <c r="M206" s="547">
        <f>(VLOOKUP($B206,[1]EQ!$A$1:$L$2000,9,0)/100000)</f>
        <v>4.1504599999999998</v>
      </c>
    </row>
    <row r="207" spans="1:13">
      <c r="A207" s="254">
        <v>197</v>
      </c>
      <c r="B207" t="s">
        <v>380</v>
      </c>
      <c r="C207" s="547">
        <f>VLOOKUP($B207,[1]EQ!$A$1:$L$2000,6,0)</f>
        <v>708.5</v>
      </c>
      <c r="D207" s="548">
        <f t="shared" si="21"/>
        <v>710.01666666666677</v>
      </c>
      <c r="E207" s="548">
        <f t="shared" si="22"/>
        <v>704.53333333333353</v>
      </c>
      <c r="F207" s="548">
        <f t="shared" si="23"/>
        <v>700.56666666666672</v>
      </c>
      <c r="G207" s="548">
        <f t="shared" si="24"/>
        <v>695.08333333333348</v>
      </c>
      <c r="H207" s="548">
        <f t="shared" si="25"/>
        <v>713.98333333333358</v>
      </c>
      <c r="I207" s="548">
        <f t="shared" si="26"/>
        <v>719.46666666666692</v>
      </c>
      <c r="J207" s="548">
        <f t="shared" si="27"/>
        <v>723.43333333333362</v>
      </c>
      <c r="K207" s="547">
        <f>VLOOKUP($B207,[1]EQ!$A$1:$L$2000,4,0)</f>
        <v>715.5</v>
      </c>
      <c r="L207" s="547">
        <f>VLOOKUP($B207,[1]EQ!$A$1:$L$2000,5,0)</f>
        <v>706.05</v>
      </c>
      <c r="M207" s="547">
        <f>(VLOOKUP($B207,[1]EQ!$A$1:$L$2000,9,0)/100000)</f>
        <v>0.15378</v>
      </c>
    </row>
    <row r="208" spans="1:13">
      <c r="A208" s="254">
        <v>198</v>
      </c>
      <c r="B208" t="s">
        <v>105</v>
      </c>
      <c r="C208" s="547">
        <f>VLOOKUP($B208,[1]EQ!$A$1:$L$2000,6,0)</f>
        <v>1216.1500000000001</v>
      </c>
      <c r="D208" s="548">
        <f t="shared" si="21"/>
        <v>1200.55</v>
      </c>
      <c r="E208" s="548">
        <f t="shared" si="22"/>
        <v>1179.0999999999999</v>
      </c>
      <c r="F208" s="548">
        <f t="shared" si="23"/>
        <v>1142.05</v>
      </c>
      <c r="G208" s="548">
        <f t="shared" si="24"/>
        <v>1120.5999999999999</v>
      </c>
      <c r="H208" s="548">
        <f t="shared" si="25"/>
        <v>1237.5999999999999</v>
      </c>
      <c r="I208" s="548">
        <f t="shared" si="26"/>
        <v>1259.0500000000002</v>
      </c>
      <c r="J208" s="548">
        <f t="shared" si="27"/>
        <v>1296.0999999999999</v>
      </c>
      <c r="K208" s="547">
        <f>VLOOKUP($B208,[1]EQ!$A$1:$L$2000,4,0)</f>
        <v>1222</v>
      </c>
      <c r="L208" s="547">
        <f>VLOOKUP($B208,[1]EQ!$A$1:$L$2000,5,0)</f>
        <v>1163.5</v>
      </c>
      <c r="M208" s="547">
        <f>(VLOOKUP($B208,[1]EQ!$A$1:$L$2000,9,0)/100000)</f>
        <v>37.15493</v>
      </c>
    </row>
    <row r="209" spans="1:13">
      <c r="A209" s="254">
        <v>199</v>
      </c>
      <c r="B209" t="s">
        <v>381</v>
      </c>
      <c r="C209" s="547">
        <f>VLOOKUP($B209,[1]EQ!$A$1:$L$2000,6,0)</f>
        <v>234.3</v>
      </c>
      <c r="D209" s="548">
        <f t="shared" si="21"/>
        <v>236.38333333333335</v>
      </c>
      <c r="E209" s="548">
        <f t="shared" si="22"/>
        <v>231.1166666666667</v>
      </c>
      <c r="F209" s="548">
        <f t="shared" si="23"/>
        <v>227.93333333333334</v>
      </c>
      <c r="G209" s="548">
        <f t="shared" si="24"/>
        <v>222.66666666666669</v>
      </c>
      <c r="H209" s="548">
        <f t="shared" si="25"/>
        <v>239.56666666666672</v>
      </c>
      <c r="I209" s="548">
        <f t="shared" si="26"/>
        <v>244.83333333333337</v>
      </c>
      <c r="J209" s="548">
        <f t="shared" si="27"/>
        <v>248.01666666666674</v>
      </c>
      <c r="K209" s="547">
        <f>VLOOKUP($B209,[1]EQ!$A$1:$L$2000,4,0)</f>
        <v>241.65</v>
      </c>
      <c r="L209" s="547">
        <f>VLOOKUP($B209,[1]EQ!$A$1:$L$2000,5,0)</f>
        <v>233.2</v>
      </c>
      <c r="M209" s="547">
        <f>(VLOOKUP($B209,[1]EQ!$A$1:$L$2000,9,0)/100000)</f>
        <v>2.4958200000000001</v>
      </c>
    </row>
    <row r="210" spans="1:13">
      <c r="A210" s="254">
        <v>200</v>
      </c>
      <c r="B210" t="s">
        <v>382</v>
      </c>
      <c r="C210" s="547">
        <f>VLOOKUP($B210,[1]EQ!$A$1:$L$2000,6,0)</f>
        <v>276.5</v>
      </c>
      <c r="D210" s="548">
        <f t="shared" si="21"/>
        <v>276.5</v>
      </c>
      <c r="E210" s="548">
        <f t="shared" si="22"/>
        <v>274.10000000000002</v>
      </c>
      <c r="F210" s="548">
        <f t="shared" si="23"/>
        <v>271.70000000000005</v>
      </c>
      <c r="G210" s="548">
        <f t="shared" si="24"/>
        <v>269.30000000000007</v>
      </c>
      <c r="H210" s="548">
        <f t="shared" si="25"/>
        <v>278.89999999999998</v>
      </c>
      <c r="I210" s="548">
        <f t="shared" si="26"/>
        <v>281.29999999999995</v>
      </c>
      <c r="J210" s="548">
        <f t="shared" si="27"/>
        <v>283.69999999999993</v>
      </c>
      <c r="K210" s="547">
        <f>VLOOKUP($B210,[1]EQ!$A$1:$L$2000,4,0)</f>
        <v>278.89999999999998</v>
      </c>
      <c r="L210" s="547">
        <f>VLOOKUP($B210,[1]EQ!$A$1:$L$2000,5,0)</f>
        <v>274.10000000000002</v>
      </c>
      <c r="M210" s="547">
        <f>(VLOOKUP($B210,[1]EQ!$A$1:$L$2000,9,0)/100000)</f>
        <v>0.50375000000000003</v>
      </c>
    </row>
    <row r="211" spans="1:13">
      <c r="A211" s="254">
        <v>201</v>
      </c>
      <c r="B211" t="s">
        <v>110</v>
      </c>
      <c r="C211" s="547">
        <f>VLOOKUP($B211,[1]EQ!$A$1:$L$2000,6,0)</f>
        <v>3461.55</v>
      </c>
      <c r="D211" s="548">
        <f t="shared" si="21"/>
        <v>3459.6166666666668</v>
      </c>
      <c r="E211" s="548">
        <f t="shared" si="22"/>
        <v>3433.9333333333334</v>
      </c>
      <c r="F211" s="548">
        <f t="shared" si="23"/>
        <v>3406.3166666666666</v>
      </c>
      <c r="G211" s="548">
        <f t="shared" si="24"/>
        <v>3380.6333333333332</v>
      </c>
      <c r="H211" s="548">
        <f t="shared" si="25"/>
        <v>3487.2333333333336</v>
      </c>
      <c r="I211" s="548">
        <f t="shared" si="26"/>
        <v>3512.916666666667</v>
      </c>
      <c r="J211" s="548">
        <f t="shared" si="27"/>
        <v>3540.5333333333338</v>
      </c>
      <c r="K211" s="547">
        <f>VLOOKUP($B211,[1]EQ!$A$1:$L$2000,4,0)</f>
        <v>3485.3</v>
      </c>
      <c r="L211" s="547">
        <f>VLOOKUP($B211,[1]EQ!$A$1:$L$2000,5,0)</f>
        <v>3432</v>
      </c>
      <c r="M211" s="547">
        <f>(VLOOKUP($B211,[1]EQ!$A$1:$L$2000,9,0)/100000)</f>
        <v>7.5933200000000003</v>
      </c>
    </row>
    <row r="212" spans="1:13">
      <c r="A212" s="254">
        <v>202</v>
      </c>
      <c r="B212" t="s">
        <v>384</v>
      </c>
      <c r="C212" s="547">
        <f>VLOOKUP($B212,[1]EQ!$A$1:$L$2000,6,0)</f>
        <v>44.65</v>
      </c>
      <c r="D212" s="548">
        <f t="shared" si="21"/>
        <v>44.85</v>
      </c>
      <c r="E212" s="548">
        <f t="shared" si="22"/>
        <v>44.2</v>
      </c>
      <c r="F212" s="548">
        <f t="shared" si="23"/>
        <v>43.75</v>
      </c>
      <c r="G212" s="548">
        <f t="shared" si="24"/>
        <v>43.1</v>
      </c>
      <c r="H212" s="548">
        <f t="shared" si="25"/>
        <v>45.300000000000004</v>
      </c>
      <c r="I212" s="548">
        <f t="shared" si="26"/>
        <v>45.949999999999996</v>
      </c>
      <c r="J212" s="548">
        <f t="shared" si="27"/>
        <v>46.400000000000006</v>
      </c>
      <c r="K212" s="547">
        <f>VLOOKUP($B212,[1]EQ!$A$1:$L$2000,4,0)</f>
        <v>45.5</v>
      </c>
      <c r="L212" s="547">
        <f>VLOOKUP($B212,[1]EQ!$A$1:$L$2000,5,0)</f>
        <v>44.4</v>
      </c>
      <c r="M212" s="547">
        <f>(VLOOKUP($B212,[1]EQ!$A$1:$L$2000,9,0)/100000)</f>
        <v>17.27983</v>
      </c>
    </row>
    <row r="213" spans="1:13">
      <c r="A213" s="254">
        <v>203</v>
      </c>
      <c r="B213" t="s">
        <v>112</v>
      </c>
      <c r="C213" s="547">
        <f>VLOOKUP($B213,[1]EQ!$A$1:$L$2000,6,0)</f>
        <v>302.7</v>
      </c>
      <c r="D213" s="548">
        <f t="shared" si="21"/>
        <v>301.01666666666665</v>
      </c>
      <c r="E213" s="548">
        <f t="shared" si="22"/>
        <v>294.68333333333328</v>
      </c>
      <c r="F213" s="548">
        <f t="shared" si="23"/>
        <v>286.66666666666663</v>
      </c>
      <c r="G213" s="548">
        <f t="shared" si="24"/>
        <v>280.33333333333326</v>
      </c>
      <c r="H213" s="548">
        <f t="shared" si="25"/>
        <v>309.0333333333333</v>
      </c>
      <c r="I213" s="548">
        <f t="shared" si="26"/>
        <v>315.36666666666667</v>
      </c>
      <c r="J213" s="548">
        <f t="shared" si="27"/>
        <v>323.38333333333333</v>
      </c>
      <c r="K213" s="547">
        <f>VLOOKUP($B213,[1]EQ!$A$1:$L$2000,4,0)</f>
        <v>307.35000000000002</v>
      </c>
      <c r="L213" s="547">
        <f>VLOOKUP($B213,[1]EQ!$A$1:$L$2000,5,0)</f>
        <v>293</v>
      </c>
      <c r="M213" s="547">
        <f>(VLOOKUP($B213,[1]EQ!$A$1:$L$2000,9,0)/100000)</f>
        <v>275.19511</v>
      </c>
    </row>
    <row r="214" spans="1:13">
      <c r="A214" s="254">
        <v>204</v>
      </c>
      <c r="B214" t="s">
        <v>385</v>
      </c>
      <c r="C214" s="547">
        <f>VLOOKUP($B214,[1]EQ!$A$1:$L$2000,6,0)</f>
        <v>1017.05</v>
      </c>
      <c r="D214" s="548">
        <f t="shared" si="21"/>
        <v>1019.3166666666666</v>
      </c>
      <c r="E214" s="548">
        <f t="shared" si="22"/>
        <v>1003.6833333333332</v>
      </c>
      <c r="F214" s="548">
        <f t="shared" si="23"/>
        <v>990.31666666666661</v>
      </c>
      <c r="G214" s="548">
        <f t="shared" si="24"/>
        <v>974.68333333333317</v>
      </c>
      <c r="H214" s="548">
        <f t="shared" si="25"/>
        <v>1032.6833333333332</v>
      </c>
      <c r="I214" s="548">
        <f t="shared" si="26"/>
        <v>1048.3166666666664</v>
      </c>
      <c r="J214" s="548">
        <f t="shared" si="27"/>
        <v>1061.6833333333332</v>
      </c>
      <c r="K214" s="547">
        <f>VLOOKUP($B214,[1]EQ!$A$1:$L$2000,4,0)</f>
        <v>1034.95</v>
      </c>
      <c r="L214" s="547">
        <f>VLOOKUP($B214,[1]EQ!$A$1:$L$2000,5,0)</f>
        <v>1005.95</v>
      </c>
      <c r="M214" s="547">
        <f>(VLOOKUP($B214,[1]EQ!$A$1:$L$2000,9,0)/100000)</f>
        <v>3.8967800000000001</v>
      </c>
    </row>
    <row r="215" spans="1:13">
      <c r="A215" s="254">
        <v>205</v>
      </c>
      <c r="B215" t="s">
        <v>386</v>
      </c>
      <c r="C215" s="547">
        <f>VLOOKUP($B215,[1]EQ!$A$1:$L$2000,6,0)</f>
        <v>76.400000000000006</v>
      </c>
      <c r="D215" s="548">
        <f t="shared" si="21"/>
        <v>76.55</v>
      </c>
      <c r="E215" s="548">
        <f t="shared" si="22"/>
        <v>74.449999999999989</v>
      </c>
      <c r="F215" s="548">
        <f t="shared" si="23"/>
        <v>72.499999999999986</v>
      </c>
      <c r="G215" s="548">
        <f t="shared" si="24"/>
        <v>70.399999999999977</v>
      </c>
      <c r="H215" s="548">
        <f t="shared" si="25"/>
        <v>78.5</v>
      </c>
      <c r="I215" s="548">
        <f t="shared" si="26"/>
        <v>80.599999999999994</v>
      </c>
      <c r="J215" s="548">
        <f t="shared" si="27"/>
        <v>82.550000000000011</v>
      </c>
      <c r="K215" s="547">
        <f>VLOOKUP($B215,[1]EQ!$A$1:$L$2000,4,0)</f>
        <v>78.650000000000006</v>
      </c>
      <c r="L215" s="547">
        <f>VLOOKUP($B215,[1]EQ!$A$1:$L$2000,5,0)</f>
        <v>74.599999999999994</v>
      </c>
      <c r="M215" s="547">
        <f>(VLOOKUP($B215,[1]EQ!$A$1:$L$2000,9,0)/100000)</f>
        <v>36.13588</v>
      </c>
    </row>
    <row r="216" spans="1:13">
      <c r="A216" s="254">
        <v>206</v>
      </c>
      <c r="B216" t="s">
        <v>113</v>
      </c>
      <c r="C216" s="547">
        <f>VLOOKUP($B216,[1]EQ!$A$1:$L$2000,6,0)</f>
        <v>225.65</v>
      </c>
      <c r="D216" s="548">
        <f t="shared" si="21"/>
        <v>224.68333333333331</v>
      </c>
      <c r="E216" s="548">
        <f t="shared" si="22"/>
        <v>222.36666666666662</v>
      </c>
      <c r="F216" s="548">
        <f t="shared" si="23"/>
        <v>219.08333333333331</v>
      </c>
      <c r="G216" s="548">
        <f t="shared" si="24"/>
        <v>216.76666666666662</v>
      </c>
      <c r="H216" s="548">
        <f t="shared" si="25"/>
        <v>227.96666666666661</v>
      </c>
      <c r="I216" s="548">
        <f t="shared" si="26"/>
        <v>230.28333333333327</v>
      </c>
      <c r="J216" s="548">
        <f t="shared" si="27"/>
        <v>233.56666666666661</v>
      </c>
      <c r="K216" s="547">
        <f>VLOOKUP($B216,[1]EQ!$A$1:$L$2000,4,0)</f>
        <v>227</v>
      </c>
      <c r="L216" s="547">
        <f>VLOOKUP($B216,[1]EQ!$A$1:$L$2000,5,0)</f>
        <v>221.4</v>
      </c>
      <c r="M216" s="547">
        <f>(VLOOKUP($B216,[1]EQ!$A$1:$L$2000,9,0)/100000)</f>
        <v>71.114090000000004</v>
      </c>
    </row>
    <row r="217" spans="1:13">
      <c r="A217" s="254">
        <v>207</v>
      </c>
      <c r="B217" t="s">
        <v>114</v>
      </c>
      <c r="C217" s="547">
        <f>VLOOKUP($B217,[1]EQ!$A$1:$L$2000,6,0)</f>
        <v>2196.1</v>
      </c>
      <c r="D217" s="548">
        <f t="shared" si="21"/>
        <v>2205.0666666666666</v>
      </c>
      <c r="E217" s="548">
        <f t="shared" si="22"/>
        <v>2181.083333333333</v>
      </c>
      <c r="F217" s="548">
        <f t="shared" si="23"/>
        <v>2166.0666666666666</v>
      </c>
      <c r="G217" s="548">
        <f t="shared" si="24"/>
        <v>2142.083333333333</v>
      </c>
      <c r="H217" s="548">
        <f t="shared" si="25"/>
        <v>2220.083333333333</v>
      </c>
      <c r="I217" s="548">
        <f t="shared" si="26"/>
        <v>2244.0666666666666</v>
      </c>
      <c r="J217" s="548">
        <f t="shared" si="27"/>
        <v>2259.083333333333</v>
      </c>
      <c r="K217" s="547">
        <f>VLOOKUP($B217,[1]EQ!$A$1:$L$2000,4,0)</f>
        <v>2229.0500000000002</v>
      </c>
      <c r="L217" s="547">
        <f>VLOOKUP($B217,[1]EQ!$A$1:$L$2000,5,0)</f>
        <v>2190.0500000000002</v>
      </c>
      <c r="M217" s="547">
        <f>(VLOOKUP($B217,[1]EQ!$A$1:$L$2000,9,0)/100000)</f>
        <v>23.963560000000001</v>
      </c>
    </row>
    <row r="218" spans="1:13">
      <c r="A218" s="254">
        <v>208</v>
      </c>
      <c r="B218" t="s">
        <v>251</v>
      </c>
      <c r="C218" s="547">
        <f>VLOOKUP($B218,[1]EQ!$A$1:$L$2000,6,0)</f>
        <v>304.7</v>
      </c>
      <c r="D218" s="548">
        <f t="shared" si="21"/>
        <v>304</v>
      </c>
      <c r="E218" s="548">
        <f t="shared" si="22"/>
        <v>298.14999999999998</v>
      </c>
      <c r="F218" s="548">
        <f t="shared" si="23"/>
        <v>291.59999999999997</v>
      </c>
      <c r="G218" s="548">
        <f t="shared" si="24"/>
        <v>285.74999999999994</v>
      </c>
      <c r="H218" s="548">
        <f t="shared" si="25"/>
        <v>310.55</v>
      </c>
      <c r="I218" s="548">
        <f t="shared" si="26"/>
        <v>316.40000000000003</v>
      </c>
      <c r="J218" s="548">
        <f t="shared" si="27"/>
        <v>322.95000000000005</v>
      </c>
      <c r="K218" s="547">
        <f>VLOOKUP($B218,[1]EQ!$A$1:$L$2000,4,0)</f>
        <v>309.85000000000002</v>
      </c>
      <c r="L218" s="547">
        <f>VLOOKUP($B218,[1]EQ!$A$1:$L$2000,5,0)</f>
        <v>297.45</v>
      </c>
      <c r="M218" s="547">
        <f>(VLOOKUP($B218,[1]EQ!$A$1:$L$2000,9,0)/100000)</f>
        <v>26.915990000000001</v>
      </c>
    </row>
    <row r="219" spans="1:13">
      <c r="A219" s="254">
        <v>209</v>
      </c>
      <c r="B219" t="s">
        <v>387</v>
      </c>
      <c r="C219" s="547">
        <f>VLOOKUP($B219,[1]EQ!$A$1:$L$2000,6,0)</f>
        <v>43347.95</v>
      </c>
      <c r="D219" s="548">
        <f t="shared" si="21"/>
        <v>42998.23333333333</v>
      </c>
      <c r="E219" s="548">
        <f t="shared" si="22"/>
        <v>42586.46666666666</v>
      </c>
      <c r="F219" s="548">
        <f t="shared" si="23"/>
        <v>41824.98333333333</v>
      </c>
      <c r="G219" s="548">
        <f t="shared" si="24"/>
        <v>41413.21666666666</v>
      </c>
      <c r="H219" s="548">
        <f t="shared" si="25"/>
        <v>43759.71666666666</v>
      </c>
      <c r="I219" s="548">
        <f t="shared" si="26"/>
        <v>44171.483333333337</v>
      </c>
      <c r="J219" s="548">
        <f t="shared" si="27"/>
        <v>44932.96666666666</v>
      </c>
      <c r="K219" s="547">
        <f>VLOOKUP($B219,[1]EQ!$A$1:$L$2000,4,0)</f>
        <v>43410</v>
      </c>
      <c r="L219" s="547">
        <f>VLOOKUP($B219,[1]EQ!$A$1:$L$2000,5,0)</f>
        <v>42236.75</v>
      </c>
      <c r="M219" s="547">
        <f>(VLOOKUP($B219,[1]EQ!$A$1:$L$2000,9,0)/100000)</f>
        <v>0.13624</v>
      </c>
    </row>
    <row r="220" spans="1:13">
      <c r="A220" s="254">
        <v>210</v>
      </c>
      <c r="B220" t="s">
        <v>252</v>
      </c>
      <c r="C220" s="547">
        <f>VLOOKUP($B220,[1]EQ!$A$1:$L$2000,6,0)</f>
        <v>44.15</v>
      </c>
      <c r="D220" s="548">
        <f t="shared" si="21"/>
        <v>44.25</v>
      </c>
      <c r="E220" s="548">
        <f t="shared" si="22"/>
        <v>43.65</v>
      </c>
      <c r="F220" s="548">
        <f t="shared" si="23"/>
        <v>43.15</v>
      </c>
      <c r="G220" s="548">
        <f t="shared" si="24"/>
        <v>42.55</v>
      </c>
      <c r="H220" s="548">
        <f t="shared" si="25"/>
        <v>44.75</v>
      </c>
      <c r="I220" s="548">
        <f t="shared" si="26"/>
        <v>45.349999999999994</v>
      </c>
      <c r="J220" s="548">
        <f t="shared" si="27"/>
        <v>45.85</v>
      </c>
      <c r="K220" s="547">
        <f>VLOOKUP($B220,[1]EQ!$A$1:$L$2000,4,0)</f>
        <v>44.85</v>
      </c>
      <c r="L220" s="547">
        <f>VLOOKUP($B220,[1]EQ!$A$1:$L$2000,5,0)</f>
        <v>43.75</v>
      </c>
      <c r="M220" s="547">
        <f>(VLOOKUP($B220,[1]EQ!$A$1:$L$2000,9,0)/100000)</f>
        <v>14.20764</v>
      </c>
    </row>
    <row r="221" spans="1:13">
      <c r="A221" s="254">
        <v>211</v>
      </c>
      <c r="B221" t="s">
        <v>108</v>
      </c>
      <c r="C221" s="547">
        <f>VLOOKUP($B221,[1]EQ!$A$1:$L$2000,6,0)</f>
        <v>2858.65</v>
      </c>
      <c r="D221" s="548">
        <f t="shared" si="21"/>
        <v>2864.2166666666667</v>
      </c>
      <c r="E221" s="548">
        <f t="shared" si="22"/>
        <v>2832.4333333333334</v>
      </c>
      <c r="F221" s="548">
        <f t="shared" si="23"/>
        <v>2806.2166666666667</v>
      </c>
      <c r="G221" s="548">
        <f t="shared" si="24"/>
        <v>2774.4333333333334</v>
      </c>
      <c r="H221" s="548">
        <f t="shared" si="25"/>
        <v>2890.4333333333334</v>
      </c>
      <c r="I221" s="548">
        <f t="shared" si="26"/>
        <v>2922.2166666666672</v>
      </c>
      <c r="J221" s="548">
        <f t="shared" si="27"/>
        <v>2948.4333333333334</v>
      </c>
      <c r="K221" s="547">
        <f>VLOOKUP($B221,[1]EQ!$A$1:$L$2000,4,0)</f>
        <v>2896</v>
      </c>
      <c r="L221" s="547">
        <f>VLOOKUP($B221,[1]EQ!$A$1:$L$2000,5,0)</f>
        <v>2838</v>
      </c>
      <c r="M221" s="547">
        <f>(VLOOKUP($B221,[1]EQ!$A$1:$L$2000,9,0)/100000)</f>
        <v>22.951000000000001</v>
      </c>
    </row>
    <row r="222" spans="1:13">
      <c r="A222" s="254">
        <v>212</v>
      </c>
      <c r="B222" t="s">
        <v>841</v>
      </c>
      <c r="C222" s="547">
        <f>VLOOKUP($B222,[1]EQ!$A$1:$L$2000,6,0)</f>
        <v>317.64999999999998</v>
      </c>
      <c r="D222" s="548">
        <f t="shared" si="21"/>
        <v>317.86666666666662</v>
      </c>
      <c r="E222" s="548">
        <f t="shared" si="22"/>
        <v>315.78333333333325</v>
      </c>
      <c r="F222" s="548">
        <f t="shared" si="23"/>
        <v>313.91666666666663</v>
      </c>
      <c r="G222" s="548">
        <f t="shared" si="24"/>
        <v>311.83333333333326</v>
      </c>
      <c r="H222" s="548">
        <f t="shared" si="25"/>
        <v>319.73333333333323</v>
      </c>
      <c r="I222" s="548">
        <f t="shared" si="26"/>
        <v>321.81666666666661</v>
      </c>
      <c r="J222" s="548">
        <f t="shared" si="27"/>
        <v>323.68333333333322</v>
      </c>
      <c r="K222" s="547">
        <f>VLOOKUP($B222,[1]EQ!$A$1:$L$2000,4,0)</f>
        <v>319.95</v>
      </c>
      <c r="L222" s="547">
        <f>VLOOKUP($B222,[1]EQ!$A$1:$L$2000,5,0)</f>
        <v>316</v>
      </c>
      <c r="M222" s="547">
        <f>(VLOOKUP($B222,[1]EQ!$A$1:$L$2000,9,0)/100000)</f>
        <v>0.42652000000000001</v>
      </c>
    </row>
    <row r="223" spans="1:13">
      <c r="A223" s="254">
        <v>213</v>
      </c>
      <c r="B223" t="s">
        <v>116</v>
      </c>
      <c r="C223" s="547">
        <f>VLOOKUP($B223,[1]EQ!$A$1:$L$2000,6,0)</f>
        <v>658.35</v>
      </c>
      <c r="D223" s="548">
        <f t="shared" si="21"/>
        <v>662.43333333333328</v>
      </c>
      <c r="E223" s="548">
        <f t="shared" si="22"/>
        <v>645.46666666666658</v>
      </c>
      <c r="F223" s="548">
        <f t="shared" si="23"/>
        <v>632.58333333333326</v>
      </c>
      <c r="G223" s="548">
        <f t="shared" si="24"/>
        <v>615.61666666666656</v>
      </c>
      <c r="H223" s="548">
        <f t="shared" si="25"/>
        <v>675.31666666666661</v>
      </c>
      <c r="I223" s="548">
        <f t="shared" si="26"/>
        <v>692.2833333333333</v>
      </c>
      <c r="J223" s="548">
        <f t="shared" si="27"/>
        <v>705.16666666666663</v>
      </c>
      <c r="K223" s="547">
        <f>VLOOKUP($B223,[1]EQ!$A$1:$L$2000,4,0)</f>
        <v>679.4</v>
      </c>
      <c r="L223" s="547">
        <f>VLOOKUP($B223,[1]EQ!$A$1:$L$2000,5,0)</f>
        <v>649.54999999999995</v>
      </c>
      <c r="M223" s="547">
        <f>(VLOOKUP($B223,[1]EQ!$A$1:$L$2000,9,0)/100000)</f>
        <v>249.66739000000001</v>
      </c>
    </row>
    <row r="224" spans="1:13">
      <c r="A224" s="254">
        <v>214</v>
      </c>
      <c r="B224" t="s">
        <v>253</v>
      </c>
      <c r="C224" s="547">
        <f>VLOOKUP($B224,[1]EQ!$A$1:$L$2000,6,0)</f>
        <v>1504.9</v>
      </c>
      <c r="D224" s="548">
        <f t="shared" si="21"/>
        <v>1503.8166666666666</v>
      </c>
      <c r="E224" s="548">
        <f t="shared" si="22"/>
        <v>1488.6333333333332</v>
      </c>
      <c r="F224" s="548">
        <f t="shared" si="23"/>
        <v>1472.3666666666666</v>
      </c>
      <c r="G224" s="548">
        <f t="shared" si="24"/>
        <v>1457.1833333333332</v>
      </c>
      <c r="H224" s="548">
        <f t="shared" si="25"/>
        <v>1520.0833333333333</v>
      </c>
      <c r="I224" s="548">
        <f t="shared" si="26"/>
        <v>1535.2666666666667</v>
      </c>
      <c r="J224" s="548">
        <f t="shared" si="27"/>
        <v>1551.5333333333333</v>
      </c>
      <c r="K224" s="547">
        <f>VLOOKUP($B224,[1]EQ!$A$1:$L$2000,4,0)</f>
        <v>1519</v>
      </c>
      <c r="L224" s="547">
        <f>VLOOKUP($B224,[1]EQ!$A$1:$L$2000,5,0)</f>
        <v>1487.55</v>
      </c>
      <c r="M224" s="547">
        <f>(VLOOKUP($B224,[1]EQ!$A$1:$L$2000,9,0)/100000)</f>
        <v>4.2843099999999996</v>
      </c>
    </row>
    <row r="225" spans="1:13">
      <c r="A225" s="254">
        <v>215</v>
      </c>
      <c r="B225" t="s">
        <v>117</v>
      </c>
      <c r="C225" s="547">
        <f>VLOOKUP($B225,[1]EQ!$A$1:$L$2000,6,0)</f>
        <v>490.75</v>
      </c>
      <c r="D225" s="548">
        <f t="shared" si="21"/>
        <v>490.7833333333333</v>
      </c>
      <c r="E225" s="548">
        <f t="shared" si="22"/>
        <v>486.11666666666662</v>
      </c>
      <c r="F225" s="548">
        <f t="shared" si="23"/>
        <v>481.48333333333329</v>
      </c>
      <c r="G225" s="548">
        <f t="shared" si="24"/>
        <v>476.81666666666661</v>
      </c>
      <c r="H225" s="548">
        <f t="shared" si="25"/>
        <v>495.41666666666663</v>
      </c>
      <c r="I225" s="548">
        <f t="shared" si="26"/>
        <v>500.08333333333337</v>
      </c>
      <c r="J225" s="548">
        <f t="shared" si="27"/>
        <v>504.71666666666664</v>
      </c>
      <c r="K225" s="547">
        <f>VLOOKUP($B225,[1]EQ!$A$1:$L$2000,4,0)</f>
        <v>495.45</v>
      </c>
      <c r="L225" s="547">
        <f>VLOOKUP($B225,[1]EQ!$A$1:$L$2000,5,0)</f>
        <v>486.15</v>
      </c>
      <c r="M225" s="547">
        <f>(VLOOKUP($B225,[1]EQ!$A$1:$L$2000,9,0)/100000)</f>
        <v>19.891909999999999</v>
      </c>
    </row>
    <row r="226" spans="1:13">
      <c r="A226" s="254">
        <v>216</v>
      </c>
      <c r="B226" t="s">
        <v>388</v>
      </c>
      <c r="C226" s="547">
        <f>VLOOKUP($B226,[1]EQ!$A$1:$L$2000,6,0)</f>
        <v>413.85</v>
      </c>
      <c r="D226" s="548">
        <f t="shared" si="21"/>
        <v>415.3</v>
      </c>
      <c r="E226" s="548">
        <f t="shared" si="22"/>
        <v>407.85</v>
      </c>
      <c r="F226" s="548">
        <f t="shared" si="23"/>
        <v>401.85</v>
      </c>
      <c r="G226" s="548">
        <f t="shared" si="24"/>
        <v>394.40000000000003</v>
      </c>
      <c r="H226" s="548">
        <f t="shared" si="25"/>
        <v>421.3</v>
      </c>
      <c r="I226" s="548">
        <f t="shared" si="26"/>
        <v>428.74999999999994</v>
      </c>
      <c r="J226" s="548">
        <f t="shared" si="27"/>
        <v>434.75</v>
      </c>
      <c r="K226" s="547">
        <f>VLOOKUP($B226,[1]EQ!$A$1:$L$2000,4,0)</f>
        <v>422.75</v>
      </c>
      <c r="L226" s="547">
        <f>VLOOKUP($B226,[1]EQ!$A$1:$L$2000,5,0)</f>
        <v>409.3</v>
      </c>
      <c r="M226" s="547">
        <f>(VLOOKUP($B226,[1]EQ!$A$1:$L$2000,9,0)/100000)</f>
        <v>5.1366899999999998</v>
      </c>
    </row>
    <row r="227" spans="1:13">
      <c r="A227" s="254">
        <v>217</v>
      </c>
      <c r="B227" t="s">
        <v>389</v>
      </c>
      <c r="C227" s="547">
        <f>VLOOKUP($B227,[1]EQ!$A$1:$L$2000,6,0)</f>
        <v>2821</v>
      </c>
      <c r="D227" s="548">
        <f t="shared" si="21"/>
        <v>2823.3166666666671</v>
      </c>
      <c r="E227" s="548">
        <f t="shared" si="22"/>
        <v>2807.6833333333343</v>
      </c>
      <c r="F227" s="548">
        <f t="shared" si="23"/>
        <v>2794.3666666666672</v>
      </c>
      <c r="G227" s="548">
        <f t="shared" si="24"/>
        <v>2778.7333333333345</v>
      </c>
      <c r="H227" s="548">
        <f t="shared" si="25"/>
        <v>2836.6333333333341</v>
      </c>
      <c r="I227" s="548">
        <f t="shared" si="26"/>
        <v>2852.2666666666664</v>
      </c>
      <c r="J227" s="548">
        <f t="shared" si="27"/>
        <v>2865.5833333333339</v>
      </c>
      <c r="K227" s="547">
        <f>VLOOKUP($B227,[1]EQ!$A$1:$L$2000,4,0)</f>
        <v>2838.95</v>
      </c>
      <c r="L227" s="547">
        <f>VLOOKUP($B227,[1]EQ!$A$1:$L$2000,5,0)</f>
        <v>2810</v>
      </c>
      <c r="M227" s="547">
        <f>(VLOOKUP($B227,[1]EQ!$A$1:$L$2000,9,0)/100000)</f>
        <v>9.3299999999999998E-3</v>
      </c>
    </row>
    <row r="228" spans="1:13">
      <c r="A228" s="254">
        <v>218</v>
      </c>
      <c r="B228" t="s">
        <v>254</v>
      </c>
      <c r="C228" s="547">
        <f>VLOOKUP($B228,[1]EQ!$A$1:$L$2000,6,0)</f>
        <v>28.85</v>
      </c>
      <c r="D228" s="548">
        <f t="shared" si="21"/>
        <v>29.033333333333331</v>
      </c>
      <c r="E228" s="548">
        <f t="shared" si="22"/>
        <v>28.566666666666663</v>
      </c>
      <c r="F228" s="548">
        <f t="shared" si="23"/>
        <v>28.283333333333331</v>
      </c>
      <c r="G228" s="548">
        <f t="shared" si="24"/>
        <v>27.816666666666663</v>
      </c>
      <c r="H228" s="548">
        <f t="shared" si="25"/>
        <v>29.316666666666663</v>
      </c>
      <c r="I228" s="548">
        <f t="shared" si="26"/>
        <v>29.783333333333331</v>
      </c>
      <c r="J228" s="548">
        <f t="shared" si="27"/>
        <v>30.066666666666663</v>
      </c>
      <c r="K228" s="547">
        <f>VLOOKUP($B228,[1]EQ!$A$1:$L$2000,4,0)</f>
        <v>29.5</v>
      </c>
      <c r="L228" s="547">
        <f>VLOOKUP($B228,[1]EQ!$A$1:$L$2000,5,0)</f>
        <v>28.75</v>
      </c>
      <c r="M228" s="547">
        <f>(VLOOKUP($B228,[1]EQ!$A$1:$L$2000,9,0)/100000)</f>
        <v>69.045330000000007</v>
      </c>
    </row>
    <row r="229" spans="1:13">
      <c r="A229" s="254">
        <v>219</v>
      </c>
      <c r="B229" t="s">
        <v>119</v>
      </c>
      <c r="C229" s="547">
        <f>VLOOKUP($B229,[1]EQ!$A$1:$L$2000,6,0)</f>
        <v>53.85</v>
      </c>
      <c r="D229" s="548">
        <f t="shared" si="21"/>
        <v>53.716666666666669</v>
      </c>
      <c r="E229" s="548">
        <f t="shared" si="22"/>
        <v>52.833333333333336</v>
      </c>
      <c r="F229" s="548">
        <f t="shared" si="23"/>
        <v>51.81666666666667</v>
      </c>
      <c r="G229" s="548">
        <f t="shared" si="24"/>
        <v>50.933333333333337</v>
      </c>
      <c r="H229" s="548">
        <f t="shared" si="25"/>
        <v>54.733333333333334</v>
      </c>
      <c r="I229" s="548">
        <f t="shared" si="26"/>
        <v>55.61666666666666</v>
      </c>
      <c r="J229" s="548">
        <f t="shared" si="27"/>
        <v>56.633333333333333</v>
      </c>
      <c r="K229" s="547">
        <f>VLOOKUP($B229,[1]EQ!$A$1:$L$2000,4,0)</f>
        <v>54.6</v>
      </c>
      <c r="L229" s="547">
        <f>VLOOKUP($B229,[1]EQ!$A$1:$L$2000,5,0)</f>
        <v>52.7</v>
      </c>
      <c r="M229" s="547">
        <f>(VLOOKUP($B229,[1]EQ!$A$1:$L$2000,9,0)/100000)</f>
        <v>469.08035000000001</v>
      </c>
    </row>
    <row r="230" spans="1:13">
      <c r="A230" s="254">
        <v>220</v>
      </c>
      <c r="B230" t="s">
        <v>390</v>
      </c>
      <c r="C230" s="547">
        <f>VLOOKUP($B230,[1]EQ!$A$1:$L$2000,6,0)</f>
        <v>47.85</v>
      </c>
      <c r="D230" s="548">
        <f t="shared" si="21"/>
        <v>48.283333333333339</v>
      </c>
      <c r="E230" s="548">
        <f t="shared" si="22"/>
        <v>46.866666666666674</v>
      </c>
      <c r="F230" s="548">
        <f t="shared" si="23"/>
        <v>45.883333333333333</v>
      </c>
      <c r="G230" s="548">
        <f t="shared" si="24"/>
        <v>44.466666666666669</v>
      </c>
      <c r="H230" s="548">
        <f t="shared" si="25"/>
        <v>49.26666666666668</v>
      </c>
      <c r="I230" s="548">
        <f t="shared" si="26"/>
        <v>50.683333333333351</v>
      </c>
      <c r="J230" s="548">
        <f t="shared" si="27"/>
        <v>51.666666666666686</v>
      </c>
      <c r="K230" s="547">
        <f>VLOOKUP($B230,[1]EQ!$A$1:$L$2000,4,0)</f>
        <v>49.7</v>
      </c>
      <c r="L230" s="547">
        <f>VLOOKUP($B230,[1]EQ!$A$1:$L$2000,5,0)</f>
        <v>47.3</v>
      </c>
      <c r="M230" s="547">
        <f>(VLOOKUP($B230,[1]EQ!$A$1:$L$2000,9,0)/100000)</f>
        <v>87.531970000000001</v>
      </c>
    </row>
    <row r="231" spans="1:13">
      <c r="A231" s="254">
        <v>221</v>
      </c>
      <c r="B231" t="s">
        <v>391</v>
      </c>
      <c r="C231" s="547">
        <f>VLOOKUP($B231,[1]EQ!$A$1:$L$2000,6,0)</f>
        <v>1287.45</v>
      </c>
      <c r="D231" s="548">
        <f t="shared" si="21"/>
        <v>1296.8999999999999</v>
      </c>
      <c r="E231" s="548">
        <f t="shared" si="22"/>
        <v>1271.5499999999997</v>
      </c>
      <c r="F231" s="548">
        <f t="shared" si="23"/>
        <v>1255.6499999999999</v>
      </c>
      <c r="G231" s="548">
        <f t="shared" si="24"/>
        <v>1230.2999999999997</v>
      </c>
      <c r="H231" s="548">
        <f t="shared" si="25"/>
        <v>1312.7999999999997</v>
      </c>
      <c r="I231" s="548">
        <f t="shared" si="26"/>
        <v>1338.1499999999996</v>
      </c>
      <c r="J231" s="548">
        <f t="shared" si="27"/>
        <v>1354.0499999999997</v>
      </c>
      <c r="K231" s="547">
        <f>VLOOKUP($B231,[1]EQ!$A$1:$L$2000,4,0)</f>
        <v>1322.25</v>
      </c>
      <c r="L231" s="547">
        <f>VLOOKUP($B231,[1]EQ!$A$1:$L$2000,5,0)</f>
        <v>1281</v>
      </c>
      <c r="M231" s="547">
        <f>(VLOOKUP($B231,[1]EQ!$A$1:$L$2000,9,0)/100000)</f>
        <v>0.29733999999999999</v>
      </c>
    </row>
    <row r="232" spans="1:13">
      <c r="A232" s="254">
        <v>222</v>
      </c>
      <c r="B232" t="s">
        <v>392</v>
      </c>
      <c r="C232" s="547">
        <f>VLOOKUP($B232,[1]EQ!$A$1:$L$2000,6,0)</f>
        <v>241.6</v>
      </c>
      <c r="D232" s="548">
        <f t="shared" si="21"/>
        <v>244.83333333333334</v>
      </c>
      <c r="E232" s="548">
        <f t="shared" si="22"/>
        <v>236.76666666666668</v>
      </c>
      <c r="F232" s="548">
        <f t="shared" si="23"/>
        <v>231.93333333333334</v>
      </c>
      <c r="G232" s="548">
        <f t="shared" si="24"/>
        <v>223.86666666666667</v>
      </c>
      <c r="H232" s="548">
        <f t="shared" si="25"/>
        <v>249.66666666666669</v>
      </c>
      <c r="I232" s="548">
        <f t="shared" si="26"/>
        <v>257.73333333333335</v>
      </c>
      <c r="J232" s="548">
        <f t="shared" si="27"/>
        <v>262.56666666666672</v>
      </c>
      <c r="K232" s="547">
        <f>VLOOKUP($B232,[1]EQ!$A$1:$L$2000,4,0)</f>
        <v>252.9</v>
      </c>
      <c r="L232" s="547">
        <f>VLOOKUP($B232,[1]EQ!$A$1:$L$2000,5,0)</f>
        <v>240</v>
      </c>
      <c r="M232" s="547">
        <f>(VLOOKUP($B232,[1]EQ!$A$1:$L$2000,9,0)/100000)</f>
        <v>4.9303299999999997</v>
      </c>
    </row>
    <row r="233" spans="1:13">
      <c r="A233" s="254">
        <v>223</v>
      </c>
      <c r="B233" t="s">
        <v>747</v>
      </c>
      <c r="C233" s="547">
        <f>VLOOKUP($B233,[1]EQ!$A$1:$L$2000,6,0)</f>
        <v>1225.8</v>
      </c>
      <c r="D233" s="548">
        <f t="shared" si="21"/>
        <v>1232.3166666666668</v>
      </c>
      <c r="E233" s="548">
        <f t="shared" si="22"/>
        <v>1214.6333333333337</v>
      </c>
      <c r="F233" s="548">
        <f t="shared" si="23"/>
        <v>1203.4666666666669</v>
      </c>
      <c r="G233" s="548">
        <f t="shared" si="24"/>
        <v>1185.7833333333338</v>
      </c>
      <c r="H233" s="548">
        <f t="shared" si="25"/>
        <v>1243.4833333333336</v>
      </c>
      <c r="I233" s="548">
        <f t="shared" si="26"/>
        <v>1261.1666666666665</v>
      </c>
      <c r="J233" s="548">
        <f t="shared" si="27"/>
        <v>1272.3333333333335</v>
      </c>
      <c r="K233" s="547">
        <f>VLOOKUP($B233,[1]EQ!$A$1:$L$2000,4,0)</f>
        <v>1250</v>
      </c>
      <c r="L233" s="547">
        <f>VLOOKUP($B233,[1]EQ!$A$1:$L$2000,5,0)</f>
        <v>1221.1500000000001</v>
      </c>
      <c r="M233" s="547">
        <f>(VLOOKUP($B233,[1]EQ!$A$1:$L$2000,9,0)/100000)</f>
        <v>0.18748999999999999</v>
      </c>
    </row>
    <row r="234" spans="1:13">
      <c r="A234" s="254">
        <v>224</v>
      </c>
      <c r="B234" t="s">
        <v>751</v>
      </c>
      <c r="C234" s="547">
        <f>VLOOKUP($B234,[1]EQ!$A$1:$L$2000,6,0)</f>
        <v>652.1</v>
      </c>
      <c r="D234" s="548">
        <f t="shared" si="21"/>
        <v>656.93333333333339</v>
      </c>
      <c r="E234" s="548">
        <f t="shared" si="22"/>
        <v>645.16666666666674</v>
      </c>
      <c r="F234" s="548">
        <f t="shared" si="23"/>
        <v>638.23333333333335</v>
      </c>
      <c r="G234" s="548">
        <f t="shared" si="24"/>
        <v>626.4666666666667</v>
      </c>
      <c r="H234" s="548">
        <f t="shared" si="25"/>
        <v>663.86666666666679</v>
      </c>
      <c r="I234" s="548">
        <f t="shared" si="26"/>
        <v>675.63333333333344</v>
      </c>
      <c r="J234" s="548">
        <f t="shared" si="27"/>
        <v>682.56666666666683</v>
      </c>
      <c r="K234" s="547">
        <f>VLOOKUP($B234,[1]EQ!$A$1:$L$2000,4,0)</f>
        <v>668.7</v>
      </c>
      <c r="L234" s="547">
        <f>VLOOKUP($B234,[1]EQ!$A$1:$L$2000,5,0)</f>
        <v>650</v>
      </c>
      <c r="M234" s="547">
        <f>(VLOOKUP($B234,[1]EQ!$A$1:$L$2000,9,0)/100000)</f>
        <v>3.4162599999999999</v>
      </c>
    </row>
    <row r="235" spans="1:13">
      <c r="A235" s="254">
        <v>225</v>
      </c>
      <c r="B235" t="s">
        <v>393</v>
      </c>
      <c r="C235" s="547">
        <f>VLOOKUP($B235,[1]EQ!$A$1:$L$2000,6,0)</f>
        <v>107.85</v>
      </c>
      <c r="D235" s="548">
        <f t="shared" si="21"/>
        <v>108.53333333333335</v>
      </c>
      <c r="E235" s="548">
        <f t="shared" si="22"/>
        <v>106.81666666666669</v>
      </c>
      <c r="F235" s="548">
        <f t="shared" si="23"/>
        <v>105.78333333333335</v>
      </c>
      <c r="G235" s="548">
        <f t="shared" si="24"/>
        <v>104.06666666666669</v>
      </c>
      <c r="H235" s="548">
        <f t="shared" si="25"/>
        <v>109.56666666666669</v>
      </c>
      <c r="I235" s="548">
        <f t="shared" si="26"/>
        <v>111.28333333333336</v>
      </c>
      <c r="J235" s="548">
        <f t="shared" si="27"/>
        <v>112.31666666666669</v>
      </c>
      <c r="K235" s="547">
        <f>VLOOKUP($B235,[1]EQ!$A$1:$L$2000,4,0)</f>
        <v>110.25</v>
      </c>
      <c r="L235" s="547">
        <f>VLOOKUP($B235,[1]EQ!$A$1:$L$2000,5,0)</f>
        <v>107.5</v>
      </c>
      <c r="M235" s="547">
        <f>(VLOOKUP($B235,[1]EQ!$A$1:$L$2000,9,0)/100000)</f>
        <v>5.9312699999999996</v>
      </c>
    </row>
    <row r="236" spans="1:13">
      <c r="A236" s="254">
        <v>226</v>
      </c>
      <c r="B236" t="s">
        <v>394</v>
      </c>
      <c r="C236" s="547">
        <f>VLOOKUP($B236,[1]EQ!$A$1:$L$2000,6,0)</f>
        <v>93.55</v>
      </c>
      <c r="D236" s="548">
        <f t="shared" si="21"/>
        <v>93.59999999999998</v>
      </c>
      <c r="E236" s="548">
        <f t="shared" si="22"/>
        <v>92.299999999999955</v>
      </c>
      <c r="F236" s="548">
        <f t="shared" si="23"/>
        <v>91.049999999999969</v>
      </c>
      <c r="G236" s="548">
        <f t="shared" si="24"/>
        <v>89.749999999999943</v>
      </c>
      <c r="H236" s="548">
        <f t="shared" si="25"/>
        <v>94.849999999999966</v>
      </c>
      <c r="I236" s="548">
        <f t="shared" si="26"/>
        <v>96.15</v>
      </c>
      <c r="J236" s="548">
        <f t="shared" si="27"/>
        <v>97.399999999999977</v>
      </c>
      <c r="K236" s="547">
        <f>VLOOKUP($B236,[1]EQ!$A$1:$L$2000,4,0)</f>
        <v>94.9</v>
      </c>
      <c r="L236" s="547">
        <f>VLOOKUP($B236,[1]EQ!$A$1:$L$2000,5,0)</f>
        <v>92.35</v>
      </c>
      <c r="M236" s="547">
        <f>(VLOOKUP($B236,[1]EQ!$A$1:$L$2000,9,0)/100000)</f>
        <v>32.253999999999998</v>
      </c>
    </row>
    <row r="237" spans="1:13">
      <c r="A237" s="254">
        <v>227</v>
      </c>
      <c r="B237" t="s">
        <v>126</v>
      </c>
      <c r="C237" s="547">
        <f>VLOOKUP($B237,[1]EQ!$A$1:$L$2000,6,0)</f>
        <v>218.25</v>
      </c>
      <c r="D237" s="548">
        <f t="shared" si="21"/>
        <v>219.1</v>
      </c>
      <c r="E237" s="548">
        <f t="shared" si="22"/>
        <v>216.39999999999998</v>
      </c>
      <c r="F237" s="548">
        <f t="shared" si="23"/>
        <v>214.54999999999998</v>
      </c>
      <c r="G237" s="548">
        <f t="shared" si="24"/>
        <v>211.84999999999997</v>
      </c>
      <c r="H237" s="548">
        <f t="shared" si="25"/>
        <v>220.95</v>
      </c>
      <c r="I237" s="548">
        <f t="shared" si="26"/>
        <v>223.64999999999998</v>
      </c>
      <c r="J237" s="548">
        <f t="shared" si="27"/>
        <v>225.5</v>
      </c>
      <c r="K237" s="547">
        <f>VLOOKUP($B237,[1]EQ!$A$1:$L$2000,4,0)</f>
        <v>221.8</v>
      </c>
      <c r="L237" s="547">
        <f>VLOOKUP($B237,[1]EQ!$A$1:$L$2000,5,0)</f>
        <v>217.25</v>
      </c>
      <c r="M237" s="547">
        <f>(VLOOKUP($B237,[1]EQ!$A$1:$L$2000,9,0)/100000)</f>
        <v>291.48890999999998</v>
      </c>
    </row>
    <row r="238" spans="1:13">
      <c r="A238" s="254">
        <v>228</v>
      </c>
      <c r="B238" t="s">
        <v>396</v>
      </c>
      <c r="C238" s="547">
        <f>VLOOKUP($B238,[1]EQ!$A$1:$L$2000,6,0)</f>
        <v>121.8</v>
      </c>
      <c r="D238" s="548">
        <f t="shared" si="21"/>
        <v>122.11666666666667</v>
      </c>
      <c r="E238" s="548">
        <f t="shared" si="22"/>
        <v>120.93333333333335</v>
      </c>
      <c r="F238" s="548">
        <f t="shared" si="23"/>
        <v>120.06666666666668</v>
      </c>
      <c r="G238" s="548">
        <f t="shared" si="24"/>
        <v>118.88333333333335</v>
      </c>
      <c r="H238" s="548">
        <f t="shared" si="25"/>
        <v>122.98333333333335</v>
      </c>
      <c r="I238" s="548">
        <f t="shared" si="26"/>
        <v>124.16666666666669</v>
      </c>
      <c r="J238" s="548">
        <f t="shared" si="27"/>
        <v>125.03333333333335</v>
      </c>
      <c r="K238" s="547">
        <f>VLOOKUP($B238,[1]EQ!$A$1:$L$2000,4,0)</f>
        <v>123.3</v>
      </c>
      <c r="L238" s="547">
        <f>VLOOKUP($B238,[1]EQ!$A$1:$L$2000,5,0)</f>
        <v>121.25</v>
      </c>
      <c r="M238" s="547">
        <f>(VLOOKUP($B238,[1]EQ!$A$1:$L$2000,9,0)/100000)</f>
        <v>2.3447100000000001</v>
      </c>
    </row>
    <row r="239" spans="1:13">
      <c r="A239" s="254">
        <v>229</v>
      </c>
      <c r="B239" t="s">
        <v>397</v>
      </c>
      <c r="C239" s="547">
        <f>VLOOKUP($B239,[1]EQ!$A$1:$L$2000,6,0)</f>
        <v>170.15</v>
      </c>
      <c r="D239" s="548">
        <f t="shared" si="21"/>
        <v>171</v>
      </c>
      <c r="E239" s="548">
        <f t="shared" si="22"/>
        <v>167.15</v>
      </c>
      <c r="F239" s="548">
        <f t="shared" si="23"/>
        <v>164.15</v>
      </c>
      <c r="G239" s="548">
        <f t="shared" si="24"/>
        <v>160.30000000000001</v>
      </c>
      <c r="H239" s="548">
        <f t="shared" si="25"/>
        <v>174</v>
      </c>
      <c r="I239" s="548">
        <f t="shared" si="26"/>
        <v>177.85000000000002</v>
      </c>
      <c r="J239" s="548">
        <f t="shared" si="27"/>
        <v>180.85</v>
      </c>
      <c r="K239" s="547">
        <f>VLOOKUP($B239,[1]EQ!$A$1:$L$2000,4,0)</f>
        <v>174.85</v>
      </c>
      <c r="L239" s="547">
        <f>VLOOKUP($B239,[1]EQ!$A$1:$L$2000,5,0)</f>
        <v>168</v>
      </c>
      <c r="M239" s="547">
        <f>(VLOOKUP($B239,[1]EQ!$A$1:$L$2000,9,0)/100000)</f>
        <v>20.015180000000001</v>
      </c>
    </row>
    <row r="240" spans="1:13">
      <c r="A240" s="254">
        <v>230</v>
      </c>
      <c r="B240" t="s">
        <v>115</v>
      </c>
      <c r="C240" s="547">
        <f>VLOOKUP($B240,[1]EQ!$A$1:$L$2000,6,0)</f>
        <v>226.1</v>
      </c>
      <c r="D240" s="548">
        <f t="shared" si="21"/>
        <v>224.68333333333331</v>
      </c>
      <c r="E240" s="548">
        <f t="shared" si="22"/>
        <v>219.96666666666661</v>
      </c>
      <c r="F240" s="548">
        <f t="shared" si="23"/>
        <v>213.83333333333331</v>
      </c>
      <c r="G240" s="548">
        <f t="shared" si="24"/>
        <v>209.11666666666662</v>
      </c>
      <c r="H240" s="548">
        <f t="shared" si="25"/>
        <v>230.81666666666661</v>
      </c>
      <c r="I240" s="548">
        <f t="shared" si="26"/>
        <v>235.5333333333333</v>
      </c>
      <c r="J240" s="548">
        <f t="shared" si="27"/>
        <v>241.6666666666666</v>
      </c>
      <c r="K240" s="547">
        <f>VLOOKUP($B240,[1]EQ!$A$1:$L$2000,4,0)</f>
        <v>229.4</v>
      </c>
      <c r="L240" s="547">
        <f>VLOOKUP($B240,[1]EQ!$A$1:$L$2000,5,0)</f>
        <v>218.55</v>
      </c>
      <c r="M240" s="547">
        <f>(VLOOKUP($B240,[1]EQ!$A$1:$L$2000,9,0)/100000)</f>
        <v>200.97806</v>
      </c>
    </row>
    <row r="241" spans="1:13">
      <c r="A241" s="254">
        <v>231</v>
      </c>
      <c r="B241" t="s">
        <v>398</v>
      </c>
      <c r="C241" s="547">
        <f>VLOOKUP($B241,[1]EQ!$A$1:$L$2000,6,0)</f>
        <v>85.1</v>
      </c>
      <c r="D241" s="548">
        <f t="shared" si="21"/>
        <v>84.533333333333346</v>
      </c>
      <c r="E241" s="548">
        <f t="shared" si="22"/>
        <v>81.866666666666688</v>
      </c>
      <c r="F241" s="548">
        <f t="shared" si="23"/>
        <v>78.63333333333334</v>
      </c>
      <c r="G241" s="548">
        <f t="shared" si="24"/>
        <v>75.966666666666683</v>
      </c>
      <c r="H241" s="548">
        <f t="shared" si="25"/>
        <v>87.766666666666694</v>
      </c>
      <c r="I241" s="548">
        <f t="shared" si="26"/>
        <v>90.433333333333351</v>
      </c>
      <c r="J241" s="548">
        <f t="shared" si="27"/>
        <v>93.6666666666667</v>
      </c>
      <c r="K241" s="547">
        <f>VLOOKUP($B241,[1]EQ!$A$1:$L$2000,4,0)</f>
        <v>87.2</v>
      </c>
      <c r="L241" s="547">
        <f>VLOOKUP($B241,[1]EQ!$A$1:$L$2000,5,0)</f>
        <v>81.3</v>
      </c>
      <c r="M241" s="547">
        <f>(VLOOKUP($B241,[1]EQ!$A$1:$L$2000,9,0)/100000)</f>
        <v>54.556109999999997</v>
      </c>
    </row>
    <row r="242" spans="1:13">
      <c r="A242" s="254">
        <v>232</v>
      </c>
      <c r="B242" t="s">
        <v>748</v>
      </c>
      <c r="C242" s="547">
        <f>VLOOKUP($B242,[1]EQ!$A$1:$L$2000,6,0)</f>
        <v>8855.85</v>
      </c>
      <c r="D242" s="548">
        <f t="shared" si="21"/>
        <v>8960.7833333333328</v>
      </c>
      <c r="E242" s="548">
        <f t="shared" si="22"/>
        <v>8697.0666666666657</v>
      </c>
      <c r="F242" s="548">
        <f t="shared" si="23"/>
        <v>8538.2833333333328</v>
      </c>
      <c r="G242" s="548">
        <f t="shared" si="24"/>
        <v>8274.5666666666657</v>
      </c>
      <c r="H242" s="548">
        <f t="shared" si="25"/>
        <v>9119.5666666666657</v>
      </c>
      <c r="I242" s="548">
        <f t="shared" si="26"/>
        <v>9383.2833333333328</v>
      </c>
      <c r="J242" s="548">
        <f t="shared" si="27"/>
        <v>9542.0666666666657</v>
      </c>
      <c r="K242" s="547">
        <f>VLOOKUP($B242,[1]EQ!$A$1:$L$2000,4,0)</f>
        <v>9224.5</v>
      </c>
      <c r="L242" s="547">
        <f>VLOOKUP($B242,[1]EQ!$A$1:$L$2000,5,0)</f>
        <v>8802</v>
      </c>
      <c r="M242" s="547">
        <f>(VLOOKUP($B242,[1]EQ!$A$1:$L$2000,9,0)/100000)</f>
        <v>0.94313999999999998</v>
      </c>
    </row>
    <row r="243" spans="1:13">
      <c r="A243" s="254">
        <v>233</v>
      </c>
      <c r="B243" t="s">
        <v>255</v>
      </c>
      <c r="C243" s="547">
        <f>VLOOKUP($B243,[1]EQ!$A$1:$L$2000,6,0)</f>
        <v>129.85</v>
      </c>
      <c r="D243" s="548">
        <f t="shared" si="21"/>
        <v>131.03333333333333</v>
      </c>
      <c r="E243" s="548">
        <f t="shared" si="22"/>
        <v>125.06666666666666</v>
      </c>
      <c r="F243" s="548">
        <f t="shared" si="23"/>
        <v>120.28333333333333</v>
      </c>
      <c r="G243" s="548">
        <f t="shared" si="24"/>
        <v>114.31666666666666</v>
      </c>
      <c r="H243" s="548">
        <f t="shared" si="25"/>
        <v>135.81666666666666</v>
      </c>
      <c r="I243" s="548">
        <f t="shared" si="26"/>
        <v>141.7833333333333</v>
      </c>
      <c r="J243" s="548">
        <f t="shared" si="27"/>
        <v>146.56666666666666</v>
      </c>
      <c r="K243" s="547">
        <f>VLOOKUP($B243,[1]EQ!$A$1:$L$2000,4,0)</f>
        <v>137</v>
      </c>
      <c r="L243" s="547">
        <f>VLOOKUP($B243,[1]EQ!$A$1:$L$2000,5,0)</f>
        <v>126.25</v>
      </c>
      <c r="M243" s="547">
        <f>(VLOOKUP($B243,[1]EQ!$A$1:$L$2000,9,0)/100000)</f>
        <v>119.71941</v>
      </c>
    </row>
    <row r="244" spans="1:13">
      <c r="A244" s="254">
        <v>234</v>
      </c>
      <c r="B244" t="s">
        <v>399</v>
      </c>
      <c r="C244" s="547">
        <f>VLOOKUP($B244,[1]EQ!$A$1:$L$2000,6,0)</f>
        <v>277.2</v>
      </c>
      <c r="D244" s="548">
        <f t="shared" si="21"/>
        <v>282.60000000000002</v>
      </c>
      <c r="E244" s="548">
        <f t="shared" si="22"/>
        <v>271.20000000000005</v>
      </c>
      <c r="F244" s="548">
        <f t="shared" si="23"/>
        <v>265.20000000000005</v>
      </c>
      <c r="G244" s="548">
        <f t="shared" si="24"/>
        <v>253.80000000000007</v>
      </c>
      <c r="H244" s="548">
        <f t="shared" si="25"/>
        <v>288.60000000000002</v>
      </c>
      <c r="I244" s="548">
        <f t="shared" si="26"/>
        <v>300</v>
      </c>
      <c r="J244" s="548">
        <f t="shared" si="27"/>
        <v>306</v>
      </c>
      <c r="K244" s="547">
        <f>VLOOKUP($B244,[1]EQ!$A$1:$L$2000,4,0)</f>
        <v>294</v>
      </c>
      <c r="L244" s="547">
        <f>VLOOKUP($B244,[1]EQ!$A$1:$L$2000,5,0)</f>
        <v>276.60000000000002</v>
      </c>
      <c r="M244" s="547">
        <f>(VLOOKUP($B244,[1]EQ!$A$1:$L$2000,9,0)/100000)</f>
        <v>15.492000000000001</v>
      </c>
    </row>
    <row r="245" spans="1:13">
      <c r="A245" s="254">
        <v>235</v>
      </c>
      <c r="B245" t="s">
        <v>256</v>
      </c>
      <c r="C245" s="547">
        <f>VLOOKUP($B245,[1]EQ!$A$1:$L$2000,6,0)</f>
        <v>126.8</v>
      </c>
      <c r="D245" s="548">
        <f t="shared" si="21"/>
        <v>128.46666666666667</v>
      </c>
      <c r="E245" s="548">
        <f t="shared" si="22"/>
        <v>124.33333333333334</v>
      </c>
      <c r="F245" s="548">
        <f t="shared" si="23"/>
        <v>121.86666666666667</v>
      </c>
      <c r="G245" s="548">
        <f t="shared" si="24"/>
        <v>117.73333333333335</v>
      </c>
      <c r="H245" s="548">
        <f t="shared" si="25"/>
        <v>130.93333333333334</v>
      </c>
      <c r="I245" s="548">
        <f t="shared" si="26"/>
        <v>135.06666666666666</v>
      </c>
      <c r="J245" s="548">
        <f t="shared" si="27"/>
        <v>137.53333333333333</v>
      </c>
      <c r="K245" s="547">
        <f>VLOOKUP($B245,[1]EQ!$A$1:$L$2000,4,0)</f>
        <v>132.6</v>
      </c>
      <c r="L245" s="547">
        <f>VLOOKUP($B245,[1]EQ!$A$1:$L$2000,5,0)</f>
        <v>126</v>
      </c>
      <c r="M245" s="547">
        <f>(VLOOKUP($B245,[1]EQ!$A$1:$L$2000,9,0)/100000)</f>
        <v>52.260269999999998</v>
      </c>
    </row>
    <row r="246" spans="1:13">
      <c r="A246" s="254">
        <v>236</v>
      </c>
      <c r="B246" t="s">
        <v>125</v>
      </c>
      <c r="C246" s="547">
        <f>VLOOKUP($B246,[1]EQ!$A$1:$L$2000,6,0)</f>
        <v>95.6</v>
      </c>
      <c r="D246" s="548">
        <f t="shared" si="21"/>
        <v>95.366666666666674</v>
      </c>
      <c r="E246" s="548">
        <f t="shared" si="22"/>
        <v>94.233333333333348</v>
      </c>
      <c r="F246" s="548">
        <f t="shared" si="23"/>
        <v>92.866666666666674</v>
      </c>
      <c r="G246" s="548">
        <f t="shared" si="24"/>
        <v>91.733333333333348</v>
      </c>
      <c r="H246" s="548">
        <f t="shared" si="25"/>
        <v>96.733333333333348</v>
      </c>
      <c r="I246" s="548">
        <f t="shared" si="26"/>
        <v>97.866666666666674</v>
      </c>
      <c r="J246" s="548">
        <f t="shared" si="27"/>
        <v>99.233333333333348</v>
      </c>
      <c r="K246" s="547">
        <f>VLOOKUP($B246,[1]EQ!$A$1:$L$2000,4,0)</f>
        <v>96.5</v>
      </c>
      <c r="L246" s="547">
        <f>VLOOKUP($B246,[1]EQ!$A$1:$L$2000,5,0)</f>
        <v>94</v>
      </c>
      <c r="M246" s="547">
        <f>(VLOOKUP($B246,[1]EQ!$A$1:$L$2000,9,0)/100000)</f>
        <v>248.69144</v>
      </c>
    </row>
    <row r="247" spans="1:13">
      <c r="A247" s="254">
        <v>237</v>
      </c>
      <c r="B247" t="s">
        <v>400</v>
      </c>
      <c r="C247" s="547">
        <f>VLOOKUP($B247,[1]EQ!$A$1:$L$2000,6,0)</f>
        <v>13.1</v>
      </c>
      <c r="D247" s="548">
        <f t="shared" si="21"/>
        <v>12.700000000000001</v>
      </c>
      <c r="E247" s="548">
        <f t="shared" si="22"/>
        <v>12.300000000000002</v>
      </c>
      <c r="F247" s="548">
        <f t="shared" si="23"/>
        <v>11.500000000000002</v>
      </c>
      <c r="G247" s="548">
        <f t="shared" si="24"/>
        <v>11.100000000000003</v>
      </c>
      <c r="H247" s="548">
        <f t="shared" si="25"/>
        <v>13.500000000000002</v>
      </c>
      <c r="I247" s="548">
        <f t="shared" si="26"/>
        <v>13.9</v>
      </c>
      <c r="J247" s="548">
        <f t="shared" si="27"/>
        <v>14.700000000000001</v>
      </c>
      <c r="K247" s="547">
        <f>VLOOKUP($B247,[1]EQ!$A$1:$L$2000,4,0)</f>
        <v>13.1</v>
      </c>
      <c r="L247" s="547">
        <f>VLOOKUP($B247,[1]EQ!$A$1:$L$2000,5,0)</f>
        <v>11.9</v>
      </c>
      <c r="M247" s="547">
        <f>(VLOOKUP($B247,[1]EQ!$A$1:$L$2000,9,0)/100000)</f>
        <v>1205.12679</v>
      </c>
    </row>
    <row r="248" spans="1:13">
      <c r="A248" s="254">
        <v>238</v>
      </c>
      <c r="B248" t="s">
        <v>773</v>
      </c>
      <c r="C248" s="547">
        <f>VLOOKUP($B248,[1]EQ!$A$1:$L$2000,6,0)</f>
        <v>1674.15</v>
      </c>
      <c r="D248" s="548">
        <f t="shared" si="21"/>
        <v>1689.9666666666665</v>
      </c>
      <c r="E248" s="548">
        <f t="shared" si="22"/>
        <v>1646.1833333333329</v>
      </c>
      <c r="F248" s="548">
        <f t="shared" si="23"/>
        <v>1618.2166666666665</v>
      </c>
      <c r="G248" s="548">
        <f t="shared" si="24"/>
        <v>1574.4333333333329</v>
      </c>
      <c r="H248" s="548">
        <f t="shared" si="25"/>
        <v>1717.9333333333329</v>
      </c>
      <c r="I248" s="548">
        <f t="shared" si="26"/>
        <v>1761.7166666666662</v>
      </c>
      <c r="J248" s="548">
        <f t="shared" si="27"/>
        <v>1789.6833333333329</v>
      </c>
      <c r="K248" s="547">
        <f>VLOOKUP($B248,[1]EQ!$A$1:$L$2000,4,0)</f>
        <v>1733.75</v>
      </c>
      <c r="L248" s="547">
        <f>VLOOKUP($B248,[1]EQ!$A$1:$L$2000,5,0)</f>
        <v>1662</v>
      </c>
      <c r="M248" s="547">
        <f>(VLOOKUP($B248,[1]EQ!$A$1:$L$2000,9,0)/100000)</f>
        <v>17.7637</v>
      </c>
    </row>
    <row r="249" spans="1:13">
      <c r="A249" s="254">
        <v>239</v>
      </c>
      <c r="B249" t="s">
        <v>749</v>
      </c>
      <c r="C249" s="547">
        <f>VLOOKUP($B249,[1]EQ!$A$1:$L$2000,6,0)</f>
        <v>292.8</v>
      </c>
      <c r="D249" s="548">
        <f t="shared" si="21"/>
        <v>294.48333333333335</v>
      </c>
      <c r="E249" s="548">
        <f t="shared" si="22"/>
        <v>290.31666666666672</v>
      </c>
      <c r="F249" s="548">
        <f t="shared" si="23"/>
        <v>287.83333333333337</v>
      </c>
      <c r="G249" s="548">
        <f t="shared" si="24"/>
        <v>283.66666666666674</v>
      </c>
      <c r="H249" s="548">
        <f t="shared" si="25"/>
        <v>296.9666666666667</v>
      </c>
      <c r="I249" s="548">
        <f t="shared" si="26"/>
        <v>301.13333333333333</v>
      </c>
      <c r="J249" s="548">
        <f t="shared" si="27"/>
        <v>303.61666666666667</v>
      </c>
      <c r="K249" s="547">
        <f>VLOOKUP($B249,[1]EQ!$A$1:$L$2000,4,0)</f>
        <v>298.64999999999998</v>
      </c>
      <c r="L249" s="547">
        <f>VLOOKUP($B249,[1]EQ!$A$1:$L$2000,5,0)</f>
        <v>292</v>
      </c>
      <c r="M249" s="547">
        <f>(VLOOKUP($B249,[1]EQ!$A$1:$L$2000,9,0)/100000)</f>
        <v>0.42526000000000003</v>
      </c>
    </row>
    <row r="250" spans="1:13">
      <c r="A250" s="254">
        <v>240</v>
      </c>
      <c r="B250" t="s">
        <v>120</v>
      </c>
      <c r="C250" s="547">
        <f>VLOOKUP($B250,[1]EQ!$A$1:$L$2000,6,0)</f>
        <v>547.65</v>
      </c>
      <c r="D250" s="548">
        <f t="shared" si="21"/>
        <v>547.68333333333328</v>
      </c>
      <c r="E250" s="548">
        <f t="shared" si="22"/>
        <v>538.56666666666661</v>
      </c>
      <c r="F250" s="548">
        <f t="shared" si="23"/>
        <v>529.48333333333335</v>
      </c>
      <c r="G250" s="548">
        <f t="shared" si="24"/>
        <v>520.36666666666667</v>
      </c>
      <c r="H250" s="548">
        <f t="shared" si="25"/>
        <v>556.76666666666654</v>
      </c>
      <c r="I250" s="548">
        <f t="shared" si="26"/>
        <v>565.8833333333331</v>
      </c>
      <c r="J250" s="548">
        <f t="shared" si="27"/>
        <v>574.96666666666647</v>
      </c>
      <c r="K250" s="547">
        <f>VLOOKUP($B250,[1]EQ!$A$1:$L$2000,4,0)</f>
        <v>556.79999999999995</v>
      </c>
      <c r="L250" s="547">
        <f>VLOOKUP($B250,[1]EQ!$A$1:$L$2000,5,0)</f>
        <v>538.6</v>
      </c>
      <c r="M250" s="547">
        <f>(VLOOKUP($B250,[1]EQ!$A$1:$L$2000,9,0)/100000)</f>
        <v>23.23058</v>
      </c>
    </row>
    <row r="251" spans="1:13">
      <c r="A251" s="254">
        <v>241</v>
      </c>
      <c r="B251" t="s">
        <v>831</v>
      </c>
      <c r="C251" s="547">
        <f>VLOOKUP($B251,[1]EQ!$A$1:$L$2000,6,0)</f>
        <v>247.15</v>
      </c>
      <c r="D251" s="548">
        <f t="shared" si="21"/>
        <v>247.81666666666669</v>
      </c>
      <c r="E251" s="548">
        <f t="shared" si="22"/>
        <v>243.43333333333339</v>
      </c>
      <c r="F251" s="548">
        <f t="shared" si="23"/>
        <v>239.7166666666667</v>
      </c>
      <c r="G251" s="548">
        <f t="shared" si="24"/>
        <v>235.3333333333334</v>
      </c>
      <c r="H251" s="548">
        <f t="shared" si="25"/>
        <v>251.53333333333339</v>
      </c>
      <c r="I251" s="548">
        <f t="shared" si="26"/>
        <v>255.91666666666666</v>
      </c>
      <c r="J251" s="548">
        <f t="shared" si="27"/>
        <v>259.63333333333338</v>
      </c>
      <c r="K251" s="547">
        <f>VLOOKUP($B251,[1]EQ!$A$1:$L$2000,4,0)</f>
        <v>252.2</v>
      </c>
      <c r="L251" s="547">
        <f>VLOOKUP($B251,[1]EQ!$A$1:$L$2000,5,0)</f>
        <v>244.1</v>
      </c>
      <c r="M251" s="547">
        <f>(VLOOKUP($B251,[1]EQ!$A$1:$L$2000,9,0)/100000)</f>
        <v>31.846419999999998</v>
      </c>
    </row>
    <row r="252" spans="1:13">
      <c r="A252" s="254">
        <v>242</v>
      </c>
      <c r="B252" t="s">
        <v>122</v>
      </c>
      <c r="C252" s="547">
        <f>VLOOKUP($B252,[1]EQ!$A$1:$L$2000,6,0)</f>
        <v>1058.25</v>
      </c>
      <c r="D252" s="548">
        <f t="shared" si="21"/>
        <v>1065.2833333333333</v>
      </c>
      <c r="E252" s="548">
        <f t="shared" si="22"/>
        <v>1034.0666666666666</v>
      </c>
      <c r="F252" s="548">
        <f t="shared" si="23"/>
        <v>1009.8833333333332</v>
      </c>
      <c r="G252" s="548">
        <f t="shared" si="24"/>
        <v>978.66666666666652</v>
      </c>
      <c r="H252" s="548">
        <f t="shared" si="25"/>
        <v>1089.4666666666667</v>
      </c>
      <c r="I252" s="548">
        <f t="shared" si="26"/>
        <v>1120.6833333333334</v>
      </c>
      <c r="J252" s="548">
        <f t="shared" si="27"/>
        <v>1144.8666666666668</v>
      </c>
      <c r="K252" s="547">
        <f>VLOOKUP($B252,[1]EQ!$A$1:$L$2000,4,0)</f>
        <v>1096.5</v>
      </c>
      <c r="L252" s="547">
        <f>VLOOKUP($B252,[1]EQ!$A$1:$L$2000,5,0)</f>
        <v>1041.0999999999999</v>
      </c>
      <c r="M252" s="547">
        <f>(VLOOKUP($B252,[1]EQ!$A$1:$L$2000,9,0)/100000)</f>
        <v>138.83440999999999</v>
      </c>
    </row>
    <row r="253" spans="1:13">
      <c r="A253" s="254">
        <v>243</v>
      </c>
      <c r="B253" t="s">
        <v>257</v>
      </c>
      <c r="C253" s="547">
        <f>VLOOKUP($B253,[1]EQ!$A$1:$L$2000,6,0)</f>
        <v>5095.2</v>
      </c>
      <c r="D253" s="548">
        <f t="shared" si="21"/>
        <v>5216.166666666667</v>
      </c>
      <c r="E253" s="548">
        <f t="shared" si="22"/>
        <v>4881.2333333333336</v>
      </c>
      <c r="F253" s="548">
        <f t="shared" si="23"/>
        <v>4667.2666666666664</v>
      </c>
      <c r="G253" s="548">
        <f t="shared" si="24"/>
        <v>4332.333333333333</v>
      </c>
      <c r="H253" s="548">
        <f t="shared" si="25"/>
        <v>5430.1333333333341</v>
      </c>
      <c r="I253" s="548">
        <f t="shared" si="26"/>
        <v>5765.0666666666666</v>
      </c>
      <c r="J253" s="548">
        <f t="shared" si="27"/>
        <v>5979.0333333333347</v>
      </c>
      <c r="K253" s="547">
        <f>VLOOKUP($B253,[1]EQ!$A$1:$L$2000,4,0)</f>
        <v>5551.1</v>
      </c>
      <c r="L253" s="547">
        <f>VLOOKUP($B253,[1]EQ!$A$1:$L$2000,5,0)</f>
        <v>5002.2</v>
      </c>
      <c r="M253" s="547">
        <f>(VLOOKUP($B253,[1]EQ!$A$1:$L$2000,9,0)/100000)</f>
        <v>18.021879999999999</v>
      </c>
    </row>
    <row r="254" spans="1:13">
      <c r="A254" s="254">
        <v>244</v>
      </c>
      <c r="B254" t="s">
        <v>124</v>
      </c>
      <c r="C254" s="547">
        <f>VLOOKUP($B254,[1]EQ!$A$1:$L$2000,6,0)</f>
        <v>1290.4000000000001</v>
      </c>
      <c r="D254" s="548">
        <f t="shared" si="21"/>
        <v>1298.7166666666667</v>
      </c>
      <c r="E254" s="548">
        <f t="shared" si="22"/>
        <v>1277.6833333333334</v>
      </c>
      <c r="F254" s="548">
        <f t="shared" si="23"/>
        <v>1264.9666666666667</v>
      </c>
      <c r="G254" s="548">
        <f t="shared" si="24"/>
        <v>1243.9333333333334</v>
      </c>
      <c r="H254" s="548">
        <f t="shared" si="25"/>
        <v>1311.4333333333334</v>
      </c>
      <c r="I254" s="548">
        <f t="shared" si="26"/>
        <v>1332.4666666666667</v>
      </c>
      <c r="J254" s="548">
        <f t="shared" si="27"/>
        <v>1345.1833333333334</v>
      </c>
      <c r="K254" s="547">
        <f>VLOOKUP($B254,[1]EQ!$A$1:$L$2000,4,0)</f>
        <v>1319.75</v>
      </c>
      <c r="L254" s="547">
        <f>VLOOKUP($B254,[1]EQ!$A$1:$L$2000,5,0)</f>
        <v>1286</v>
      </c>
      <c r="M254" s="547">
        <f>(VLOOKUP($B254,[1]EQ!$A$1:$L$2000,9,0)/100000)</f>
        <v>68.964209999999994</v>
      </c>
    </row>
    <row r="255" spans="1:13">
      <c r="A255" s="254">
        <v>245</v>
      </c>
      <c r="B255" t="s">
        <v>750</v>
      </c>
      <c r="C255" s="547">
        <f>VLOOKUP($B255,[1]EQ!$A$1:$L$2000,6,0)</f>
        <v>761.2</v>
      </c>
      <c r="D255" s="548">
        <f t="shared" si="21"/>
        <v>770.66666666666663</v>
      </c>
      <c r="E255" s="548">
        <f t="shared" si="22"/>
        <v>746.5333333333333</v>
      </c>
      <c r="F255" s="548">
        <f t="shared" si="23"/>
        <v>731.86666666666667</v>
      </c>
      <c r="G255" s="548">
        <f t="shared" si="24"/>
        <v>707.73333333333335</v>
      </c>
      <c r="H255" s="548">
        <f t="shared" si="25"/>
        <v>785.33333333333326</v>
      </c>
      <c r="I255" s="548">
        <f t="shared" si="26"/>
        <v>809.4666666666667</v>
      </c>
      <c r="J255" s="548">
        <f t="shared" si="27"/>
        <v>824.13333333333321</v>
      </c>
      <c r="K255" s="547">
        <f>VLOOKUP($B255,[1]EQ!$A$1:$L$2000,4,0)</f>
        <v>794.8</v>
      </c>
      <c r="L255" s="547">
        <f>VLOOKUP($B255,[1]EQ!$A$1:$L$2000,5,0)</f>
        <v>756</v>
      </c>
      <c r="M255" s="547">
        <f>(VLOOKUP($B255,[1]EQ!$A$1:$L$2000,9,0)/100000)</f>
        <v>0.72760000000000002</v>
      </c>
    </row>
    <row r="256" spans="1:13">
      <c r="A256" s="254">
        <v>246</v>
      </c>
      <c r="B256" t="s">
        <v>401</v>
      </c>
      <c r="C256" s="547">
        <f>VLOOKUP($B256,[1]EQ!$A$1:$L$2000,6,0)</f>
        <v>328.45</v>
      </c>
      <c r="D256" s="548">
        <f t="shared" si="21"/>
        <v>328.81666666666666</v>
      </c>
      <c r="E256" s="548">
        <f t="shared" si="22"/>
        <v>326.13333333333333</v>
      </c>
      <c r="F256" s="548">
        <f t="shared" si="23"/>
        <v>323.81666666666666</v>
      </c>
      <c r="G256" s="548">
        <f t="shared" si="24"/>
        <v>321.13333333333333</v>
      </c>
      <c r="H256" s="548">
        <f t="shared" si="25"/>
        <v>331.13333333333333</v>
      </c>
      <c r="I256" s="548">
        <f t="shared" si="26"/>
        <v>333.81666666666661</v>
      </c>
      <c r="J256" s="548">
        <f t="shared" si="27"/>
        <v>336.13333333333333</v>
      </c>
      <c r="K256" s="547">
        <f>VLOOKUP($B256,[1]EQ!$A$1:$L$2000,4,0)</f>
        <v>331.5</v>
      </c>
      <c r="L256" s="547">
        <f>VLOOKUP($B256,[1]EQ!$A$1:$L$2000,5,0)</f>
        <v>326.5</v>
      </c>
      <c r="M256" s="547">
        <f>(VLOOKUP($B256,[1]EQ!$A$1:$L$2000,9,0)/100000)</f>
        <v>2.98644</v>
      </c>
    </row>
    <row r="257" spans="1:13">
      <c r="A257" s="254">
        <v>247</v>
      </c>
      <c r="B257" t="s">
        <v>121</v>
      </c>
      <c r="C257" s="547">
        <f>VLOOKUP($B257,[1]EQ!$A$1:$L$2000,6,0)</f>
        <v>1610.45</v>
      </c>
      <c r="D257" s="548">
        <f t="shared" si="21"/>
        <v>1617.7166666666665</v>
      </c>
      <c r="E257" s="548">
        <f t="shared" si="22"/>
        <v>1588.883333333333</v>
      </c>
      <c r="F257" s="548">
        <f t="shared" si="23"/>
        <v>1567.3166666666666</v>
      </c>
      <c r="G257" s="548">
        <f t="shared" si="24"/>
        <v>1538.4833333333331</v>
      </c>
      <c r="H257" s="548">
        <f t="shared" si="25"/>
        <v>1639.2833333333328</v>
      </c>
      <c r="I257" s="548">
        <f t="shared" si="26"/>
        <v>1668.1166666666663</v>
      </c>
      <c r="J257" s="548">
        <f t="shared" si="27"/>
        <v>1689.6833333333327</v>
      </c>
      <c r="K257" s="547">
        <f>VLOOKUP($B257,[1]EQ!$A$1:$L$2000,4,0)</f>
        <v>1646.55</v>
      </c>
      <c r="L257" s="547">
        <f>VLOOKUP($B257,[1]EQ!$A$1:$L$2000,5,0)</f>
        <v>1596.15</v>
      </c>
      <c r="M257" s="547">
        <f>(VLOOKUP($B257,[1]EQ!$A$1:$L$2000,9,0)/100000)</f>
        <v>9.2903599999999997</v>
      </c>
    </row>
    <row r="258" spans="1:13">
      <c r="A258" s="254">
        <v>248</v>
      </c>
      <c r="B258" t="s">
        <v>258</v>
      </c>
      <c r="C258" s="547">
        <f>VLOOKUP($B258,[1]EQ!$A$1:$L$2000,6,0)</f>
        <v>1901.25</v>
      </c>
      <c r="D258" s="548">
        <f t="shared" si="21"/>
        <v>1896</v>
      </c>
      <c r="E258" s="548">
        <f t="shared" si="22"/>
        <v>1883.2</v>
      </c>
      <c r="F258" s="548">
        <f t="shared" si="23"/>
        <v>1865.15</v>
      </c>
      <c r="G258" s="548">
        <f t="shared" si="24"/>
        <v>1852.3500000000001</v>
      </c>
      <c r="H258" s="548">
        <f t="shared" si="25"/>
        <v>1914.05</v>
      </c>
      <c r="I258" s="548">
        <f t="shared" si="26"/>
        <v>1926.8500000000001</v>
      </c>
      <c r="J258" s="548">
        <f t="shared" si="27"/>
        <v>1944.8999999999999</v>
      </c>
      <c r="K258" s="547">
        <f>VLOOKUP($B258,[1]EQ!$A$1:$L$2000,4,0)</f>
        <v>1908.8</v>
      </c>
      <c r="L258" s="547">
        <f>VLOOKUP($B258,[1]EQ!$A$1:$L$2000,5,0)</f>
        <v>1877.95</v>
      </c>
      <c r="M258" s="547">
        <f>(VLOOKUP($B258,[1]EQ!$A$1:$L$2000,9,0)/100000)</f>
        <v>2.3662399999999999</v>
      </c>
    </row>
    <row r="259" spans="1:13">
      <c r="A259" s="254">
        <v>249</v>
      </c>
      <c r="B259" t="s">
        <v>402</v>
      </c>
      <c r="C259" s="547">
        <f>VLOOKUP($B259,[1]EQ!$A$1:$L$2000,6,0)</f>
        <v>1248.1500000000001</v>
      </c>
      <c r="D259" s="548">
        <f t="shared" si="21"/>
        <v>1241.0166666666667</v>
      </c>
      <c r="E259" s="548">
        <f t="shared" si="22"/>
        <v>1222.4333333333334</v>
      </c>
      <c r="F259" s="548">
        <f t="shared" si="23"/>
        <v>1196.7166666666667</v>
      </c>
      <c r="G259" s="548">
        <f t="shared" si="24"/>
        <v>1178.1333333333334</v>
      </c>
      <c r="H259" s="548">
        <f t="shared" si="25"/>
        <v>1266.7333333333333</v>
      </c>
      <c r="I259" s="548">
        <f t="shared" si="26"/>
        <v>1285.3166666666668</v>
      </c>
      <c r="J259" s="548">
        <f t="shared" si="27"/>
        <v>1311.0333333333333</v>
      </c>
      <c r="K259" s="547">
        <f>VLOOKUP($B259,[1]EQ!$A$1:$L$2000,4,0)</f>
        <v>1259.5999999999999</v>
      </c>
      <c r="L259" s="547">
        <f>VLOOKUP($B259,[1]EQ!$A$1:$L$2000,5,0)</f>
        <v>1215.3</v>
      </c>
      <c r="M259" s="547">
        <f>(VLOOKUP($B259,[1]EQ!$A$1:$L$2000,9,0)/100000)</f>
        <v>2.2389100000000002</v>
      </c>
    </row>
    <row r="260" spans="1:13">
      <c r="A260" s="254">
        <v>250</v>
      </c>
      <c r="B260" t="s">
        <v>403</v>
      </c>
      <c r="C260" s="547">
        <f>VLOOKUP($B260,[1]EQ!$A$1:$L$2000,6,0)</f>
        <v>2695.55</v>
      </c>
      <c r="D260" s="548">
        <f t="shared" si="21"/>
        <v>2732</v>
      </c>
      <c r="E260" s="548">
        <f t="shared" si="22"/>
        <v>2644.05</v>
      </c>
      <c r="F260" s="548">
        <f t="shared" si="23"/>
        <v>2592.5500000000002</v>
      </c>
      <c r="G260" s="548">
        <f t="shared" si="24"/>
        <v>2504.6000000000004</v>
      </c>
      <c r="H260" s="548">
        <f t="shared" si="25"/>
        <v>2783.5</v>
      </c>
      <c r="I260" s="548">
        <f t="shared" si="26"/>
        <v>2871.45</v>
      </c>
      <c r="J260" s="548">
        <f t="shared" si="27"/>
        <v>2922.95</v>
      </c>
      <c r="K260" s="547">
        <f>VLOOKUP($B260,[1]EQ!$A$1:$L$2000,4,0)</f>
        <v>2819.95</v>
      </c>
      <c r="L260" s="547">
        <f>VLOOKUP($B260,[1]EQ!$A$1:$L$2000,5,0)</f>
        <v>2680.5</v>
      </c>
      <c r="M260" s="547">
        <f>(VLOOKUP($B260,[1]EQ!$A$1:$L$2000,9,0)/100000)</f>
        <v>1.67055</v>
      </c>
    </row>
    <row r="261" spans="1:13">
      <c r="A261" s="254">
        <v>251</v>
      </c>
      <c r="B261" t="s">
        <v>404</v>
      </c>
      <c r="C261" s="547">
        <f>VLOOKUP($B261,[1]EQ!$A$1:$L$2000,6,0)</f>
        <v>378.55</v>
      </c>
      <c r="D261" s="548">
        <f t="shared" si="21"/>
        <v>376.7833333333333</v>
      </c>
      <c r="E261" s="548">
        <f t="shared" si="22"/>
        <v>373.56666666666661</v>
      </c>
      <c r="F261" s="548">
        <f t="shared" si="23"/>
        <v>368.58333333333331</v>
      </c>
      <c r="G261" s="548">
        <f t="shared" si="24"/>
        <v>365.36666666666662</v>
      </c>
      <c r="H261" s="548">
        <f t="shared" si="25"/>
        <v>381.76666666666659</v>
      </c>
      <c r="I261" s="548">
        <f t="shared" si="26"/>
        <v>384.98333333333329</v>
      </c>
      <c r="J261" s="548">
        <f t="shared" si="27"/>
        <v>389.96666666666658</v>
      </c>
      <c r="K261" s="547">
        <f>VLOOKUP($B261,[1]EQ!$A$1:$L$2000,4,0)</f>
        <v>380</v>
      </c>
      <c r="L261" s="547">
        <f>VLOOKUP($B261,[1]EQ!$A$1:$L$2000,5,0)</f>
        <v>371.8</v>
      </c>
      <c r="M261" s="547">
        <f>(VLOOKUP($B261,[1]EQ!$A$1:$L$2000,9,0)/100000)</f>
        <v>3.1600899999999998</v>
      </c>
    </row>
    <row r="262" spans="1:13">
      <c r="A262" s="254">
        <v>252</v>
      </c>
      <c r="B262" t="s">
        <v>405</v>
      </c>
      <c r="C262" s="547">
        <f>VLOOKUP($B262,[1]EQ!$A$1:$L$2000,6,0)</f>
        <v>140.65</v>
      </c>
      <c r="D262" s="548">
        <f t="shared" si="21"/>
        <v>140.6</v>
      </c>
      <c r="E262" s="548">
        <f t="shared" si="22"/>
        <v>138.25</v>
      </c>
      <c r="F262" s="548">
        <f t="shared" si="23"/>
        <v>135.85</v>
      </c>
      <c r="G262" s="548">
        <f t="shared" si="24"/>
        <v>133.5</v>
      </c>
      <c r="H262" s="548">
        <f t="shared" si="25"/>
        <v>143</v>
      </c>
      <c r="I262" s="548">
        <f t="shared" si="26"/>
        <v>145.34999999999997</v>
      </c>
      <c r="J262" s="548">
        <f t="shared" si="27"/>
        <v>147.75</v>
      </c>
      <c r="K262" s="547">
        <f>VLOOKUP($B262,[1]EQ!$A$1:$L$2000,4,0)</f>
        <v>142.94999999999999</v>
      </c>
      <c r="L262" s="547">
        <f>VLOOKUP($B262,[1]EQ!$A$1:$L$2000,5,0)</f>
        <v>138.19999999999999</v>
      </c>
      <c r="M262" s="547">
        <f>(VLOOKUP($B262,[1]EQ!$A$1:$L$2000,9,0)/100000)</f>
        <v>14.881360000000001</v>
      </c>
    </row>
    <row r="263" spans="1:13">
      <c r="A263" s="254">
        <v>253</v>
      </c>
      <c r="B263" t="s">
        <v>406</v>
      </c>
      <c r="C263" s="547">
        <f>VLOOKUP($B263,[1]EQ!$A$1:$L$2000,6,0)</f>
        <v>125.25</v>
      </c>
      <c r="D263" s="548">
        <f t="shared" si="21"/>
        <v>125.8</v>
      </c>
      <c r="E263" s="548">
        <f t="shared" si="22"/>
        <v>123.75</v>
      </c>
      <c r="F263" s="548">
        <f t="shared" si="23"/>
        <v>122.25</v>
      </c>
      <c r="G263" s="548">
        <f t="shared" si="24"/>
        <v>120.2</v>
      </c>
      <c r="H263" s="548">
        <f t="shared" si="25"/>
        <v>127.3</v>
      </c>
      <c r="I263" s="548">
        <f t="shared" si="26"/>
        <v>129.34999999999997</v>
      </c>
      <c r="J263" s="548">
        <f t="shared" si="27"/>
        <v>130.85</v>
      </c>
      <c r="K263" s="547">
        <f>VLOOKUP($B263,[1]EQ!$A$1:$L$2000,4,0)</f>
        <v>127.85</v>
      </c>
      <c r="L263" s="547">
        <f>VLOOKUP($B263,[1]EQ!$A$1:$L$2000,5,0)</f>
        <v>124.3</v>
      </c>
      <c r="M263" s="547">
        <f>(VLOOKUP($B263,[1]EQ!$A$1:$L$2000,9,0)/100000)</f>
        <v>16.831040000000002</v>
      </c>
    </row>
    <row r="264" spans="1:13">
      <c r="A264" s="254">
        <v>254</v>
      </c>
      <c r="B264" t="s">
        <v>407</v>
      </c>
      <c r="C264" s="547">
        <f>VLOOKUP($B264,[1]EQ!$A$1:$L$2000,6,0)</f>
        <v>93.4</v>
      </c>
      <c r="D264" s="548">
        <f t="shared" si="21"/>
        <v>92.466666666666654</v>
      </c>
      <c r="E264" s="548">
        <f t="shared" si="22"/>
        <v>90.833333333333314</v>
      </c>
      <c r="F264" s="548">
        <f t="shared" si="23"/>
        <v>88.266666666666666</v>
      </c>
      <c r="G264" s="548">
        <f t="shared" si="24"/>
        <v>86.633333333333326</v>
      </c>
      <c r="H264" s="548">
        <f t="shared" si="25"/>
        <v>95.033333333333303</v>
      </c>
      <c r="I264" s="548">
        <f t="shared" si="26"/>
        <v>96.666666666666657</v>
      </c>
      <c r="J264" s="548">
        <f t="shared" si="27"/>
        <v>99.233333333333292</v>
      </c>
      <c r="K264" s="547">
        <f>VLOOKUP($B264,[1]EQ!$A$1:$L$2000,4,0)</f>
        <v>94.1</v>
      </c>
      <c r="L264" s="547">
        <f>VLOOKUP($B264,[1]EQ!$A$1:$L$2000,5,0)</f>
        <v>89.9</v>
      </c>
      <c r="M264" s="547">
        <f>(VLOOKUP($B264,[1]EQ!$A$1:$L$2000,9,0)/100000)</f>
        <v>11.2743</v>
      </c>
    </row>
    <row r="265" spans="1:13">
      <c r="A265" s="254">
        <v>255</v>
      </c>
      <c r="B265" t="s">
        <v>259</v>
      </c>
      <c r="C265" s="547">
        <f>VLOOKUP($B265,[1]EQ!$A$1:$L$2000,6,0)</f>
        <v>75</v>
      </c>
      <c r="D265" s="548">
        <f t="shared" si="21"/>
        <v>75.266666666666666</v>
      </c>
      <c r="E265" s="548">
        <f t="shared" si="22"/>
        <v>73.783333333333331</v>
      </c>
      <c r="F265" s="548">
        <f t="shared" si="23"/>
        <v>72.566666666666663</v>
      </c>
      <c r="G265" s="548">
        <f t="shared" si="24"/>
        <v>71.083333333333329</v>
      </c>
      <c r="H265" s="548">
        <f t="shared" si="25"/>
        <v>76.483333333333334</v>
      </c>
      <c r="I265" s="548">
        <f t="shared" si="26"/>
        <v>77.966666666666654</v>
      </c>
      <c r="J265" s="548">
        <f t="shared" si="27"/>
        <v>79.183333333333337</v>
      </c>
      <c r="K265" s="547">
        <f>VLOOKUP($B265,[1]EQ!$A$1:$L$2000,4,0)</f>
        <v>76.75</v>
      </c>
      <c r="L265" s="547">
        <f>VLOOKUP($B265,[1]EQ!$A$1:$L$2000,5,0)</f>
        <v>74.05</v>
      </c>
      <c r="M265" s="547">
        <f>(VLOOKUP($B265,[1]EQ!$A$1:$L$2000,9,0)/100000)</f>
        <v>27.649069999999998</v>
      </c>
    </row>
    <row r="266" spans="1:13">
      <c r="A266" s="254">
        <v>256</v>
      </c>
      <c r="B266" t="s">
        <v>128</v>
      </c>
      <c r="C266" s="547">
        <f>VLOOKUP($B266,[1]EQ!$A$1:$L$2000,6,0)</f>
        <v>407.65</v>
      </c>
      <c r="D266" s="548">
        <f t="shared" si="21"/>
        <v>411.08333333333331</v>
      </c>
      <c r="E266" s="548">
        <f t="shared" si="22"/>
        <v>400.26666666666665</v>
      </c>
      <c r="F266" s="548">
        <f t="shared" si="23"/>
        <v>392.88333333333333</v>
      </c>
      <c r="G266" s="548">
        <f t="shared" si="24"/>
        <v>382.06666666666666</v>
      </c>
      <c r="H266" s="548">
        <f t="shared" si="25"/>
        <v>418.46666666666664</v>
      </c>
      <c r="I266" s="548">
        <f t="shared" si="26"/>
        <v>429.28333333333336</v>
      </c>
      <c r="J266" s="548">
        <f t="shared" si="27"/>
        <v>436.66666666666663</v>
      </c>
      <c r="K266" s="547">
        <f>VLOOKUP($B266,[1]EQ!$A$1:$L$2000,4,0)</f>
        <v>421.9</v>
      </c>
      <c r="L266" s="547">
        <f>VLOOKUP($B266,[1]EQ!$A$1:$L$2000,5,0)</f>
        <v>403.7</v>
      </c>
      <c r="M266" s="547">
        <f>(VLOOKUP($B266,[1]EQ!$A$1:$L$2000,9,0)/100000)</f>
        <v>105.94928</v>
      </c>
    </row>
    <row r="267" spans="1:13">
      <c r="A267" s="254">
        <v>257</v>
      </c>
      <c r="B267" t="s">
        <v>752</v>
      </c>
      <c r="C267" s="547">
        <f>VLOOKUP($B267,[1]EQ!$A$1:$L$2000,6,0)</f>
        <v>88.9</v>
      </c>
      <c r="D267" s="548">
        <f t="shared" ref="D267:D330" si="28">(C267+K267+L267)/3</f>
        <v>89.65000000000002</v>
      </c>
      <c r="E267" s="548">
        <f t="shared" ref="E267:E330" si="29">+(D267*2)-K267</f>
        <v>87.600000000000037</v>
      </c>
      <c r="F267" s="548">
        <f t="shared" ref="F267:F330" si="30">+D267-K267+L267</f>
        <v>86.300000000000011</v>
      </c>
      <c r="G267" s="548">
        <f t="shared" ref="G267:G330" si="31">L267-2*(K267-D267)</f>
        <v>84.250000000000028</v>
      </c>
      <c r="H267" s="548">
        <f t="shared" ref="H267:H330" si="32">(D267*2)-L267</f>
        <v>90.950000000000045</v>
      </c>
      <c r="I267" s="548">
        <f t="shared" ref="I267:I330" si="33">+D267+K267-L267</f>
        <v>93.000000000000028</v>
      </c>
      <c r="J267" s="548">
        <f t="shared" ref="J267:J330" si="34">K267+2*(D267-L267)</f>
        <v>94.300000000000054</v>
      </c>
      <c r="K267" s="547">
        <f>VLOOKUP($B267,[1]EQ!$A$1:$L$2000,4,0)</f>
        <v>91.7</v>
      </c>
      <c r="L267" s="547">
        <f>VLOOKUP($B267,[1]EQ!$A$1:$L$2000,5,0)</f>
        <v>88.35</v>
      </c>
      <c r="M267" s="547">
        <f>(VLOOKUP($B267,[1]EQ!$A$1:$L$2000,9,0)/100000)</f>
        <v>2.80436</v>
      </c>
    </row>
    <row r="268" spans="1:13">
      <c r="A268" s="254">
        <v>258</v>
      </c>
      <c r="B268" t="s">
        <v>408</v>
      </c>
      <c r="C268" s="547">
        <f>VLOOKUP($B268,[1]EQ!$A$1:$L$2000,6,0)</f>
        <v>43.95</v>
      </c>
      <c r="D268" s="548">
        <f t="shared" si="28"/>
        <v>44.366666666666674</v>
      </c>
      <c r="E268" s="548">
        <f t="shared" si="29"/>
        <v>43.133333333333347</v>
      </c>
      <c r="F268" s="548">
        <f t="shared" si="30"/>
        <v>42.31666666666667</v>
      </c>
      <c r="G268" s="548">
        <f t="shared" si="31"/>
        <v>41.083333333333343</v>
      </c>
      <c r="H268" s="548">
        <f t="shared" si="32"/>
        <v>45.183333333333351</v>
      </c>
      <c r="I268" s="548">
        <f t="shared" si="33"/>
        <v>46.416666666666671</v>
      </c>
      <c r="J268" s="548">
        <f t="shared" si="34"/>
        <v>47.233333333333356</v>
      </c>
      <c r="K268" s="547">
        <f>VLOOKUP($B268,[1]EQ!$A$1:$L$2000,4,0)</f>
        <v>45.6</v>
      </c>
      <c r="L268" s="547">
        <f>VLOOKUP($B268,[1]EQ!$A$1:$L$2000,5,0)</f>
        <v>43.55</v>
      </c>
      <c r="M268" s="547">
        <f>(VLOOKUP($B268,[1]EQ!$A$1:$L$2000,9,0)/100000)</f>
        <v>6.2496099999999997</v>
      </c>
    </row>
    <row r="269" spans="1:13">
      <c r="A269" s="254">
        <v>259</v>
      </c>
      <c r="B269" t="s">
        <v>409</v>
      </c>
      <c r="C269" s="547">
        <f>VLOOKUP($B269,[1]EQ!$A$1:$L$2000,6,0)</f>
        <v>88.4</v>
      </c>
      <c r="D269" s="548">
        <f t="shared" si="28"/>
        <v>88.90000000000002</v>
      </c>
      <c r="E269" s="548">
        <f t="shared" si="29"/>
        <v>87.600000000000037</v>
      </c>
      <c r="F269" s="548">
        <f t="shared" si="30"/>
        <v>86.800000000000011</v>
      </c>
      <c r="G269" s="548">
        <f t="shared" si="31"/>
        <v>85.500000000000028</v>
      </c>
      <c r="H269" s="548">
        <f t="shared" si="32"/>
        <v>89.700000000000045</v>
      </c>
      <c r="I269" s="548">
        <f t="shared" si="33"/>
        <v>91.000000000000028</v>
      </c>
      <c r="J269" s="548">
        <f t="shared" si="34"/>
        <v>91.800000000000054</v>
      </c>
      <c r="K269" s="547">
        <f>VLOOKUP($B269,[1]EQ!$A$1:$L$2000,4,0)</f>
        <v>90.2</v>
      </c>
      <c r="L269" s="547">
        <f>VLOOKUP($B269,[1]EQ!$A$1:$L$2000,5,0)</f>
        <v>88.1</v>
      </c>
      <c r="M269" s="547">
        <f>(VLOOKUP($B269,[1]EQ!$A$1:$L$2000,9,0)/100000)</f>
        <v>4.9607299999999999</v>
      </c>
    </row>
    <row r="270" spans="1:13">
      <c r="A270" s="254">
        <v>260</v>
      </c>
      <c r="B270" t="s">
        <v>410</v>
      </c>
      <c r="C270" s="547">
        <f>VLOOKUP($B270,[1]EQ!$A$1:$L$2000,6,0)</f>
        <v>28.8</v>
      </c>
      <c r="D270" s="548">
        <f t="shared" si="28"/>
        <v>29.083333333333332</v>
      </c>
      <c r="E270" s="548">
        <f t="shared" si="29"/>
        <v>28.316666666666663</v>
      </c>
      <c r="F270" s="548">
        <f t="shared" si="30"/>
        <v>27.833333333333332</v>
      </c>
      <c r="G270" s="548">
        <f t="shared" si="31"/>
        <v>27.066666666666663</v>
      </c>
      <c r="H270" s="548">
        <f t="shared" si="32"/>
        <v>29.566666666666663</v>
      </c>
      <c r="I270" s="548">
        <f t="shared" si="33"/>
        <v>30.333333333333336</v>
      </c>
      <c r="J270" s="548">
        <f t="shared" si="34"/>
        <v>30.816666666666663</v>
      </c>
      <c r="K270" s="547">
        <f>VLOOKUP($B270,[1]EQ!$A$1:$L$2000,4,0)</f>
        <v>29.85</v>
      </c>
      <c r="L270" s="547">
        <f>VLOOKUP($B270,[1]EQ!$A$1:$L$2000,5,0)</f>
        <v>28.6</v>
      </c>
      <c r="M270" s="547">
        <f>(VLOOKUP($B270,[1]EQ!$A$1:$L$2000,9,0)/100000)</f>
        <v>34.665669999999999</v>
      </c>
    </row>
    <row r="271" spans="1:13">
      <c r="A271" s="254">
        <v>261</v>
      </c>
      <c r="B271" t="s">
        <v>411</v>
      </c>
      <c r="C271" s="547">
        <f>VLOOKUP($B271,[1]EQ!$A$1:$L$2000,6,0)</f>
        <v>69.849999999999994</v>
      </c>
      <c r="D271" s="548">
        <f t="shared" si="28"/>
        <v>70.083333333333329</v>
      </c>
      <c r="E271" s="548">
        <f t="shared" si="29"/>
        <v>68.816666666666663</v>
      </c>
      <c r="F271" s="548">
        <f t="shared" si="30"/>
        <v>67.783333333333331</v>
      </c>
      <c r="G271" s="548">
        <f t="shared" si="31"/>
        <v>66.516666666666666</v>
      </c>
      <c r="H271" s="548">
        <f t="shared" si="32"/>
        <v>71.11666666666666</v>
      </c>
      <c r="I271" s="548">
        <f t="shared" si="33"/>
        <v>72.38333333333334</v>
      </c>
      <c r="J271" s="548">
        <f t="shared" si="34"/>
        <v>73.416666666666657</v>
      </c>
      <c r="K271" s="547">
        <f>VLOOKUP($B271,[1]EQ!$A$1:$L$2000,4,0)</f>
        <v>71.349999999999994</v>
      </c>
      <c r="L271" s="547">
        <f>VLOOKUP($B271,[1]EQ!$A$1:$L$2000,5,0)</f>
        <v>69.05</v>
      </c>
      <c r="M271" s="547">
        <f>(VLOOKUP($B271,[1]EQ!$A$1:$L$2000,9,0)/100000)</f>
        <v>10.38368</v>
      </c>
    </row>
    <row r="272" spans="1:13">
      <c r="A272" s="254">
        <v>262</v>
      </c>
      <c r="B272" t="s">
        <v>412</v>
      </c>
      <c r="C272" s="547">
        <f>VLOOKUP($B272,[1]EQ!$A$1:$L$2000,6,0)</f>
        <v>71.25</v>
      </c>
      <c r="D272" s="548">
        <f t="shared" si="28"/>
        <v>71.516666666666666</v>
      </c>
      <c r="E272" s="548">
        <f t="shared" si="29"/>
        <v>70.333333333333329</v>
      </c>
      <c r="F272" s="548">
        <f t="shared" si="30"/>
        <v>69.416666666666657</v>
      </c>
      <c r="G272" s="548">
        <f t="shared" si="31"/>
        <v>68.23333333333332</v>
      </c>
      <c r="H272" s="548">
        <f t="shared" si="32"/>
        <v>72.433333333333337</v>
      </c>
      <c r="I272" s="548">
        <f t="shared" si="33"/>
        <v>73.616666666666674</v>
      </c>
      <c r="J272" s="548">
        <f t="shared" si="34"/>
        <v>74.533333333333346</v>
      </c>
      <c r="K272" s="547">
        <f>VLOOKUP($B272,[1]EQ!$A$1:$L$2000,4,0)</f>
        <v>72.7</v>
      </c>
      <c r="L272" s="547">
        <f>VLOOKUP($B272,[1]EQ!$A$1:$L$2000,5,0)</f>
        <v>70.599999999999994</v>
      </c>
      <c r="M272" s="547">
        <f>(VLOOKUP($B272,[1]EQ!$A$1:$L$2000,9,0)/100000)</f>
        <v>18.72325</v>
      </c>
    </row>
    <row r="273" spans="1:13">
      <c r="A273" s="254">
        <v>263</v>
      </c>
      <c r="B273" t="s">
        <v>413</v>
      </c>
      <c r="C273" s="547">
        <f>VLOOKUP($B273,[1]EQ!$A$1:$L$2000,6,0)</f>
        <v>124.8</v>
      </c>
      <c r="D273" s="548">
        <f t="shared" si="28"/>
        <v>123.83333333333333</v>
      </c>
      <c r="E273" s="548">
        <f t="shared" si="29"/>
        <v>122.16666666666666</v>
      </c>
      <c r="F273" s="548">
        <f t="shared" si="30"/>
        <v>119.53333333333333</v>
      </c>
      <c r="G273" s="548">
        <f t="shared" si="31"/>
        <v>117.86666666666666</v>
      </c>
      <c r="H273" s="548">
        <f t="shared" si="32"/>
        <v>126.46666666666665</v>
      </c>
      <c r="I273" s="548">
        <f t="shared" si="33"/>
        <v>128.13333333333333</v>
      </c>
      <c r="J273" s="548">
        <f t="shared" si="34"/>
        <v>130.76666666666665</v>
      </c>
      <c r="K273" s="547">
        <f>VLOOKUP($B273,[1]EQ!$A$1:$L$2000,4,0)</f>
        <v>125.5</v>
      </c>
      <c r="L273" s="547">
        <f>VLOOKUP($B273,[1]EQ!$A$1:$L$2000,5,0)</f>
        <v>121.2</v>
      </c>
      <c r="M273" s="547">
        <f>(VLOOKUP($B273,[1]EQ!$A$1:$L$2000,9,0)/100000)</f>
        <v>4.0573100000000002</v>
      </c>
    </row>
    <row r="274" spans="1:13">
      <c r="A274" s="254">
        <v>264</v>
      </c>
      <c r="B274" t="s">
        <v>414</v>
      </c>
      <c r="C274" s="547">
        <f>VLOOKUP($B274,[1]EQ!$A$1:$L$2000,6,0)</f>
        <v>71.650000000000006</v>
      </c>
      <c r="D274" s="548">
        <f t="shared" si="28"/>
        <v>72.2</v>
      </c>
      <c r="E274" s="548">
        <f t="shared" si="29"/>
        <v>70.25</v>
      </c>
      <c r="F274" s="548">
        <f t="shared" si="30"/>
        <v>68.849999999999994</v>
      </c>
      <c r="G274" s="548">
        <f t="shared" si="31"/>
        <v>66.899999999999991</v>
      </c>
      <c r="H274" s="548">
        <f t="shared" si="32"/>
        <v>73.600000000000009</v>
      </c>
      <c r="I274" s="548">
        <f t="shared" si="33"/>
        <v>75.550000000000026</v>
      </c>
      <c r="J274" s="548">
        <f t="shared" si="34"/>
        <v>76.950000000000017</v>
      </c>
      <c r="K274" s="547">
        <f>VLOOKUP($B274,[1]EQ!$A$1:$L$2000,4,0)</f>
        <v>74.150000000000006</v>
      </c>
      <c r="L274" s="547">
        <f>VLOOKUP($B274,[1]EQ!$A$1:$L$2000,5,0)</f>
        <v>70.8</v>
      </c>
      <c r="M274" s="547">
        <f>(VLOOKUP($B274,[1]EQ!$A$1:$L$2000,9,0)/100000)</f>
        <v>9.6982499999999998</v>
      </c>
    </row>
    <row r="275" spans="1:13">
      <c r="A275" s="254">
        <v>265</v>
      </c>
      <c r="B275" t="s">
        <v>127</v>
      </c>
      <c r="C275" s="547">
        <f>VLOOKUP($B275,[1]EQ!$A$1:$L$2000,6,0)</f>
        <v>332.65</v>
      </c>
      <c r="D275" s="548">
        <f t="shared" si="28"/>
        <v>325.7833333333333</v>
      </c>
      <c r="E275" s="548">
        <f t="shared" si="29"/>
        <v>315.66666666666663</v>
      </c>
      <c r="F275" s="548">
        <f t="shared" si="30"/>
        <v>298.68333333333334</v>
      </c>
      <c r="G275" s="548">
        <f t="shared" si="31"/>
        <v>288.56666666666666</v>
      </c>
      <c r="H275" s="548">
        <f t="shared" si="32"/>
        <v>342.76666666666659</v>
      </c>
      <c r="I275" s="548">
        <f t="shared" si="33"/>
        <v>352.88333333333327</v>
      </c>
      <c r="J275" s="548">
        <f t="shared" si="34"/>
        <v>369.86666666666656</v>
      </c>
      <c r="K275" s="547">
        <f>VLOOKUP($B275,[1]EQ!$A$1:$L$2000,4,0)</f>
        <v>335.9</v>
      </c>
      <c r="L275" s="547">
        <f>VLOOKUP($B275,[1]EQ!$A$1:$L$2000,5,0)</f>
        <v>308.8</v>
      </c>
      <c r="M275" s="547">
        <f>(VLOOKUP($B275,[1]EQ!$A$1:$L$2000,9,0)/100000)</f>
        <v>263.20618999999999</v>
      </c>
    </row>
    <row r="276" spans="1:13">
      <c r="A276" s="254">
        <v>266</v>
      </c>
      <c r="B276" t="s">
        <v>415</v>
      </c>
      <c r="C276" s="547">
        <f>VLOOKUP($B276,[1]EQ!$A$1:$L$2000,6,0)</f>
        <v>2464.25</v>
      </c>
      <c r="D276" s="548">
        <f t="shared" si="28"/>
        <v>2472.5</v>
      </c>
      <c r="E276" s="548">
        <f t="shared" si="29"/>
        <v>2430.15</v>
      </c>
      <c r="F276" s="548">
        <f t="shared" si="30"/>
        <v>2396.0500000000002</v>
      </c>
      <c r="G276" s="548">
        <f t="shared" si="31"/>
        <v>2353.7000000000003</v>
      </c>
      <c r="H276" s="548">
        <f t="shared" si="32"/>
        <v>2506.6</v>
      </c>
      <c r="I276" s="548">
        <f t="shared" si="33"/>
        <v>2548.9500000000003</v>
      </c>
      <c r="J276" s="548">
        <f t="shared" si="34"/>
        <v>2583.0499999999997</v>
      </c>
      <c r="K276" s="547">
        <f>VLOOKUP($B276,[1]EQ!$A$1:$L$2000,4,0)</f>
        <v>2514.85</v>
      </c>
      <c r="L276" s="547">
        <f>VLOOKUP($B276,[1]EQ!$A$1:$L$2000,5,0)</f>
        <v>2438.4</v>
      </c>
      <c r="M276" s="547">
        <f>(VLOOKUP($B276,[1]EQ!$A$1:$L$2000,9,0)/100000)</f>
        <v>0.12661</v>
      </c>
    </row>
    <row r="277" spans="1:13">
      <c r="A277" s="254">
        <v>267</v>
      </c>
      <c r="B277" t="s">
        <v>129</v>
      </c>
      <c r="C277" s="547">
        <f>VLOOKUP($B277,[1]EQ!$A$1:$L$2000,6,0)</f>
        <v>2881.65</v>
      </c>
      <c r="D277" s="548">
        <f t="shared" si="28"/>
        <v>2884.0833333333335</v>
      </c>
      <c r="E277" s="548">
        <f t="shared" si="29"/>
        <v>2852.166666666667</v>
      </c>
      <c r="F277" s="548">
        <f t="shared" si="30"/>
        <v>2822.6833333333334</v>
      </c>
      <c r="G277" s="548">
        <f t="shared" si="31"/>
        <v>2790.7666666666669</v>
      </c>
      <c r="H277" s="548">
        <f t="shared" si="32"/>
        <v>2913.5666666666671</v>
      </c>
      <c r="I277" s="548">
        <f t="shared" si="33"/>
        <v>2945.483333333334</v>
      </c>
      <c r="J277" s="548">
        <f t="shared" si="34"/>
        <v>2974.9666666666672</v>
      </c>
      <c r="K277" s="547">
        <f>VLOOKUP($B277,[1]EQ!$A$1:$L$2000,4,0)</f>
        <v>2916</v>
      </c>
      <c r="L277" s="547">
        <f>VLOOKUP($B277,[1]EQ!$A$1:$L$2000,5,0)</f>
        <v>2854.6</v>
      </c>
      <c r="M277" s="547">
        <f>(VLOOKUP($B277,[1]EQ!$A$1:$L$2000,9,0)/100000)</f>
        <v>11.34266</v>
      </c>
    </row>
    <row r="278" spans="1:13">
      <c r="A278" s="254">
        <v>268</v>
      </c>
      <c r="B278" t="s">
        <v>130</v>
      </c>
      <c r="C278" s="547">
        <f>VLOOKUP($B278,[1]EQ!$A$1:$L$2000,6,0)</f>
        <v>661.45</v>
      </c>
      <c r="D278" s="548">
        <f t="shared" si="28"/>
        <v>670.18333333333339</v>
      </c>
      <c r="E278" s="548">
        <f t="shared" si="29"/>
        <v>649.36666666666679</v>
      </c>
      <c r="F278" s="548">
        <f t="shared" si="30"/>
        <v>637.28333333333342</v>
      </c>
      <c r="G278" s="548">
        <f t="shared" si="31"/>
        <v>616.46666666666681</v>
      </c>
      <c r="H278" s="548">
        <f t="shared" si="32"/>
        <v>682.26666666666677</v>
      </c>
      <c r="I278" s="548">
        <f t="shared" si="33"/>
        <v>703.08333333333337</v>
      </c>
      <c r="J278" s="548">
        <f t="shared" si="34"/>
        <v>715.16666666666674</v>
      </c>
      <c r="K278" s="547">
        <f>VLOOKUP($B278,[1]EQ!$A$1:$L$2000,4,0)</f>
        <v>691</v>
      </c>
      <c r="L278" s="547">
        <f>VLOOKUP($B278,[1]EQ!$A$1:$L$2000,5,0)</f>
        <v>658.1</v>
      </c>
      <c r="M278" s="547">
        <f>(VLOOKUP($B278,[1]EQ!$A$1:$L$2000,9,0)/100000)</f>
        <v>10.77192</v>
      </c>
    </row>
    <row r="279" spans="1:13">
      <c r="A279" s="254">
        <v>269</v>
      </c>
      <c r="B279" t="s">
        <v>416</v>
      </c>
      <c r="C279" s="547">
        <f>VLOOKUP($B279,[1]EQ!$A$1:$L$2000,6,0)</f>
        <v>151.94999999999999</v>
      </c>
      <c r="D279" s="548">
        <f t="shared" si="28"/>
        <v>151.9</v>
      </c>
      <c r="E279" s="548">
        <f t="shared" si="29"/>
        <v>151.05000000000001</v>
      </c>
      <c r="F279" s="548">
        <f t="shared" si="30"/>
        <v>150.15</v>
      </c>
      <c r="G279" s="548">
        <f t="shared" si="31"/>
        <v>149.30000000000001</v>
      </c>
      <c r="H279" s="548">
        <f t="shared" si="32"/>
        <v>152.80000000000001</v>
      </c>
      <c r="I279" s="548">
        <f t="shared" si="33"/>
        <v>153.64999999999998</v>
      </c>
      <c r="J279" s="548">
        <f t="shared" si="34"/>
        <v>154.55000000000001</v>
      </c>
      <c r="K279" s="547">
        <f>VLOOKUP($B279,[1]EQ!$A$1:$L$2000,4,0)</f>
        <v>152.75</v>
      </c>
      <c r="L279" s="547">
        <f>VLOOKUP($B279,[1]EQ!$A$1:$L$2000,5,0)</f>
        <v>151</v>
      </c>
      <c r="M279" s="547">
        <f>(VLOOKUP($B279,[1]EQ!$A$1:$L$2000,9,0)/100000)</f>
        <v>6.2593199999999998</v>
      </c>
    </row>
    <row r="280" spans="1:13">
      <c r="A280" s="254">
        <v>270</v>
      </c>
      <c r="B280" t="s">
        <v>418</v>
      </c>
      <c r="C280" s="547">
        <f>VLOOKUP($B280,[1]EQ!$A$1:$L$2000,6,0)</f>
        <v>509.15</v>
      </c>
      <c r="D280" s="548">
        <f t="shared" si="28"/>
        <v>512.33333333333337</v>
      </c>
      <c r="E280" s="548">
        <f t="shared" si="29"/>
        <v>501.26666666666677</v>
      </c>
      <c r="F280" s="548">
        <f t="shared" si="30"/>
        <v>493.38333333333338</v>
      </c>
      <c r="G280" s="548">
        <f t="shared" si="31"/>
        <v>482.31666666666678</v>
      </c>
      <c r="H280" s="548">
        <f t="shared" si="32"/>
        <v>520.2166666666667</v>
      </c>
      <c r="I280" s="548">
        <f t="shared" si="33"/>
        <v>531.2833333333333</v>
      </c>
      <c r="J280" s="548">
        <f t="shared" si="34"/>
        <v>539.16666666666674</v>
      </c>
      <c r="K280" s="547">
        <f>VLOOKUP($B280,[1]EQ!$A$1:$L$2000,4,0)</f>
        <v>523.4</v>
      </c>
      <c r="L280" s="547">
        <f>VLOOKUP($B280,[1]EQ!$A$1:$L$2000,5,0)</f>
        <v>504.45</v>
      </c>
      <c r="M280" s="547">
        <f>(VLOOKUP($B280,[1]EQ!$A$1:$L$2000,9,0)/100000)</f>
        <v>1.2071499999999999</v>
      </c>
    </row>
    <row r="281" spans="1:13">
      <c r="A281" s="254">
        <v>271</v>
      </c>
      <c r="B281" t="s">
        <v>419</v>
      </c>
      <c r="C281" s="547">
        <f>VLOOKUP($B281,[1]EQ!$A$1:$L$2000,6,0)</f>
        <v>220.05</v>
      </c>
      <c r="D281" s="548">
        <f t="shared" si="28"/>
        <v>220.46666666666667</v>
      </c>
      <c r="E281" s="548">
        <f t="shared" si="29"/>
        <v>216.23333333333335</v>
      </c>
      <c r="F281" s="548">
        <f t="shared" si="30"/>
        <v>212.41666666666669</v>
      </c>
      <c r="G281" s="548">
        <f t="shared" si="31"/>
        <v>208.18333333333337</v>
      </c>
      <c r="H281" s="548">
        <f t="shared" si="32"/>
        <v>224.28333333333333</v>
      </c>
      <c r="I281" s="548">
        <f t="shared" si="33"/>
        <v>228.51666666666662</v>
      </c>
      <c r="J281" s="548">
        <f t="shared" si="34"/>
        <v>232.33333333333331</v>
      </c>
      <c r="K281" s="547">
        <f>VLOOKUP($B281,[1]EQ!$A$1:$L$2000,4,0)</f>
        <v>224.7</v>
      </c>
      <c r="L281" s="547">
        <f>VLOOKUP($B281,[1]EQ!$A$1:$L$2000,5,0)</f>
        <v>216.65</v>
      </c>
      <c r="M281" s="547">
        <f>(VLOOKUP($B281,[1]EQ!$A$1:$L$2000,9,0)/100000)</f>
        <v>6.33216</v>
      </c>
    </row>
    <row r="282" spans="1:13">
      <c r="A282" s="254">
        <v>272</v>
      </c>
      <c r="B282" t="s">
        <v>420</v>
      </c>
      <c r="C282" s="547">
        <f>VLOOKUP($B282,[1]EQ!$A$1:$L$2000,6,0)</f>
        <v>187.95</v>
      </c>
      <c r="D282" s="548">
        <f t="shared" si="28"/>
        <v>188.2833333333333</v>
      </c>
      <c r="E282" s="548">
        <f t="shared" si="29"/>
        <v>185.11666666666662</v>
      </c>
      <c r="F282" s="548">
        <f t="shared" si="30"/>
        <v>182.2833333333333</v>
      </c>
      <c r="G282" s="548">
        <f t="shared" si="31"/>
        <v>179.11666666666662</v>
      </c>
      <c r="H282" s="548">
        <f t="shared" si="32"/>
        <v>191.11666666666662</v>
      </c>
      <c r="I282" s="548">
        <f t="shared" si="33"/>
        <v>194.2833333333333</v>
      </c>
      <c r="J282" s="548">
        <f t="shared" si="34"/>
        <v>197.11666666666662</v>
      </c>
      <c r="K282" s="547">
        <f>VLOOKUP($B282,[1]EQ!$A$1:$L$2000,4,0)</f>
        <v>191.45</v>
      </c>
      <c r="L282" s="547">
        <f>VLOOKUP($B282,[1]EQ!$A$1:$L$2000,5,0)</f>
        <v>185.45</v>
      </c>
      <c r="M282" s="547">
        <f>(VLOOKUP($B282,[1]EQ!$A$1:$L$2000,9,0)/100000)</f>
        <v>3.9688599999999998</v>
      </c>
    </row>
    <row r="283" spans="1:13">
      <c r="A283" s="254">
        <v>273</v>
      </c>
      <c r="B283" t="s">
        <v>753</v>
      </c>
      <c r="C283" s="547">
        <f>VLOOKUP($B283,[1]EQ!$A$1:$L$2000,6,0)</f>
        <v>676.45</v>
      </c>
      <c r="D283" s="548">
        <f t="shared" si="28"/>
        <v>677.58333333333337</v>
      </c>
      <c r="E283" s="548">
        <f t="shared" si="29"/>
        <v>662.66666666666674</v>
      </c>
      <c r="F283" s="548">
        <f t="shared" si="30"/>
        <v>648.88333333333333</v>
      </c>
      <c r="G283" s="548">
        <f t="shared" si="31"/>
        <v>633.9666666666667</v>
      </c>
      <c r="H283" s="548">
        <f t="shared" si="32"/>
        <v>691.36666666666679</v>
      </c>
      <c r="I283" s="548">
        <f t="shared" si="33"/>
        <v>706.28333333333353</v>
      </c>
      <c r="J283" s="548">
        <f t="shared" si="34"/>
        <v>720.06666666666683</v>
      </c>
      <c r="K283" s="547">
        <f>VLOOKUP($B283,[1]EQ!$A$1:$L$2000,4,0)</f>
        <v>692.5</v>
      </c>
      <c r="L283" s="547">
        <f>VLOOKUP($B283,[1]EQ!$A$1:$L$2000,5,0)</f>
        <v>663.8</v>
      </c>
      <c r="M283" s="547">
        <f>(VLOOKUP($B283,[1]EQ!$A$1:$L$2000,9,0)/100000)</f>
        <v>0.25968000000000002</v>
      </c>
    </row>
    <row r="284" spans="1:13">
      <c r="A284" s="254">
        <v>274</v>
      </c>
      <c r="B284" t="s">
        <v>421</v>
      </c>
      <c r="C284" s="547">
        <f>VLOOKUP($B284,[1]EQ!$A$1:$L$2000,6,0)</f>
        <v>974.7</v>
      </c>
      <c r="D284" s="548">
        <f t="shared" si="28"/>
        <v>968.23333333333323</v>
      </c>
      <c r="E284" s="548">
        <f t="shared" si="29"/>
        <v>956.56666666666649</v>
      </c>
      <c r="F284" s="548">
        <f t="shared" si="30"/>
        <v>938.43333333333328</v>
      </c>
      <c r="G284" s="548">
        <f t="shared" si="31"/>
        <v>926.76666666666654</v>
      </c>
      <c r="H284" s="548">
        <f t="shared" si="32"/>
        <v>986.36666666666645</v>
      </c>
      <c r="I284" s="548">
        <f t="shared" si="33"/>
        <v>998.03333333333319</v>
      </c>
      <c r="J284" s="548">
        <f t="shared" si="34"/>
        <v>1016.1666666666664</v>
      </c>
      <c r="K284" s="547">
        <f>VLOOKUP($B284,[1]EQ!$A$1:$L$2000,4,0)</f>
        <v>979.9</v>
      </c>
      <c r="L284" s="547">
        <f>VLOOKUP($B284,[1]EQ!$A$1:$L$2000,5,0)</f>
        <v>950.1</v>
      </c>
      <c r="M284" s="547">
        <f>(VLOOKUP($B284,[1]EQ!$A$1:$L$2000,9,0)/100000)</f>
        <v>3.12277</v>
      </c>
    </row>
    <row r="285" spans="1:13">
      <c r="A285" s="254">
        <v>275</v>
      </c>
      <c r="B285" t="s">
        <v>422</v>
      </c>
      <c r="C285" s="547">
        <f>VLOOKUP($B285,[1]EQ!$A$1:$L$2000,6,0)</f>
        <v>371.1</v>
      </c>
      <c r="D285" s="548">
        <f t="shared" si="28"/>
        <v>377.01666666666665</v>
      </c>
      <c r="E285" s="548">
        <f t="shared" si="29"/>
        <v>364.33333333333331</v>
      </c>
      <c r="F285" s="548">
        <f t="shared" si="30"/>
        <v>357.56666666666666</v>
      </c>
      <c r="G285" s="548">
        <f t="shared" si="31"/>
        <v>344.88333333333333</v>
      </c>
      <c r="H285" s="548">
        <f t="shared" si="32"/>
        <v>383.7833333333333</v>
      </c>
      <c r="I285" s="548">
        <f t="shared" si="33"/>
        <v>396.4666666666667</v>
      </c>
      <c r="J285" s="548">
        <f t="shared" si="34"/>
        <v>403.23333333333329</v>
      </c>
      <c r="K285" s="547">
        <f>VLOOKUP($B285,[1]EQ!$A$1:$L$2000,4,0)</f>
        <v>389.7</v>
      </c>
      <c r="L285" s="547">
        <f>VLOOKUP($B285,[1]EQ!$A$1:$L$2000,5,0)</f>
        <v>370.25</v>
      </c>
      <c r="M285" s="547">
        <f>(VLOOKUP($B285,[1]EQ!$A$1:$L$2000,9,0)/100000)</f>
        <v>6.23278</v>
      </c>
    </row>
    <row r="286" spans="1:13">
      <c r="A286" s="254">
        <v>276</v>
      </c>
      <c r="B286" t="s">
        <v>423</v>
      </c>
      <c r="C286" s="547">
        <f>VLOOKUP($B286,[1]EQ!$A$1:$L$2000,6,0)</f>
        <v>586.65</v>
      </c>
      <c r="D286" s="548">
        <f t="shared" si="28"/>
        <v>587.25</v>
      </c>
      <c r="E286" s="548">
        <f t="shared" si="29"/>
        <v>580.79999999999995</v>
      </c>
      <c r="F286" s="548">
        <f t="shared" si="30"/>
        <v>574.94999999999993</v>
      </c>
      <c r="G286" s="548">
        <f t="shared" si="31"/>
        <v>568.49999999999989</v>
      </c>
      <c r="H286" s="548">
        <f t="shared" si="32"/>
        <v>593.1</v>
      </c>
      <c r="I286" s="548">
        <f t="shared" si="33"/>
        <v>599.55000000000007</v>
      </c>
      <c r="J286" s="548">
        <f t="shared" si="34"/>
        <v>605.40000000000009</v>
      </c>
      <c r="K286" s="547">
        <f>VLOOKUP($B286,[1]EQ!$A$1:$L$2000,4,0)</f>
        <v>593.70000000000005</v>
      </c>
      <c r="L286" s="547">
        <f>VLOOKUP($B286,[1]EQ!$A$1:$L$2000,5,0)</f>
        <v>581.4</v>
      </c>
      <c r="M286" s="547">
        <f>(VLOOKUP($B286,[1]EQ!$A$1:$L$2000,9,0)/100000)</f>
        <v>3.1403699999999999</v>
      </c>
    </row>
    <row r="287" spans="1:13">
      <c r="A287" s="254">
        <v>277</v>
      </c>
      <c r="B287" t="s">
        <v>424</v>
      </c>
      <c r="C287" s="547">
        <f>VLOOKUP($B287,[1]EQ!$A$1:$L$2000,6,0)</f>
        <v>65.400000000000006</v>
      </c>
      <c r="D287" s="548">
        <f t="shared" si="28"/>
        <v>65.733333333333334</v>
      </c>
      <c r="E287" s="548">
        <f t="shared" si="29"/>
        <v>64.566666666666663</v>
      </c>
      <c r="F287" s="548">
        <f t="shared" si="30"/>
        <v>63.733333333333334</v>
      </c>
      <c r="G287" s="548">
        <f t="shared" si="31"/>
        <v>62.566666666666663</v>
      </c>
      <c r="H287" s="548">
        <f t="shared" si="32"/>
        <v>66.566666666666663</v>
      </c>
      <c r="I287" s="548">
        <f t="shared" si="33"/>
        <v>67.73333333333332</v>
      </c>
      <c r="J287" s="548">
        <f t="shared" si="34"/>
        <v>68.566666666666663</v>
      </c>
      <c r="K287" s="547">
        <f>VLOOKUP($B287,[1]EQ!$A$1:$L$2000,4,0)</f>
        <v>66.900000000000006</v>
      </c>
      <c r="L287" s="547">
        <f>VLOOKUP($B287,[1]EQ!$A$1:$L$2000,5,0)</f>
        <v>64.900000000000006</v>
      </c>
      <c r="M287" s="547">
        <f>(VLOOKUP($B287,[1]EQ!$A$1:$L$2000,9,0)/100000)</f>
        <v>29.180789999999998</v>
      </c>
    </row>
    <row r="288" spans="1:13">
      <c r="A288" s="254">
        <v>278</v>
      </c>
      <c r="B288" t="s">
        <v>425</v>
      </c>
      <c r="C288" s="547">
        <f>VLOOKUP($B288,[1]EQ!$A$1:$L$2000,6,0)</f>
        <v>54.85</v>
      </c>
      <c r="D288" s="548">
        <f t="shared" si="28"/>
        <v>54.716666666666661</v>
      </c>
      <c r="E288" s="548">
        <f t="shared" si="29"/>
        <v>53.933333333333323</v>
      </c>
      <c r="F288" s="548">
        <f t="shared" si="30"/>
        <v>53.016666666666659</v>
      </c>
      <c r="G288" s="548">
        <f t="shared" si="31"/>
        <v>52.23333333333332</v>
      </c>
      <c r="H288" s="548">
        <f t="shared" si="32"/>
        <v>55.633333333333326</v>
      </c>
      <c r="I288" s="548">
        <f t="shared" si="33"/>
        <v>56.416666666666671</v>
      </c>
      <c r="J288" s="548">
        <f t="shared" si="34"/>
        <v>57.333333333333329</v>
      </c>
      <c r="K288" s="547">
        <f>VLOOKUP($B288,[1]EQ!$A$1:$L$2000,4,0)</f>
        <v>55.5</v>
      </c>
      <c r="L288" s="547">
        <f>VLOOKUP($B288,[1]EQ!$A$1:$L$2000,5,0)</f>
        <v>53.8</v>
      </c>
      <c r="M288" s="547">
        <f>(VLOOKUP($B288,[1]EQ!$A$1:$L$2000,9,0)/100000)</f>
        <v>15.334239999999999</v>
      </c>
    </row>
    <row r="289" spans="1:13">
      <c r="A289" s="254">
        <v>279</v>
      </c>
      <c r="B289" t="s">
        <v>426</v>
      </c>
      <c r="C289" s="547">
        <f>VLOOKUP($B289,[1]EQ!$A$1:$L$2000,6,0)</f>
        <v>517.1</v>
      </c>
      <c r="D289" s="548">
        <f t="shared" si="28"/>
        <v>520.83333333333337</v>
      </c>
      <c r="E289" s="548">
        <f t="shared" si="29"/>
        <v>512.11666666666679</v>
      </c>
      <c r="F289" s="548">
        <f t="shared" si="30"/>
        <v>507.13333333333344</v>
      </c>
      <c r="G289" s="548">
        <f t="shared" si="31"/>
        <v>498.41666666666686</v>
      </c>
      <c r="H289" s="548">
        <f t="shared" si="32"/>
        <v>525.81666666666672</v>
      </c>
      <c r="I289" s="548">
        <f t="shared" si="33"/>
        <v>534.53333333333319</v>
      </c>
      <c r="J289" s="548">
        <f t="shared" si="34"/>
        <v>539.51666666666665</v>
      </c>
      <c r="K289" s="547">
        <f>VLOOKUP($B289,[1]EQ!$A$1:$L$2000,4,0)</f>
        <v>529.54999999999995</v>
      </c>
      <c r="L289" s="547">
        <f>VLOOKUP($B289,[1]EQ!$A$1:$L$2000,5,0)</f>
        <v>515.85</v>
      </c>
      <c r="M289" s="547">
        <f>(VLOOKUP($B289,[1]EQ!$A$1:$L$2000,9,0)/100000)</f>
        <v>1.71024</v>
      </c>
    </row>
    <row r="290" spans="1:13">
      <c r="A290" s="254">
        <v>280</v>
      </c>
      <c r="B290" t="s">
        <v>427</v>
      </c>
      <c r="C290" s="547">
        <f>VLOOKUP($B290,[1]EQ!$A$1:$L$2000,6,0)</f>
        <v>428.95</v>
      </c>
      <c r="D290" s="548">
        <f t="shared" si="28"/>
        <v>431.7166666666667</v>
      </c>
      <c r="E290" s="548">
        <f t="shared" si="29"/>
        <v>423.48333333333341</v>
      </c>
      <c r="F290" s="548">
        <f t="shared" si="30"/>
        <v>418.01666666666671</v>
      </c>
      <c r="G290" s="548">
        <f t="shared" si="31"/>
        <v>409.78333333333342</v>
      </c>
      <c r="H290" s="548">
        <f t="shared" si="32"/>
        <v>437.18333333333339</v>
      </c>
      <c r="I290" s="548">
        <f t="shared" si="33"/>
        <v>445.41666666666674</v>
      </c>
      <c r="J290" s="548">
        <f t="shared" si="34"/>
        <v>450.88333333333338</v>
      </c>
      <c r="K290" s="547">
        <f>VLOOKUP($B290,[1]EQ!$A$1:$L$2000,4,0)</f>
        <v>439.95</v>
      </c>
      <c r="L290" s="547">
        <f>VLOOKUP($B290,[1]EQ!$A$1:$L$2000,5,0)</f>
        <v>426.25</v>
      </c>
      <c r="M290" s="547">
        <f>(VLOOKUP($B290,[1]EQ!$A$1:$L$2000,9,0)/100000)</f>
        <v>1.2519</v>
      </c>
    </row>
    <row r="291" spans="1:13">
      <c r="A291" s="254">
        <v>281</v>
      </c>
      <c r="B291" t="s">
        <v>428</v>
      </c>
      <c r="C291" s="547">
        <f>VLOOKUP($B291,[1]EQ!$A$1:$L$2000,6,0)</f>
        <v>250.1</v>
      </c>
      <c r="D291" s="548">
        <f t="shared" si="28"/>
        <v>250.31666666666663</v>
      </c>
      <c r="E291" s="548">
        <f t="shared" si="29"/>
        <v>246.18333333333328</v>
      </c>
      <c r="F291" s="548">
        <f t="shared" si="30"/>
        <v>242.26666666666665</v>
      </c>
      <c r="G291" s="548">
        <f t="shared" si="31"/>
        <v>238.1333333333333</v>
      </c>
      <c r="H291" s="548">
        <f t="shared" si="32"/>
        <v>254.23333333333326</v>
      </c>
      <c r="I291" s="548">
        <f t="shared" si="33"/>
        <v>258.36666666666667</v>
      </c>
      <c r="J291" s="548">
        <f t="shared" si="34"/>
        <v>262.28333333333325</v>
      </c>
      <c r="K291" s="547">
        <f>VLOOKUP($B291,[1]EQ!$A$1:$L$2000,4,0)</f>
        <v>254.45</v>
      </c>
      <c r="L291" s="547">
        <f>VLOOKUP($B291,[1]EQ!$A$1:$L$2000,5,0)</f>
        <v>246.4</v>
      </c>
      <c r="M291" s="547">
        <f>(VLOOKUP($B291,[1]EQ!$A$1:$L$2000,9,0)/100000)</f>
        <v>1.7802500000000001</v>
      </c>
    </row>
    <row r="292" spans="1:13">
      <c r="A292" s="254">
        <v>282</v>
      </c>
      <c r="B292" t="s">
        <v>131</v>
      </c>
      <c r="C292" s="547">
        <f>VLOOKUP($B292,[1]EQ!$A$1:$L$2000,6,0)</f>
        <v>2019.65</v>
      </c>
      <c r="D292" s="548">
        <f t="shared" si="28"/>
        <v>2022.2166666666665</v>
      </c>
      <c r="E292" s="548">
        <f t="shared" si="29"/>
        <v>1995.4333333333329</v>
      </c>
      <c r="F292" s="548">
        <f t="shared" si="30"/>
        <v>1971.2166666666665</v>
      </c>
      <c r="G292" s="548">
        <f t="shared" si="31"/>
        <v>1944.4333333333329</v>
      </c>
      <c r="H292" s="548">
        <f t="shared" si="32"/>
        <v>2046.4333333333329</v>
      </c>
      <c r="I292" s="548">
        <f t="shared" si="33"/>
        <v>2073.2166666666662</v>
      </c>
      <c r="J292" s="548">
        <f t="shared" si="34"/>
        <v>2097.4333333333329</v>
      </c>
      <c r="K292" s="547">
        <f>VLOOKUP($B292,[1]EQ!$A$1:$L$2000,4,0)</f>
        <v>2049</v>
      </c>
      <c r="L292" s="547">
        <f>VLOOKUP($B292,[1]EQ!$A$1:$L$2000,5,0)</f>
        <v>1998</v>
      </c>
      <c r="M292" s="547">
        <f>(VLOOKUP($B292,[1]EQ!$A$1:$L$2000,9,0)/100000)</f>
        <v>54.801830000000002</v>
      </c>
    </row>
    <row r="293" spans="1:13">
      <c r="A293" s="254">
        <v>283</v>
      </c>
      <c r="B293" t="s">
        <v>132</v>
      </c>
      <c r="C293" s="547">
        <f>VLOOKUP($B293,[1]EQ!$A$1:$L$2000,6,0)</f>
        <v>98.6</v>
      </c>
      <c r="D293" s="548">
        <f t="shared" si="28"/>
        <v>98.983333333333334</v>
      </c>
      <c r="E293" s="548">
        <f t="shared" si="29"/>
        <v>96.966666666666669</v>
      </c>
      <c r="F293" s="548">
        <f t="shared" si="30"/>
        <v>95.333333333333329</v>
      </c>
      <c r="G293" s="548">
        <f t="shared" si="31"/>
        <v>93.316666666666663</v>
      </c>
      <c r="H293" s="548">
        <f t="shared" si="32"/>
        <v>100.61666666666667</v>
      </c>
      <c r="I293" s="548">
        <f t="shared" si="33"/>
        <v>102.63333333333335</v>
      </c>
      <c r="J293" s="548">
        <f t="shared" si="34"/>
        <v>104.26666666666668</v>
      </c>
      <c r="K293" s="547">
        <f>VLOOKUP($B293,[1]EQ!$A$1:$L$2000,4,0)</f>
        <v>101</v>
      </c>
      <c r="L293" s="547">
        <f>VLOOKUP($B293,[1]EQ!$A$1:$L$2000,5,0)</f>
        <v>97.35</v>
      </c>
      <c r="M293" s="547">
        <f>(VLOOKUP($B293,[1]EQ!$A$1:$L$2000,9,0)/100000)</f>
        <v>230.11431999999999</v>
      </c>
    </row>
    <row r="294" spans="1:13">
      <c r="A294" s="254">
        <v>284</v>
      </c>
      <c r="B294" t="s">
        <v>260</v>
      </c>
      <c r="C294" s="547">
        <f>VLOOKUP($B294,[1]EQ!$A$1:$L$2000,6,0)</f>
        <v>2660.3</v>
      </c>
      <c r="D294" s="548">
        <f t="shared" si="28"/>
        <v>2641.7999999999997</v>
      </c>
      <c r="E294" s="548">
        <f t="shared" si="29"/>
        <v>2604.5999999999995</v>
      </c>
      <c r="F294" s="548">
        <f t="shared" si="30"/>
        <v>2548.8999999999996</v>
      </c>
      <c r="G294" s="548">
        <f t="shared" si="31"/>
        <v>2511.6999999999994</v>
      </c>
      <c r="H294" s="548">
        <f t="shared" si="32"/>
        <v>2697.4999999999995</v>
      </c>
      <c r="I294" s="548">
        <f t="shared" si="33"/>
        <v>2734.6999999999994</v>
      </c>
      <c r="J294" s="548">
        <f t="shared" si="34"/>
        <v>2790.3999999999996</v>
      </c>
      <c r="K294" s="547">
        <f>VLOOKUP($B294,[1]EQ!$A$1:$L$2000,4,0)</f>
        <v>2679</v>
      </c>
      <c r="L294" s="547">
        <f>VLOOKUP($B294,[1]EQ!$A$1:$L$2000,5,0)</f>
        <v>2586.1</v>
      </c>
      <c r="M294" s="547">
        <f>(VLOOKUP($B294,[1]EQ!$A$1:$L$2000,9,0)/100000)</f>
        <v>2.2592400000000001</v>
      </c>
    </row>
    <row r="295" spans="1:13">
      <c r="A295" s="254">
        <v>285</v>
      </c>
      <c r="B295" t="s">
        <v>133</v>
      </c>
      <c r="C295" s="547">
        <f>VLOOKUP($B295,[1]EQ!$A$1:$L$2000,6,0)</f>
        <v>469.8</v>
      </c>
      <c r="D295" s="548">
        <f t="shared" si="28"/>
        <v>472.9666666666667</v>
      </c>
      <c r="E295" s="548">
        <f t="shared" si="29"/>
        <v>462.58333333333337</v>
      </c>
      <c r="F295" s="548">
        <f t="shared" si="30"/>
        <v>455.36666666666667</v>
      </c>
      <c r="G295" s="548">
        <f t="shared" si="31"/>
        <v>444.98333333333335</v>
      </c>
      <c r="H295" s="548">
        <f t="shared" si="32"/>
        <v>480.18333333333339</v>
      </c>
      <c r="I295" s="548">
        <f t="shared" si="33"/>
        <v>490.56666666666672</v>
      </c>
      <c r="J295" s="548">
        <f t="shared" si="34"/>
        <v>497.78333333333342</v>
      </c>
      <c r="K295" s="547">
        <f>VLOOKUP($B295,[1]EQ!$A$1:$L$2000,4,0)</f>
        <v>483.35</v>
      </c>
      <c r="L295" s="547">
        <f>VLOOKUP($B295,[1]EQ!$A$1:$L$2000,5,0)</f>
        <v>465.75</v>
      </c>
      <c r="M295" s="547">
        <f>(VLOOKUP($B295,[1]EQ!$A$1:$L$2000,9,0)/100000)</f>
        <v>64.891080000000002</v>
      </c>
    </row>
    <row r="296" spans="1:13">
      <c r="A296" s="254">
        <v>286</v>
      </c>
      <c r="B296" t="s">
        <v>754</v>
      </c>
      <c r="C296" s="547">
        <f>VLOOKUP($B296,[1]EQ!$A$1:$L$2000,6,0)</f>
        <v>215.8</v>
      </c>
      <c r="D296" s="548">
        <f t="shared" si="28"/>
        <v>217.51666666666665</v>
      </c>
      <c r="E296" s="548">
        <f t="shared" si="29"/>
        <v>206.2833333333333</v>
      </c>
      <c r="F296" s="548">
        <f t="shared" si="30"/>
        <v>196.76666666666665</v>
      </c>
      <c r="G296" s="548">
        <f t="shared" si="31"/>
        <v>185.5333333333333</v>
      </c>
      <c r="H296" s="548">
        <f t="shared" si="32"/>
        <v>227.0333333333333</v>
      </c>
      <c r="I296" s="548">
        <f t="shared" si="33"/>
        <v>238.26666666666665</v>
      </c>
      <c r="J296" s="548">
        <f t="shared" si="34"/>
        <v>247.7833333333333</v>
      </c>
      <c r="K296" s="547">
        <f>VLOOKUP($B296,[1]EQ!$A$1:$L$2000,4,0)</f>
        <v>228.75</v>
      </c>
      <c r="L296" s="547">
        <f>VLOOKUP($B296,[1]EQ!$A$1:$L$2000,5,0)</f>
        <v>208</v>
      </c>
      <c r="M296" s="547">
        <f>(VLOOKUP($B296,[1]EQ!$A$1:$L$2000,9,0)/100000)</f>
        <v>10.20392</v>
      </c>
    </row>
    <row r="297" spans="1:13">
      <c r="A297" s="254">
        <v>287</v>
      </c>
      <c r="B297" t="s">
        <v>429</v>
      </c>
      <c r="C297" s="547">
        <f>VLOOKUP($B297,[1]EQ!$A$1:$L$2000,6,0)</f>
        <v>6153.05</v>
      </c>
      <c r="D297" s="548">
        <f t="shared" si="28"/>
        <v>6189.0166666666664</v>
      </c>
      <c r="E297" s="548">
        <f t="shared" si="29"/>
        <v>6084.0333333333328</v>
      </c>
      <c r="F297" s="548">
        <f t="shared" si="30"/>
        <v>6015.0166666666664</v>
      </c>
      <c r="G297" s="548">
        <f t="shared" si="31"/>
        <v>5910.0333333333328</v>
      </c>
      <c r="H297" s="548">
        <f t="shared" si="32"/>
        <v>6258.0333333333328</v>
      </c>
      <c r="I297" s="548">
        <f t="shared" si="33"/>
        <v>6363.0166666666664</v>
      </c>
      <c r="J297" s="548">
        <f t="shared" si="34"/>
        <v>6432.0333333333328</v>
      </c>
      <c r="K297" s="547">
        <f>VLOOKUP($B297,[1]EQ!$A$1:$L$2000,4,0)</f>
        <v>6294</v>
      </c>
      <c r="L297" s="547">
        <f>VLOOKUP($B297,[1]EQ!$A$1:$L$2000,5,0)</f>
        <v>6120</v>
      </c>
      <c r="M297" s="547">
        <f>(VLOOKUP($B297,[1]EQ!$A$1:$L$2000,9,0)/100000)</f>
        <v>2.9440000000000001E-2</v>
      </c>
    </row>
    <row r="298" spans="1:13">
      <c r="A298" s="254">
        <v>288</v>
      </c>
      <c r="B298" t="s">
        <v>261</v>
      </c>
      <c r="C298" s="547">
        <f>VLOOKUP($B298,[1]EQ!$A$1:$L$2000,6,0)</f>
        <v>3944.95</v>
      </c>
      <c r="D298" s="548">
        <f t="shared" si="28"/>
        <v>3974.3166666666671</v>
      </c>
      <c r="E298" s="548">
        <f t="shared" si="29"/>
        <v>3890.6333333333341</v>
      </c>
      <c r="F298" s="548">
        <f t="shared" si="30"/>
        <v>3836.3166666666671</v>
      </c>
      <c r="G298" s="548">
        <f t="shared" si="31"/>
        <v>3752.6333333333341</v>
      </c>
      <c r="H298" s="548">
        <f t="shared" si="32"/>
        <v>4028.6333333333341</v>
      </c>
      <c r="I298" s="548">
        <f t="shared" si="33"/>
        <v>4112.3166666666675</v>
      </c>
      <c r="J298" s="548">
        <f t="shared" si="34"/>
        <v>4166.6333333333341</v>
      </c>
      <c r="K298" s="547">
        <f>VLOOKUP($B298,[1]EQ!$A$1:$L$2000,4,0)</f>
        <v>4058</v>
      </c>
      <c r="L298" s="547">
        <f>VLOOKUP($B298,[1]EQ!$A$1:$L$2000,5,0)</f>
        <v>3920</v>
      </c>
      <c r="M298" s="547">
        <f>(VLOOKUP($B298,[1]EQ!$A$1:$L$2000,9,0)/100000)</f>
        <v>0.92059999999999997</v>
      </c>
    </row>
    <row r="299" spans="1:13">
      <c r="A299" s="254">
        <v>289</v>
      </c>
      <c r="B299" t="s">
        <v>134</v>
      </c>
      <c r="C299" s="547">
        <f>VLOOKUP($B299,[1]EQ!$A$1:$L$2000,6,0)</f>
        <v>1549.45</v>
      </c>
      <c r="D299" s="548">
        <f t="shared" si="28"/>
        <v>1554.1499999999999</v>
      </c>
      <c r="E299" s="548">
        <f t="shared" si="29"/>
        <v>1534.2999999999997</v>
      </c>
      <c r="F299" s="548">
        <f t="shared" si="30"/>
        <v>1519.1499999999999</v>
      </c>
      <c r="G299" s="548">
        <f t="shared" si="31"/>
        <v>1499.2999999999997</v>
      </c>
      <c r="H299" s="548">
        <f t="shared" si="32"/>
        <v>1569.2999999999997</v>
      </c>
      <c r="I299" s="548">
        <f t="shared" si="33"/>
        <v>1589.1499999999996</v>
      </c>
      <c r="J299" s="548">
        <f t="shared" si="34"/>
        <v>1604.2999999999997</v>
      </c>
      <c r="K299" s="547">
        <f>VLOOKUP($B299,[1]EQ!$A$1:$L$2000,4,0)</f>
        <v>1574</v>
      </c>
      <c r="L299" s="547">
        <f>VLOOKUP($B299,[1]EQ!$A$1:$L$2000,5,0)</f>
        <v>1539</v>
      </c>
      <c r="M299" s="547">
        <f>(VLOOKUP($B299,[1]EQ!$A$1:$L$2000,9,0)/100000)</f>
        <v>38.385559999999998</v>
      </c>
    </row>
    <row r="300" spans="1:13">
      <c r="A300" s="254">
        <v>290</v>
      </c>
      <c r="B300" t="s">
        <v>430</v>
      </c>
      <c r="C300" s="547">
        <f>VLOOKUP($B300,[1]EQ!$A$1:$L$2000,6,0)</f>
        <v>372.7</v>
      </c>
      <c r="D300" s="548">
        <f t="shared" si="28"/>
        <v>370.93333333333339</v>
      </c>
      <c r="E300" s="548">
        <f t="shared" si="29"/>
        <v>366.86666666666679</v>
      </c>
      <c r="F300" s="548">
        <f t="shared" si="30"/>
        <v>361.03333333333342</v>
      </c>
      <c r="G300" s="548">
        <f t="shared" si="31"/>
        <v>356.96666666666681</v>
      </c>
      <c r="H300" s="548">
        <f t="shared" si="32"/>
        <v>376.76666666666677</v>
      </c>
      <c r="I300" s="548">
        <f t="shared" si="33"/>
        <v>380.83333333333337</v>
      </c>
      <c r="J300" s="548">
        <f t="shared" si="34"/>
        <v>386.66666666666674</v>
      </c>
      <c r="K300" s="547">
        <f>VLOOKUP($B300,[1]EQ!$A$1:$L$2000,4,0)</f>
        <v>375</v>
      </c>
      <c r="L300" s="547">
        <f>VLOOKUP($B300,[1]EQ!$A$1:$L$2000,5,0)</f>
        <v>365.1</v>
      </c>
      <c r="M300" s="547">
        <f>(VLOOKUP($B300,[1]EQ!$A$1:$L$2000,9,0)/100000)</f>
        <v>17.658709999999999</v>
      </c>
    </row>
    <row r="301" spans="1:13">
      <c r="A301" s="254">
        <v>291</v>
      </c>
      <c r="B301" t="s">
        <v>431</v>
      </c>
      <c r="C301" s="547">
        <f>VLOOKUP($B301,[1]EQ!$A$1:$L$2000,6,0)</f>
        <v>43.95</v>
      </c>
      <c r="D301" s="548">
        <f t="shared" si="28"/>
        <v>44.233333333333327</v>
      </c>
      <c r="E301" s="548">
        <f t="shared" si="29"/>
        <v>43.016666666666652</v>
      </c>
      <c r="F301" s="548">
        <f t="shared" si="30"/>
        <v>42.083333333333321</v>
      </c>
      <c r="G301" s="548">
        <f t="shared" si="31"/>
        <v>40.866666666666646</v>
      </c>
      <c r="H301" s="548">
        <f t="shared" si="32"/>
        <v>45.166666666666657</v>
      </c>
      <c r="I301" s="548">
        <f t="shared" si="33"/>
        <v>46.38333333333334</v>
      </c>
      <c r="J301" s="548">
        <f t="shared" si="34"/>
        <v>47.316666666666663</v>
      </c>
      <c r="K301" s="547">
        <f>VLOOKUP($B301,[1]EQ!$A$1:$L$2000,4,0)</f>
        <v>45.45</v>
      </c>
      <c r="L301" s="547">
        <f>VLOOKUP($B301,[1]EQ!$A$1:$L$2000,5,0)</f>
        <v>43.3</v>
      </c>
      <c r="M301" s="547">
        <f>(VLOOKUP($B301,[1]EQ!$A$1:$L$2000,9,0)/100000)</f>
        <v>27.254549999999998</v>
      </c>
    </row>
    <row r="302" spans="1:13">
      <c r="A302" s="254">
        <v>292</v>
      </c>
      <c r="B302" t="s">
        <v>432</v>
      </c>
      <c r="C302" s="547">
        <f>VLOOKUP($B302,[1]EQ!$A$1:$L$2000,6,0)</f>
        <v>1279.5999999999999</v>
      </c>
      <c r="D302" s="548">
        <f t="shared" si="28"/>
        <v>1272.5333333333333</v>
      </c>
      <c r="E302" s="548">
        <f t="shared" si="29"/>
        <v>1237.0666666666666</v>
      </c>
      <c r="F302" s="548">
        <f t="shared" si="30"/>
        <v>1194.5333333333333</v>
      </c>
      <c r="G302" s="548">
        <f t="shared" si="31"/>
        <v>1159.0666666666666</v>
      </c>
      <c r="H302" s="548">
        <f t="shared" si="32"/>
        <v>1315.0666666666666</v>
      </c>
      <c r="I302" s="548">
        <f t="shared" si="33"/>
        <v>1350.5333333333333</v>
      </c>
      <c r="J302" s="548">
        <f t="shared" si="34"/>
        <v>1393.0666666666666</v>
      </c>
      <c r="K302" s="547">
        <f>VLOOKUP($B302,[1]EQ!$A$1:$L$2000,4,0)</f>
        <v>1308</v>
      </c>
      <c r="L302" s="547">
        <f>VLOOKUP($B302,[1]EQ!$A$1:$L$2000,5,0)</f>
        <v>1230</v>
      </c>
      <c r="M302" s="547">
        <f>(VLOOKUP($B302,[1]EQ!$A$1:$L$2000,9,0)/100000)</f>
        <v>1.1972700000000001</v>
      </c>
    </row>
    <row r="303" spans="1:13">
      <c r="A303" s="254">
        <v>293</v>
      </c>
      <c r="B303" t="s">
        <v>135</v>
      </c>
      <c r="C303" s="547">
        <f>VLOOKUP($B303,[1]EQ!$A$1:$L$2000,6,0)</f>
        <v>1096.8</v>
      </c>
      <c r="D303" s="548">
        <f t="shared" si="28"/>
        <v>1082.75</v>
      </c>
      <c r="E303" s="548">
        <f t="shared" si="29"/>
        <v>1064.05</v>
      </c>
      <c r="F303" s="548">
        <f t="shared" si="30"/>
        <v>1031.3</v>
      </c>
      <c r="G303" s="548">
        <f t="shared" si="31"/>
        <v>1012.5999999999999</v>
      </c>
      <c r="H303" s="548">
        <f t="shared" si="32"/>
        <v>1115.5</v>
      </c>
      <c r="I303" s="548">
        <f t="shared" si="33"/>
        <v>1134.1999999999998</v>
      </c>
      <c r="J303" s="548">
        <f t="shared" si="34"/>
        <v>1166.95</v>
      </c>
      <c r="K303" s="547">
        <f>VLOOKUP($B303,[1]EQ!$A$1:$L$2000,4,0)</f>
        <v>1101.45</v>
      </c>
      <c r="L303" s="547">
        <f>VLOOKUP($B303,[1]EQ!$A$1:$L$2000,5,0)</f>
        <v>1050</v>
      </c>
      <c r="M303" s="547">
        <f>(VLOOKUP($B303,[1]EQ!$A$1:$L$2000,9,0)/100000)</f>
        <v>38.221080000000001</v>
      </c>
    </row>
    <row r="304" spans="1:13">
      <c r="A304" s="254">
        <v>294</v>
      </c>
      <c r="B304" t="s">
        <v>433</v>
      </c>
      <c r="C304" s="547">
        <f>VLOOKUP($B304,[1]EQ!$A$1:$L$2000,6,0)</f>
        <v>1838.3</v>
      </c>
      <c r="D304" s="548">
        <f t="shared" si="28"/>
        <v>1846.7666666666667</v>
      </c>
      <c r="E304" s="548">
        <f t="shared" si="29"/>
        <v>1820.5333333333333</v>
      </c>
      <c r="F304" s="548">
        <f t="shared" si="30"/>
        <v>1802.7666666666667</v>
      </c>
      <c r="G304" s="548">
        <f t="shared" si="31"/>
        <v>1776.5333333333333</v>
      </c>
      <c r="H304" s="548">
        <f t="shared" si="32"/>
        <v>1864.5333333333333</v>
      </c>
      <c r="I304" s="548">
        <f t="shared" si="33"/>
        <v>1890.7666666666664</v>
      </c>
      <c r="J304" s="548">
        <f t="shared" si="34"/>
        <v>1908.5333333333333</v>
      </c>
      <c r="K304" s="547">
        <f>VLOOKUP($B304,[1]EQ!$A$1:$L$2000,4,0)</f>
        <v>1873</v>
      </c>
      <c r="L304" s="547">
        <f>VLOOKUP($B304,[1]EQ!$A$1:$L$2000,5,0)</f>
        <v>1829</v>
      </c>
      <c r="M304" s="547">
        <f>(VLOOKUP($B304,[1]EQ!$A$1:$L$2000,9,0)/100000)</f>
        <v>0.30295</v>
      </c>
    </row>
    <row r="305" spans="1:13">
      <c r="A305" s="254">
        <v>295</v>
      </c>
      <c r="B305" t="s">
        <v>434</v>
      </c>
      <c r="C305" s="547">
        <f>VLOOKUP($B305,[1]EQ!$A$1:$L$2000,6,0)</f>
        <v>837.1</v>
      </c>
      <c r="D305" s="548">
        <f t="shared" si="28"/>
        <v>836.33333333333337</v>
      </c>
      <c r="E305" s="548">
        <f t="shared" si="29"/>
        <v>818.7166666666667</v>
      </c>
      <c r="F305" s="548">
        <f t="shared" si="30"/>
        <v>800.33333333333337</v>
      </c>
      <c r="G305" s="548">
        <f t="shared" si="31"/>
        <v>782.7166666666667</v>
      </c>
      <c r="H305" s="548">
        <f t="shared" si="32"/>
        <v>854.7166666666667</v>
      </c>
      <c r="I305" s="548">
        <f t="shared" si="33"/>
        <v>872.33333333333326</v>
      </c>
      <c r="J305" s="548">
        <f t="shared" si="34"/>
        <v>890.7166666666667</v>
      </c>
      <c r="K305" s="547">
        <f>VLOOKUP($B305,[1]EQ!$A$1:$L$2000,4,0)</f>
        <v>853.95</v>
      </c>
      <c r="L305" s="547">
        <f>VLOOKUP($B305,[1]EQ!$A$1:$L$2000,5,0)</f>
        <v>817.95</v>
      </c>
      <c r="M305" s="547">
        <f>(VLOOKUP($B305,[1]EQ!$A$1:$L$2000,9,0)/100000)</f>
        <v>0.82216999999999996</v>
      </c>
    </row>
    <row r="306" spans="1:13">
      <c r="A306" s="254">
        <v>296</v>
      </c>
      <c r="B306" t="s">
        <v>435</v>
      </c>
      <c r="C306" s="547">
        <f>VLOOKUP($B306,[1]EQ!$A$1:$L$2000,6,0)</f>
        <v>27.65</v>
      </c>
      <c r="D306" s="548">
        <f t="shared" si="28"/>
        <v>27.733333333333334</v>
      </c>
      <c r="E306" s="548">
        <f t="shared" si="29"/>
        <v>27.116666666666667</v>
      </c>
      <c r="F306" s="548">
        <f t="shared" si="30"/>
        <v>26.583333333333332</v>
      </c>
      <c r="G306" s="548">
        <f t="shared" si="31"/>
        <v>25.966666666666665</v>
      </c>
      <c r="H306" s="548">
        <f t="shared" si="32"/>
        <v>28.266666666666669</v>
      </c>
      <c r="I306" s="548">
        <f t="shared" si="33"/>
        <v>28.883333333333336</v>
      </c>
      <c r="J306" s="548">
        <f t="shared" si="34"/>
        <v>29.416666666666671</v>
      </c>
      <c r="K306" s="547">
        <f>VLOOKUP($B306,[1]EQ!$A$1:$L$2000,4,0)</f>
        <v>28.35</v>
      </c>
      <c r="L306" s="547">
        <f>VLOOKUP($B306,[1]EQ!$A$1:$L$2000,5,0)</f>
        <v>27.2</v>
      </c>
      <c r="M306" s="547">
        <f>(VLOOKUP($B306,[1]EQ!$A$1:$L$2000,9,0)/100000)</f>
        <v>14.792669999999999</v>
      </c>
    </row>
    <row r="307" spans="1:13">
      <c r="A307" s="254">
        <v>297</v>
      </c>
      <c r="B307" t="s">
        <v>436</v>
      </c>
      <c r="C307" s="547">
        <f>VLOOKUP($B307,[1]EQ!$A$1:$L$2000,6,0)</f>
        <v>140.19999999999999</v>
      </c>
      <c r="D307" s="548">
        <f t="shared" si="28"/>
        <v>140.48333333333332</v>
      </c>
      <c r="E307" s="548">
        <f t="shared" si="29"/>
        <v>139.16666666666663</v>
      </c>
      <c r="F307" s="548">
        <f t="shared" si="30"/>
        <v>138.1333333333333</v>
      </c>
      <c r="G307" s="548">
        <f t="shared" si="31"/>
        <v>136.81666666666661</v>
      </c>
      <c r="H307" s="548">
        <f t="shared" si="32"/>
        <v>141.51666666666665</v>
      </c>
      <c r="I307" s="548">
        <f t="shared" si="33"/>
        <v>142.83333333333331</v>
      </c>
      <c r="J307" s="548">
        <f t="shared" si="34"/>
        <v>143.86666666666667</v>
      </c>
      <c r="K307" s="547">
        <f>VLOOKUP($B307,[1]EQ!$A$1:$L$2000,4,0)</f>
        <v>141.80000000000001</v>
      </c>
      <c r="L307" s="547">
        <f>VLOOKUP($B307,[1]EQ!$A$1:$L$2000,5,0)</f>
        <v>139.44999999999999</v>
      </c>
      <c r="M307" s="547">
        <f>(VLOOKUP($B307,[1]EQ!$A$1:$L$2000,9,0)/100000)</f>
        <v>2.6072000000000002</v>
      </c>
    </row>
    <row r="308" spans="1:13">
      <c r="A308" s="254">
        <v>298</v>
      </c>
      <c r="B308" t="s">
        <v>146</v>
      </c>
      <c r="C308" s="547">
        <f>VLOOKUP($B308,[1]EQ!$A$1:$L$2000,6,0)</f>
        <v>89575.35</v>
      </c>
      <c r="D308" s="548">
        <f t="shared" si="28"/>
        <v>90043.05</v>
      </c>
      <c r="E308" s="548">
        <f t="shared" si="29"/>
        <v>88536.1</v>
      </c>
      <c r="F308" s="548">
        <f t="shared" si="30"/>
        <v>87496.85</v>
      </c>
      <c r="G308" s="548">
        <f t="shared" si="31"/>
        <v>85989.900000000009</v>
      </c>
      <c r="H308" s="548">
        <f t="shared" si="32"/>
        <v>91082.3</v>
      </c>
      <c r="I308" s="548">
        <f t="shared" si="33"/>
        <v>92589.249999999985</v>
      </c>
      <c r="J308" s="548">
        <f t="shared" si="34"/>
        <v>93628.5</v>
      </c>
      <c r="K308" s="547">
        <f>VLOOKUP($B308,[1]EQ!$A$1:$L$2000,4,0)</f>
        <v>91550</v>
      </c>
      <c r="L308" s="547">
        <f>VLOOKUP($B308,[1]EQ!$A$1:$L$2000,5,0)</f>
        <v>89003.8</v>
      </c>
      <c r="M308" s="547">
        <f>(VLOOKUP($B308,[1]EQ!$A$1:$L$2000,9,0)/100000)</f>
        <v>0.58997999999999995</v>
      </c>
    </row>
    <row r="309" spans="1:13">
      <c r="A309" s="254">
        <v>299</v>
      </c>
      <c r="B309" t="s">
        <v>143</v>
      </c>
      <c r="C309" s="547">
        <f>VLOOKUP($B309,[1]EQ!$A$1:$L$2000,6,0)</f>
        <v>1145.25</v>
      </c>
      <c r="D309" s="548">
        <f t="shared" si="28"/>
        <v>1140.7333333333333</v>
      </c>
      <c r="E309" s="548">
        <f t="shared" si="29"/>
        <v>1131.5166666666667</v>
      </c>
      <c r="F309" s="548">
        <f t="shared" si="30"/>
        <v>1117.7833333333333</v>
      </c>
      <c r="G309" s="548">
        <f t="shared" si="31"/>
        <v>1108.5666666666666</v>
      </c>
      <c r="H309" s="548">
        <f t="shared" si="32"/>
        <v>1154.4666666666667</v>
      </c>
      <c r="I309" s="548">
        <f t="shared" si="33"/>
        <v>1163.6833333333334</v>
      </c>
      <c r="J309" s="548">
        <f t="shared" si="34"/>
        <v>1177.4166666666667</v>
      </c>
      <c r="K309" s="547">
        <f>VLOOKUP($B309,[1]EQ!$A$1:$L$2000,4,0)</f>
        <v>1149.95</v>
      </c>
      <c r="L309" s="547">
        <f>VLOOKUP($B309,[1]EQ!$A$1:$L$2000,5,0)</f>
        <v>1127</v>
      </c>
      <c r="M309" s="547">
        <f>(VLOOKUP($B309,[1]EQ!$A$1:$L$2000,9,0)/100000)</f>
        <v>5.6152600000000001</v>
      </c>
    </row>
    <row r="310" spans="1:13">
      <c r="A310" s="254">
        <v>300</v>
      </c>
      <c r="B310" t="s">
        <v>437</v>
      </c>
      <c r="C310" s="547">
        <f>VLOOKUP($B310,[1]EQ!$A$1:$L$2000,6,0)</f>
        <v>3917.4</v>
      </c>
      <c r="D310" s="548">
        <f t="shared" si="28"/>
        <v>3910.1999999999994</v>
      </c>
      <c r="E310" s="548">
        <f t="shared" si="29"/>
        <v>3882.1499999999987</v>
      </c>
      <c r="F310" s="548">
        <f t="shared" si="30"/>
        <v>3846.8999999999992</v>
      </c>
      <c r="G310" s="548">
        <f t="shared" si="31"/>
        <v>3818.8499999999985</v>
      </c>
      <c r="H310" s="548">
        <f t="shared" si="32"/>
        <v>3945.4499999999989</v>
      </c>
      <c r="I310" s="548">
        <f t="shared" si="33"/>
        <v>3973.4999999999991</v>
      </c>
      <c r="J310" s="548">
        <f t="shared" si="34"/>
        <v>4008.7499999999991</v>
      </c>
      <c r="K310" s="547">
        <f>VLOOKUP($B310,[1]EQ!$A$1:$L$2000,4,0)</f>
        <v>3938.25</v>
      </c>
      <c r="L310" s="547">
        <f>VLOOKUP($B310,[1]EQ!$A$1:$L$2000,5,0)</f>
        <v>3874.95</v>
      </c>
      <c r="M310" s="547">
        <f>(VLOOKUP($B310,[1]EQ!$A$1:$L$2000,9,0)/100000)</f>
        <v>6.2689999999999996E-2</v>
      </c>
    </row>
    <row r="311" spans="1:13">
      <c r="A311" s="254">
        <v>301</v>
      </c>
      <c r="B311" t="s">
        <v>438</v>
      </c>
      <c r="C311" s="547">
        <f>VLOOKUP($B311,[1]EQ!$A$1:$L$2000,6,0)</f>
        <v>284.39999999999998</v>
      </c>
      <c r="D311" s="548">
        <f t="shared" si="28"/>
        <v>284.21666666666664</v>
      </c>
      <c r="E311" s="548">
        <f t="shared" si="29"/>
        <v>279.2833333333333</v>
      </c>
      <c r="F311" s="548">
        <f t="shared" si="30"/>
        <v>274.16666666666669</v>
      </c>
      <c r="G311" s="548">
        <f t="shared" si="31"/>
        <v>269.23333333333335</v>
      </c>
      <c r="H311" s="548">
        <f t="shared" si="32"/>
        <v>289.33333333333326</v>
      </c>
      <c r="I311" s="548">
        <f t="shared" si="33"/>
        <v>294.26666666666654</v>
      </c>
      <c r="J311" s="548">
        <f t="shared" si="34"/>
        <v>299.38333333333321</v>
      </c>
      <c r="K311" s="547">
        <f>VLOOKUP($B311,[1]EQ!$A$1:$L$2000,4,0)</f>
        <v>289.14999999999998</v>
      </c>
      <c r="L311" s="547">
        <f>VLOOKUP($B311,[1]EQ!$A$1:$L$2000,5,0)</f>
        <v>279.10000000000002</v>
      </c>
      <c r="M311" s="547">
        <f>(VLOOKUP($B311,[1]EQ!$A$1:$L$2000,9,0)/100000)</f>
        <v>0.31946999999999998</v>
      </c>
    </row>
    <row r="312" spans="1:13">
      <c r="A312" s="254">
        <v>302</v>
      </c>
      <c r="B312" t="s">
        <v>137</v>
      </c>
      <c r="C312" s="547">
        <f>VLOOKUP($B312,[1]EQ!$A$1:$L$2000,6,0)</f>
        <v>220.75</v>
      </c>
      <c r="D312" s="548">
        <f t="shared" si="28"/>
        <v>218.03333333333333</v>
      </c>
      <c r="E312" s="548">
        <f t="shared" si="29"/>
        <v>213.51666666666665</v>
      </c>
      <c r="F312" s="548">
        <f t="shared" si="30"/>
        <v>206.28333333333333</v>
      </c>
      <c r="G312" s="548">
        <f t="shared" si="31"/>
        <v>201.76666666666665</v>
      </c>
      <c r="H312" s="548">
        <f t="shared" si="32"/>
        <v>225.26666666666665</v>
      </c>
      <c r="I312" s="548">
        <f t="shared" si="33"/>
        <v>229.78333333333336</v>
      </c>
      <c r="J312" s="548">
        <f t="shared" si="34"/>
        <v>237.01666666666665</v>
      </c>
      <c r="K312" s="547">
        <f>VLOOKUP($B312,[1]EQ!$A$1:$L$2000,4,0)</f>
        <v>222.55</v>
      </c>
      <c r="L312" s="547">
        <f>VLOOKUP($B312,[1]EQ!$A$1:$L$2000,5,0)</f>
        <v>210.8</v>
      </c>
      <c r="M312" s="547">
        <f>(VLOOKUP($B312,[1]EQ!$A$1:$L$2000,9,0)/100000)</f>
        <v>169.12835000000001</v>
      </c>
    </row>
    <row r="313" spans="1:13">
      <c r="A313" s="254">
        <v>303</v>
      </c>
      <c r="B313" t="s">
        <v>136</v>
      </c>
      <c r="C313" s="547">
        <f>VLOOKUP($B313,[1]EQ!$A$1:$L$2000,6,0)</f>
        <v>912.2</v>
      </c>
      <c r="D313" s="548">
        <f t="shared" si="28"/>
        <v>912.01666666666677</v>
      </c>
      <c r="E313" s="548">
        <f t="shared" si="29"/>
        <v>902.28333333333353</v>
      </c>
      <c r="F313" s="548">
        <f t="shared" si="30"/>
        <v>892.36666666666679</v>
      </c>
      <c r="G313" s="548">
        <f t="shared" si="31"/>
        <v>882.63333333333355</v>
      </c>
      <c r="H313" s="548">
        <f t="shared" si="32"/>
        <v>921.93333333333351</v>
      </c>
      <c r="I313" s="548">
        <f t="shared" si="33"/>
        <v>931.66666666666686</v>
      </c>
      <c r="J313" s="548">
        <f t="shared" si="34"/>
        <v>941.58333333333348</v>
      </c>
      <c r="K313" s="547">
        <f>VLOOKUP($B313,[1]EQ!$A$1:$L$2000,4,0)</f>
        <v>921.75</v>
      </c>
      <c r="L313" s="547">
        <f>VLOOKUP($B313,[1]EQ!$A$1:$L$2000,5,0)</f>
        <v>902.1</v>
      </c>
      <c r="M313" s="547">
        <f>(VLOOKUP($B313,[1]EQ!$A$1:$L$2000,9,0)/100000)</f>
        <v>42.236350000000002</v>
      </c>
    </row>
    <row r="314" spans="1:13">
      <c r="A314" s="254">
        <v>304</v>
      </c>
      <c r="B314" t="s">
        <v>439</v>
      </c>
      <c r="C314" s="547">
        <f>VLOOKUP($B314,[1]EQ!$A$1:$L$2000,6,0)</f>
        <v>200.55</v>
      </c>
      <c r="D314" s="548">
        <f t="shared" si="28"/>
        <v>209.68333333333337</v>
      </c>
      <c r="E314" s="548">
        <f t="shared" si="29"/>
        <v>184.46666666666673</v>
      </c>
      <c r="F314" s="548">
        <f t="shared" si="30"/>
        <v>168.38333333333335</v>
      </c>
      <c r="G314" s="548">
        <f t="shared" si="31"/>
        <v>143.16666666666671</v>
      </c>
      <c r="H314" s="548">
        <f t="shared" si="32"/>
        <v>225.76666666666674</v>
      </c>
      <c r="I314" s="548">
        <f t="shared" si="33"/>
        <v>250.98333333333338</v>
      </c>
      <c r="J314" s="548">
        <f t="shared" si="34"/>
        <v>267.06666666666672</v>
      </c>
      <c r="K314" s="547">
        <f>VLOOKUP($B314,[1]EQ!$A$1:$L$2000,4,0)</f>
        <v>234.9</v>
      </c>
      <c r="L314" s="547">
        <f>VLOOKUP($B314,[1]EQ!$A$1:$L$2000,5,0)</f>
        <v>193.6</v>
      </c>
      <c r="M314" s="547">
        <f>(VLOOKUP($B314,[1]EQ!$A$1:$L$2000,9,0)/100000)</f>
        <v>90.693250000000006</v>
      </c>
    </row>
    <row r="315" spans="1:13">
      <c r="A315" s="254">
        <v>305</v>
      </c>
      <c r="B315" t="s">
        <v>440</v>
      </c>
      <c r="C315" s="547">
        <f>VLOOKUP($B315,[1]EQ!$A$1:$L$2000,6,0)</f>
        <v>231.5</v>
      </c>
      <c r="D315" s="548">
        <f t="shared" si="28"/>
        <v>232.43333333333331</v>
      </c>
      <c r="E315" s="548">
        <f t="shared" si="29"/>
        <v>229.11666666666662</v>
      </c>
      <c r="F315" s="548">
        <f t="shared" si="30"/>
        <v>226.73333333333332</v>
      </c>
      <c r="G315" s="548">
        <f t="shared" si="31"/>
        <v>223.41666666666663</v>
      </c>
      <c r="H315" s="548">
        <f t="shared" si="32"/>
        <v>234.81666666666661</v>
      </c>
      <c r="I315" s="548">
        <f t="shared" si="33"/>
        <v>238.13333333333327</v>
      </c>
      <c r="J315" s="548">
        <f t="shared" si="34"/>
        <v>240.51666666666659</v>
      </c>
      <c r="K315" s="547">
        <f>VLOOKUP($B315,[1]EQ!$A$1:$L$2000,4,0)</f>
        <v>235.75</v>
      </c>
      <c r="L315" s="547">
        <f>VLOOKUP($B315,[1]EQ!$A$1:$L$2000,5,0)</f>
        <v>230.05</v>
      </c>
      <c r="M315" s="547">
        <f>(VLOOKUP($B315,[1]EQ!$A$1:$L$2000,9,0)/100000)</f>
        <v>0.46765000000000001</v>
      </c>
    </row>
    <row r="316" spans="1:13">
      <c r="A316" s="254">
        <v>306</v>
      </c>
      <c r="B316" t="s">
        <v>441</v>
      </c>
      <c r="C316" s="547">
        <f>VLOOKUP($B316,[1]EQ!$A$1:$L$2000,6,0)</f>
        <v>500.85</v>
      </c>
      <c r="D316" s="548">
        <f t="shared" si="28"/>
        <v>501.05</v>
      </c>
      <c r="E316" s="548">
        <f t="shared" si="29"/>
        <v>492.1</v>
      </c>
      <c r="F316" s="548">
        <f t="shared" si="30"/>
        <v>483.35</v>
      </c>
      <c r="G316" s="548">
        <f t="shared" si="31"/>
        <v>474.40000000000003</v>
      </c>
      <c r="H316" s="548">
        <f t="shared" si="32"/>
        <v>509.8</v>
      </c>
      <c r="I316" s="548">
        <f t="shared" si="33"/>
        <v>518.75</v>
      </c>
      <c r="J316" s="548">
        <f t="shared" si="34"/>
        <v>527.5</v>
      </c>
      <c r="K316" s="547">
        <f>VLOOKUP($B316,[1]EQ!$A$1:$L$2000,4,0)</f>
        <v>510</v>
      </c>
      <c r="L316" s="547">
        <f>VLOOKUP($B316,[1]EQ!$A$1:$L$2000,5,0)</f>
        <v>492.3</v>
      </c>
      <c r="M316" s="547">
        <f>(VLOOKUP($B316,[1]EQ!$A$1:$L$2000,9,0)/100000)</f>
        <v>1.0203</v>
      </c>
    </row>
    <row r="317" spans="1:13">
      <c r="A317" s="254">
        <v>307</v>
      </c>
      <c r="B317" t="s">
        <v>138</v>
      </c>
      <c r="C317" s="547">
        <f>VLOOKUP($B317,[1]EQ!$A$1:$L$2000,6,0)</f>
        <v>175.75</v>
      </c>
      <c r="D317" s="548">
        <f t="shared" si="28"/>
        <v>176.38333333333333</v>
      </c>
      <c r="E317" s="548">
        <f t="shared" si="29"/>
        <v>173.31666666666666</v>
      </c>
      <c r="F317" s="548">
        <f t="shared" si="30"/>
        <v>170.88333333333333</v>
      </c>
      <c r="G317" s="548">
        <f t="shared" si="31"/>
        <v>167.81666666666666</v>
      </c>
      <c r="H317" s="548">
        <f t="shared" si="32"/>
        <v>178.81666666666666</v>
      </c>
      <c r="I317" s="548">
        <f t="shared" si="33"/>
        <v>181.88333333333333</v>
      </c>
      <c r="J317" s="548">
        <f t="shared" si="34"/>
        <v>184.31666666666666</v>
      </c>
      <c r="K317" s="547">
        <f>VLOOKUP($B317,[1]EQ!$A$1:$L$2000,4,0)</f>
        <v>179.45</v>
      </c>
      <c r="L317" s="547">
        <f>VLOOKUP($B317,[1]EQ!$A$1:$L$2000,5,0)</f>
        <v>173.95</v>
      </c>
      <c r="M317" s="547">
        <f>(VLOOKUP($B317,[1]EQ!$A$1:$L$2000,9,0)/100000)</f>
        <v>29.474640000000001</v>
      </c>
    </row>
    <row r="318" spans="1:13">
      <c r="A318" s="254">
        <v>308</v>
      </c>
      <c r="B318" t="s">
        <v>262</v>
      </c>
      <c r="C318" s="547">
        <f>VLOOKUP($B318,[1]EQ!$A$1:$L$2000,6,0)</f>
        <v>34.5</v>
      </c>
      <c r="D318" s="548">
        <f t="shared" si="28"/>
        <v>34.616666666666667</v>
      </c>
      <c r="E318" s="548">
        <f t="shared" si="29"/>
        <v>34.233333333333334</v>
      </c>
      <c r="F318" s="548">
        <f t="shared" si="30"/>
        <v>33.966666666666669</v>
      </c>
      <c r="G318" s="548">
        <f t="shared" si="31"/>
        <v>33.583333333333336</v>
      </c>
      <c r="H318" s="548">
        <f t="shared" si="32"/>
        <v>34.883333333333333</v>
      </c>
      <c r="I318" s="548">
        <f t="shared" si="33"/>
        <v>35.266666666666673</v>
      </c>
      <c r="J318" s="548">
        <f t="shared" si="34"/>
        <v>35.533333333333331</v>
      </c>
      <c r="K318" s="547">
        <f>VLOOKUP($B318,[1]EQ!$A$1:$L$2000,4,0)</f>
        <v>35</v>
      </c>
      <c r="L318" s="547">
        <f>VLOOKUP($B318,[1]EQ!$A$1:$L$2000,5,0)</f>
        <v>34.35</v>
      </c>
      <c r="M318" s="547">
        <f>(VLOOKUP($B318,[1]EQ!$A$1:$L$2000,9,0)/100000)</f>
        <v>6.9310400000000003</v>
      </c>
    </row>
    <row r="319" spans="1:13">
      <c r="A319" s="254">
        <v>309</v>
      </c>
      <c r="B319" t="s">
        <v>139</v>
      </c>
      <c r="C319" s="547">
        <f>VLOOKUP($B319,[1]EQ!$A$1:$L$2000,6,0)</f>
        <v>409.25</v>
      </c>
      <c r="D319" s="548">
        <f t="shared" si="28"/>
        <v>409.40000000000003</v>
      </c>
      <c r="E319" s="548">
        <f t="shared" si="29"/>
        <v>405.55000000000007</v>
      </c>
      <c r="F319" s="548">
        <f t="shared" si="30"/>
        <v>401.85</v>
      </c>
      <c r="G319" s="548">
        <f t="shared" si="31"/>
        <v>398.00000000000006</v>
      </c>
      <c r="H319" s="548">
        <f t="shared" si="32"/>
        <v>413.10000000000008</v>
      </c>
      <c r="I319" s="548">
        <f t="shared" si="33"/>
        <v>416.9500000000001</v>
      </c>
      <c r="J319" s="548">
        <f t="shared" si="34"/>
        <v>420.65000000000009</v>
      </c>
      <c r="K319" s="547">
        <f>VLOOKUP($B319,[1]EQ!$A$1:$L$2000,4,0)</f>
        <v>413.25</v>
      </c>
      <c r="L319" s="547">
        <f>VLOOKUP($B319,[1]EQ!$A$1:$L$2000,5,0)</f>
        <v>405.7</v>
      </c>
      <c r="M319" s="547">
        <f>(VLOOKUP($B319,[1]EQ!$A$1:$L$2000,9,0)/100000)</f>
        <v>13.5875</v>
      </c>
    </row>
    <row r="320" spans="1:13">
      <c r="A320" s="254">
        <v>310</v>
      </c>
      <c r="B320" t="s">
        <v>140</v>
      </c>
      <c r="C320" s="547">
        <f>VLOOKUP($B320,[1]EQ!$A$1:$L$2000,6,0)</f>
        <v>7697.05</v>
      </c>
      <c r="D320" s="548">
        <f t="shared" si="28"/>
        <v>7707.0999999999995</v>
      </c>
      <c r="E320" s="548">
        <f t="shared" si="29"/>
        <v>7615.1999999999989</v>
      </c>
      <c r="F320" s="548">
        <f t="shared" si="30"/>
        <v>7533.3499999999995</v>
      </c>
      <c r="G320" s="548">
        <f t="shared" si="31"/>
        <v>7441.4499999999989</v>
      </c>
      <c r="H320" s="548">
        <f t="shared" si="32"/>
        <v>7788.9499999999989</v>
      </c>
      <c r="I320" s="548">
        <f t="shared" si="33"/>
        <v>7880.8499999999985</v>
      </c>
      <c r="J320" s="548">
        <f t="shared" si="34"/>
        <v>7962.6999999999989</v>
      </c>
      <c r="K320" s="547">
        <f>VLOOKUP($B320,[1]EQ!$A$1:$L$2000,4,0)</f>
        <v>7799</v>
      </c>
      <c r="L320" s="547">
        <f>VLOOKUP($B320,[1]EQ!$A$1:$L$2000,5,0)</f>
        <v>7625.25</v>
      </c>
      <c r="M320" s="547">
        <f>(VLOOKUP($B320,[1]EQ!$A$1:$L$2000,9,0)/100000)</f>
        <v>13.211259999999999</v>
      </c>
    </row>
    <row r="321" spans="1:13">
      <c r="A321" s="254">
        <v>311</v>
      </c>
      <c r="B321" t="s">
        <v>142</v>
      </c>
      <c r="C321" s="547">
        <f>VLOOKUP($B321,[1]EQ!$A$1:$L$2000,6,0)</f>
        <v>852.75</v>
      </c>
      <c r="D321" s="548">
        <f t="shared" si="28"/>
        <v>844.7833333333333</v>
      </c>
      <c r="E321" s="548">
        <f t="shared" si="29"/>
        <v>829.71666666666658</v>
      </c>
      <c r="F321" s="548">
        <f t="shared" si="30"/>
        <v>806.68333333333328</v>
      </c>
      <c r="G321" s="548">
        <f t="shared" si="31"/>
        <v>791.61666666666656</v>
      </c>
      <c r="H321" s="548">
        <f t="shared" si="32"/>
        <v>867.81666666666661</v>
      </c>
      <c r="I321" s="548">
        <f t="shared" si="33"/>
        <v>882.88333333333321</v>
      </c>
      <c r="J321" s="548">
        <f t="shared" si="34"/>
        <v>905.91666666666663</v>
      </c>
      <c r="K321" s="547">
        <f>VLOOKUP($B321,[1]EQ!$A$1:$L$2000,4,0)</f>
        <v>859.85</v>
      </c>
      <c r="L321" s="547">
        <f>VLOOKUP($B321,[1]EQ!$A$1:$L$2000,5,0)</f>
        <v>821.75</v>
      </c>
      <c r="M321" s="547">
        <f>(VLOOKUP($B321,[1]EQ!$A$1:$L$2000,9,0)/100000)</f>
        <v>35.558720000000001</v>
      </c>
    </row>
    <row r="322" spans="1:13">
      <c r="A322" s="254">
        <v>312</v>
      </c>
      <c r="B322" t="s">
        <v>442</v>
      </c>
      <c r="C322" s="547">
        <f>VLOOKUP($B322,[1]EQ!$A$1:$L$2000,6,0)</f>
        <v>1936.05</v>
      </c>
      <c r="D322" s="548">
        <f t="shared" si="28"/>
        <v>1950.3500000000001</v>
      </c>
      <c r="E322" s="548">
        <f t="shared" si="29"/>
        <v>1900.7000000000003</v>
      </c>
      <c r="F322" s="548">
        <f t="shared" si="30"/>
        <v>1865.3500000000001</v>
      </c>
      <c r="G322" s="548">
        <f t="shared" si="31"/>
        <v>1815.7000000000003</v>
      </c>
      <c r="H322" s="548">
        <f t="shared" si="32"/>
        <v>1985.7000000000003</v>
      </c>
      <c r="I322" s="548">
        <f t="shared" si="33"/>
        <v>2035.3500000000004</v>
      </c>
      <c r="J322" s="548">
        <f t="shared" si="34"/>
        <v>2070.7000000000003</v>
      </c>
      <c r="K322" s="547">
        <f>VLOOKUP($B322,[1]EQ!$A$1:$L$2000,4,0)</f>
        <v>2000</v>
      </c>
      <c r="L322" s="547">
        <f>VLOOKUP($B322,[1]EQ!$A$1:$L$2000,5,0)</f>
        <v>1915</v>
      </c>
      <c r="M322" s="547">
        <f>(VLOOKUP($B322,[1]EQ!$A$1:$L$2000,9,0)/100000)</f>
        <v>3.4390100000000001</v>
      </c>
    </row>
    <row r="323" spans="1:13">
      <c r="A323" s="254">
        <v>313</v>
      </c>
      <c r="B323" t="s">
        <v>144</v>
      </c>
      <c r="C323" s="547">
        <f>VLOOKUP($B323,[1]EQ!$A$1:$L$2000,6,0)</f>
        <v>1686.65</v>
      </c>
      <c r="D323" s="548">
        <f t="shared" si="28"/>
        <v>1700.45</v>
      </c>
      <c r="E323" s="548">
        <f t="shared" si="29"/>
        <v>1658.2</v>
      </c>
      <c r="F323" s="548">
        <f t="shared" si="30"/>
        <v>1629.75</v>
      </c>
      <c r="G323" s="548">
        <f t="shared" si="31"/>
        <v>1587.5</v>
      </c>
      <c r="H323" s="548">
        <f t="shared" si="32"/>
        <v>1728.9</v>
      </c>
      <c r="I323" s="548">
        <f t="shared" si="33"/>
        <v>1771.15</v>
      </c>
      <c r="J323" s="548">
        <f t="shared" si="34"/>
        <v>1799.6000000000001</v>
      </c>
      <c r="K323" s="547">
        <f>VLOOKUP($B323,[1]EQ!$A$1:$L$2000,4,0)</f>
        <v>1742.7</v>
      </c>
      <c r="L323" s="547">
        <f>VLOOKUP($B323,[1]EQ!$A$1:$L$2000,5,0)</f>
        <v>1672</v>
      </c>
      <c r="M323" s="547">
        <f>(VLOOKUP($B323,[1]EQ!$A$1:$L$2000,9,0)/100000)</f>
        <v>5.4583000000000004</v>
      </c>
    </row>
    <row r="324" spans="1:13">
      <c r="A324" s="254">
        <v>314</v>
      </c>
      <c r="B324" t="s">
        <v>443</v>
      </c>
      <c r="C324" s="547">
        <f>VLOOKUP($B324,[1]EQ!$A$1:$L$2000,6,0)</f>
        <v>95.7</v>
      </c>
      <c r="D324" s="548">
        <f t="shared" si="28"/>
        <v>95.55</v>
      </c>
      <c r="E324" s="548">
        <f t="shared" si="29"/>
        <v>94.149999999999991</v>
      </c>
      <c r="F324" s="548">
        <f t="shared" si="30"/>
        <v>92.6</v>
      </c>
      <c r="G324" s="548">
        <f t="shared" si="31"/>
        <v>91.199999999999989</v>
      </c>
      <c r="H324" s="548">
        <f t="shared" si="32"/>
        <v>97.1</v>
      </c>
      <c r="I324" s="548">
        <f t="shared" si="33"/>
        <v>98.5</v>
      </c>
      <c r="J324" s="548">
        <f t="shared" si="34"/>
        <v>100.05</v>
      </c>
      <c r="K324" s="547">
        <f>VLOOKUP($B324,[1]EQ!$A$1:$L$2000,4,0)</f>
        <v>96.95</v>
      </c>
      <c r="L324" s="547">
        <f>VLOOKUP($B324,[1]EQ!$A$1:$L$2000,5,0)</f>
        <v>94</v>
      </c>
      <c r="M324" s="547">
        <f>(VLOOKUP($B324,[1]EQ!$A$1:$L$2000,9,0)/100000)</f>
        <v>3.2357499999999999</v>
      </c>
    </row>
    <row r="325" spans="1:13">
      <c r="A325" s="254">
        <v>315</v>
      </c>
      <c r="B325" t="s">
        <v>444</v>
      </c>
      <c r="C325" s="547">
        <f>VLOOKUP($B325,[1]EQ!$A$1:$L$2000,6,0)</f>
        <v>570.25</v>
      </c>
      <c r="D325" s="548">
        <f t="shared" si="28"/>
        <v>575.06666666666672</v>
      </c>
      <c r="E325" s="548">
        <f t="shared" si="29"/>
        <v>560.68333333333339</v>
      </c>
      <c r="F325" s="548">
        <f t="shared" si="30"/>
        <v>551.11666666666667</v>
      </c>
      <c r="G325" s="548">
        <f t="shared" si="31"/>
        <v>536.73333333333335</v>
      </c>
      <c r="H325" s="548">
        <f t="shared" si="32"/>
        <v>584.63333333333344</v>
      </c>
      <c r="I325" s="548">
        <f t="shared" si="33"/>
        <v>599.01666666666688</v>
      </c>
      <c r="J325" s="548">
        <f t="shared" si="34"/>
        <v>608.58333333333348</v>
      </c>
      <c r="K325" s="547">
        <f>VLOOKUP($B325,[1]EQ!$A$1:$L$2000,4,0)</f>
        <v>589.45000000000005</v>
      </c>
      <c r="L325" s="547">
        <f>VLOOKUP($B325,[1]EQ!$A$1:$L$2000,5,0)</f>
        <v>565.5</v>
      </c>
      <c r="M325" s="547">
        <f>(VLOOKUP($B325,[1]EQ!$A$1:$L$2000,9,0)/100000)</f>
        <v>1.0123500000000001</v>
      </c>
    </row>
    <row r="326" spans="1:13">
      <c r="A326" s="254">
        <v>316</v>
      </c>
      <c r="B326" t="s">
        <v>755</v>
      </c>
      <c r="C326" s="547">
        <f>VLOOKUP($B326,[1]EQ!$A$1:$L$2000,6,0)</f>
        <v>184.4</v>
      </c>
      <c r="D326" s="548">
        <f t="shared" si="28"/>
        <v>184.86666666666667</v>
      </c>
      <c r="E326" s="548">
        <f t="shared" si="29"/>
        <v>182.53333333333336</v>
      </c>
      <c r="F326" s="548">
        <f t="shared" si="30"/>
        <v>180.66666666666669</v>
      </c>
      <c r="G326" s="548">
        <f t="shared" si="31"/>
        <v>178.33333333333337</v>
      </c>
      <c r="H326" s="548">
        <f t="shared" si="32"/>
        <v>186.73333333333335</v>
      </c>
      <c r="I326" s="548">
        <f t="shared" si="33"/>
        <v>189.06666666666666</v>
      </c>
      <c r="J326" s="548">
        <f t="shared" si="34"/>
        <v>190.93333333333334</v>
      </c>
      <c r="K326" s="547">
        <f>VLOOKUP($B326,[1]EQ!$A$1:$L$2000,4,0)</f>
        <v>187.2</v>
      </c>
      <c r="L326" s="547">
        <f>VLOOKUP($B326,[1]EQ!$A$1:$L$2000,5,0)</f>
        <v>183</v>
      </c>
      <c r="M326" s="547">
        <f>(VLOOKUP($B326,[1]EQ!$A$1:$L$2000,9,0)/100000)</f>
        <v>3.8938899999999999</v>
      </c>
    </row>
    <row r="327" spans="1:13">
      <c r="A327" s="254">
        <v>317</v>
      </c>
      <c r="B327" t="s">
        <v>145</v>
      </c>
      <c r="C327" s="547">
        <f>VLOOKUP($B327,[1]EQ!$A$1:$L$2000,6,0)</f>
        <v>213.45</v>
      </c>
      <c r="D327" s="548">
        <f t="shared" si="28"/>
        <v>213.61666666666667</v>
      </c>
      <c r="E327" s="548">
        <f t="shared" si="29"/>
        <v>210.48333333333335</v>
      </c>
      <c r="F327" s="548">
        <f t="shared" si="30"/>
        <v>207.51666666666668</v>
      </c>
      <c r="G327" s="548">
        <f t="shared" si="31"/>
        <v>204.38333333333335</v>
      </c>
      <c r="H327" s="548">
        <f t="shared" si="32"/>
        <v>216.58333333333334</v>
      </c>
      <c r="I327" s="548">
        <f t="shared" si="33"/>
        <v>219.71666666666667</v>
      </c>
      <c r="J327" s="548">
        <f t="shared" si="34"/>
        <v>222.68333333333334</v>
      </c>
      <c r="K327" s="547">
        <f>VLOOKUP($B327,[1]EQ!$A$1:$L$2000,4,0)</f>
        <v>216.75</v>
      </c>
      <c r="L327" s="547">
        <f>VLOOKUP($B327,[1]EQ!$A$1:$L$2000,5,0)</f>
        <v>210.65</v>
      </c>
      <c r="M327" s="547">
        <f>(VLOOKUP($B327,[1]EQ!$A$1:$L$2000,9,0)/100000)</f>
        <v>356.09075000000001</v>
      </c>
    </row>
    <row r="328" spans="1:13">
      <c r="A328" s="254">
        <v>318</v>
      </c>
      <c r="B328" t="s">
        <v>445</v>
      </c>
      <c r="C328" s="547">
        <f>VLOOKUP($B328,[1]EQ!$A$1:$L$2000,6,0)</f>
        <v>606.25</v>
      </c>
      <c r="D328" s="548">
        <f t="shared" si="28"/>
        <v>608.43333333333328</v>
      </c>
      <c r="E328" s="548">
        <f t="shared" si="29"/>
        <v>600.36666666666656</v>
      </c>
      <c r="F328" s="548">
        <f t="shared" si="30"/>
        <v>594.48333333333323</v>
      </c>
      <c r="G328" s="548">
        <f t="shared" si="31"/>
        <v>586.41666666666652</v>
      </c>
      <c r="H328" s="548">
        <f t="shared" si="32"/>
        <v>614.31666666666661</v>
      </c>
      <c r="I328" s="548">
        <f t="shared" si="33"/>
        <v>622.38333333333344</v>
      </c>
      <c r="J328" s="548">
        <f t="shared" si="34"/>
        <v>628.26666666666665</v>
      </c>
      <c r="K328" s="547">
        <f>VLOOKUP($B328,[1]EQ!$A$1:$L$2000,4,0)</f>
        <v>616.5</v>
      </c>
      <c r="L328" s="547">
        <f>VLOOKUP($B328,[1]EQ!$A$1:$L$2000,5,0)</f>
        <v>602.54999999999995</v>
      </c>
      <c r="M328" s="547">
        <f>(VLOOKUP($B328,[1]EQ!$A$1:$L$2000,9,0)/100000)</f>
        <v>1.14547</v>
      </c>
    </row>
    <row r="329" spans="1:13">
      <c r="A329" s="254">
        <v>319</v>
      </c>
      <c r="B329" t="s">
        <v>263</v>
      </c>
      <c r="C329" s="547">
        <f>VLOOKUP($B329,[1]EQ!$A$1:$L$2000,6,0)</f>
        <v>1683.6</v>
      </c>
      <c r="D329" s="548">
        <f t="shared" si="28"/>
        <v>1682.95</v>
      </c>
      <c r="E329" s="548">
        <f t="shared" si="29"/>
        <v>1670.9</v>
      </c>
      <c r="F329" s="548">
        <f t="shared" si="30"/>
        <v>1658.2</v>
      </c>
      <c r="G329" s="548">
        <f t="shared" si="31"/>
        <v>1646.15</v>
      </c>
      <c r="H329" s="548">
        <f t="shared" si="32"/>
        <v>1695.65</v>
      </c>
      <c r="I329" s="548">
        <f t="shared" si="33"/>
        <v>1707.6999999999998</v>
      </c>
      <c r="J329" s="548">
        <f t="shared" si="34"/>
        <v>1720.4</v>
      </c>
      <c r="K329" s="547">
        <f>VLOOKUP($B329,[1]EQ!$A$1:$L$2000,4,0)</f>
        <v>1695</v>
      </c>
      <c r="L329" s="547">
        <f>VLOOKUP($B329,[1]EQ!$A$1:$L$2000,5,0)</f>
        <v>1670.25</v>
      </c>
      <c r="M329" s="547">
        <f>(VLOOKUP($B329,[1]EQ!$A$1:$L$2000,9,0)/100000)</f>
        <v>2.3089</v>
      </c>
    </row>
    <row r="330" spans="1:13">
      <c r="A330" s="254">
        <v>320</v>
      </c>
      <c r="B330" t="s">
        <v>446</v>
      </c>
      <c r="C330" s="547">
        <f>VLOOKUP($B330,[1]EQ!$A$1:$L$2000,6,0)</f>
        <v>1535.45</v>
      </c>
      <c r="D330" s="548">
        <f t="shared" si="28"/>
        <v>1545.1166666666668</v>
      </c>
      <c r="E330" s="548">
        <f t="shared" si="29"/>
        <v>1502.2333333333336</v>
      </c>
      <c r="F330" s="548">
        <f t="shared" si="30"/>
        <v>1469.0166666666669</v>
      </c>
      <c r="G330" s="548">
        <f t="shared" si="31"/>
        <v>1426.1333333333337</v>
      </c>
      <c r="H330" s="548">
        <f t="shared" si="32"/>
        <v>1578.3333333333335</v>
      </c>
      <c r="I330" s="548">
        <f t="shared" si="33"/>
        <v>1621.2166666666667</v>
      </c>
      <c r="J330" s="548">
        <f t="shared" si="34"/>
        <v>1654.4333333333334</v>
      </c>
      <c r="K330" s="547">
        <f>VLOOKUP($B330,[1]EQ!$A$1:$L$2000,4,0)</f>
        <v>1588</v>
      </c>
      <c r="L330" s="547">
        <f>VLOOKUP($B330,[1]EQ!$A$1:$L$2000,5,0)</f>
        <v>1511.9</v>
      </c>
      <c r="M330" s="547">
        <f>(VLOOKUP($B330,[1]EQ!$A$1:$L$2000,9,0)/100000)</f>
        <v>4.5682499999999999</v>
      </c>
    </row>
    <row r="331" spans="1:13">
      <c r="A331" s="254">
        <v>321</v>
      </c>
      <c r="B331" t="s">
        <v>147</v>
      </c>
      <c r="C331" s="547">
        <f>VLOOKUP($B331,[1]EQ!$A$1:$L$2000,6,0)</f>
        <v>1315.3</v>
      </c>
      <c r="D331" s="548">
        <f t="shared" ref="D331:D394" si="35">(C331+K331+L331)/3</f>
        <v>1322.7166666666665</v>
      </c>
      <c r="E331" s="548">
        <f t="shared" ref="E331:E394" si="36">+(D331*2)-K331</f>
        <v>1301.583333333333</v>
      </c>
      <c r="F331" s="548">
        <f t="shared" ref="F331:F394" si="37">+D331-K331+L331</f>
        <v>1287.8666666666666</v>
      </c>
      <c r="G331" s="548">
        <f t="shared" ref="G331:G394" si="38">L331-2*(K331-D331)</f>
        <v>1266.7333333333331</v>
      </c>
      <c r="H331" s="548">
        <f t="shared" ref="H331:H394" si="39">(D331*2)-L331</f>
        <v>1336.4333333333329</v>
      </c>
      <c r="I331" s="548">
        <f t="shared" ref="I331:I394" si="40">+D331+K331-L331</f>
        <v>1357.5666666666666</v>
      </c>
      <c r="J331" s="548">
        <f t="shared" ref="J331:J394" si="41">K331+2*(D331-L331)</f>
        <v>1371.2833333333328</v>
      </c>
      <c r="K331" s="547">
        <f>VLOOKUP($B331,[1]EQ!$A$1:$L$2000,4,0)</f>
        <v>1343.85</v>
      </c>
      <c r="L331" s="547">
        <f>VLOOKUP($B331,[1]EQ!$A$1:$L$2000,5,0)</f>
        <v>1309</v>
      </c>
      <c r="M331" s="547">
        <f>(VLOOKUP($B331,[1]EQ!$A$1:$L$2000,9,0)/100000)</f>
        <v>17.218160000000001</v>
      </c>
    </row>
    <row r="332" spans="1:13">
      <c r="A332" s="254">
        <v>322</v>
      </c>
      <c r="B332" t="s">
        <v>264</v>
      </c>
      <c r="C332" s="547">
        <f>VLOOKUP($B332,[1]EQ!$A$1:$L$2000,6,0)</f>
        <v>819.35</v>
      </c>
      <c r="D332" s="548">
        <f t="shared" si="35"/>
        <v>825.90000000000009</v>
      </c>
      <c r="E332" s="548">
        <f t="shared" si="36"/>
        <v>805.85000000000014</v>
      </c>
      <c r="F332" s="548">
        <f t="shared" si="37"/>
        <v>792.35</v>
      </c>
      <c r="G332" s="548">
        <f t="shared" si="38"/>
        <v>772.30000000000007</v>
      </c>
      <c r="H332" s="548">
        <f t="shared" si="39"/>
        <v>839.4000000000002</v>
      </c>
      <c r="I332" s="548">
        <f t="shared" si="40"/>
        <v>859.45000000000016</v>
      </c>
      <c r="J332" s="548">
        <f t="shared" si="41"/>
        <v>872.95000000000027</v>
      </c>
      <c r="K332" s="547">
        <f>VLOOKUP($B332,[1]EQ!$A$1:$L$2000,4,0)</f>
        <v>845.95</v>
      </c>
      <c r="L332" s="547">
        <f>VLOOKUP($B332,[1]EQ!$A$1:$L$2000,5,0)</f>
        <v>812.4</v>
      </c>
      <c r="M332" s="547">
        <f>(VLOOKUP($B332,[1]EQ!$A$1:$L$2000,9,0)/100000)</f>
        <v>6.2435</v>
      </c>
    </row>
    <row r="333" spans="1:13">
      <c r="A333" s="254">
        <v>323</v>
      </c>
      <c r="B333" t="s">
        <v>149</v>
      </c>
      <c r="C333" s="547">
        <f>VLOOKUP($B333,[1]EQ!$A$1:$L$2000,6,0)</f>
        <v>32.4</v>
      </c>
      <c r="D333" s="548">
        <f t="shared" si="35"/>
        <v>32.299999999999997</v>
      </c>
      <c r="E333" s="548">
        <f t="shared" si="36"/>
        <v>31.899999999999991</v>
      </c>
      <c r="F333" s="548">
        <f t="shared" si="37"/>
        <v>31.399999999999995</v>
      </c>
      <c r="G333" s="548">
        <f t="shared" si="38"/>
        <v>30.999999999999989</v>
      </c>
      <c r="H333" s="548">
        <f t="shared" si="39"/>
        <v>32.799999999999997</v>
      </c>
      <c r="I333" s="548">
        <f t="shared" si="40"/>
        <v>33.200000000000003</v>
      </c>
      <c r="J333" s="548">
        <f t="shared" si="41"/>
        <v>33.699999999999996</v>
      </c>
      <c r="K333" s="547">
        <f>VLOOKUP($B333,[1]EQ!$A$1:$L$2000,4,0)</f>
        <v>32.700000000000003</v>
      </c>
      <c r="L333" s="547">
        <f>VLOOKUP($B333,[1]EQ!$A$1:$L$2000,5,0)</f>
        <v>31.8</v>
      </c>
      <c r="M333" s="547">
        <f>(VLOOKUP($B333,[1]EQ!$A$1:$L$2000,9,0)/100000)</f>
        <v>67.389759999999995</v>
      </c>
    </row>
    <row r="334" spans="1:13">
      <c r="A334" s="254">
        <v>324</v>
      </c>
      <c r="B334" t="s">
        <v>150</v>
      </c>
      <c r="C334" s="547">
        <f>VLOOKUP($B334,[1]EQ!$A$1:$L$2000,6,0)</f>
        <v>82.9</v>
      </c>
      <c r="D334" s="548">
        <f t="shared" si="35"/>
        <v>83.866666666666674</v>
      </c>
      <c r="E334" s="548">
        <f t="shared" si="36"/>
        <v>81.033333333333346</v>
      </c>
      <c r="F334" s="548">
        <f t="shared" si="37"/>
        <v>79.166666666666671</v>
      </c>
      <c r="G334" s="548">
        <f t="shared" si="38"/>
        <v>76.333333333333343</v>
      </c>
      <c r="H334" s="548">
        <f t="shared" si="39"/>
        <v>85.733333333333348</v>
      </c>
      <c r="I334" s="548">
        <f t="shared" si="40"/>
        <v>88.566666666666663</v>
      </c>
      <c r="J334" s="548">
        <f t="shared" si="41"/>
        <v>90.433333333333351</v>
      </c>
      <c r="K334" s="547">
        <f>VLOOKUP($B334,[1]EQ!$A$1:$L$2000,4,0)</f>
        <v>86.7</v>
      </c>
      <c r="L334" s="547">
        <f>VLOOKUP($B334,[1]EQ!$A$1:$L$2000,5,0)</f>
        <v>82</v>
      </c>
      <c r="M334" s="547">
        <f>(VLOOKUP($B334,[1]EQ!$A$1:$L$2000,9,0)/100000)</f>
        <v>62.241160000000001</v>
      </c>
    </row>
    <row r="335" spans="1:13">
      <c r="A335" s="254">
        <v>325</v>
      </c>
      <c r="B335" t="s">
        <v>447</v>
      </c>
      <c r="C335" s="547">
        <f>VLOOKUP($B335,[1]EQ!$A$1:$L$2000,6,0)</f>
        <v>615.6</v>
      </c>
      <c r="D335" s="548">
        <f t="shared" si="35"/>
        <v>620.38333333333333</v>
      </c>
      <c r="E335" s="548">
        <f t="shared" si="36"/>
        <v>606.31666666666661</v>
      </c>
      <c r="F335" s="548">
        <f t="shared" si="37"/>
        <v>597.0333333333333</v>
      </c>
      <c r="G335" s="548">
        <f t="shared" si="38"/>
        <v>582.96666666666658</v>
      </c>
      <c r="H335" s="548">
        <f t="shared" si="39"/>
        <v>629.66666666666663</v>
      </c>
      <c r="I335" s="548">
        <f t="shared" si="40"/>
        <v>643.73333333333346</v>
      </c>
      <c r="J335" s="548">
        <f t="shared" si="41"/>
        <v>653.01666666666665</v>
      </c>
      <c r="K335" s="547">
        <f>VLOOKUP($B335,[1]EQ!$A$1:$L$2000,4,0)</f>
        <v>634.45000000000005</v>
      </c>
      <c r="L335" s="547">
        <f>VLOOKUP($B335,[1]EQ!$A$1:$L$2000,5,0)</f>
        <v>611.1</v>
      </c>
      <c r="M335" s="547">
        <f>(VLOOKUP($B335,[1]EQ!$A$1:$L$2000,9,0)/100000)</f>
        <v>0.71987999999999996</v>
      </c>
    </row>
    <row r="336" spans="1:13">
      <c r="A336" s="254">
        <v>326</v>
      </c>
      <c r="B336" t="s">
        <v>265</v>
      </c>
      <c r="C336" s="547">
        <f>VLOOKUP($B336,[1]EQ!$A$1:$L$2000,6,0)</f>
        <v>25.25</v>
      </c>
      <c r="D336" s="548">
        <f t="shared" si="35"/>
        <v>25.400000000000002</v>
      </c>
      <c r="E336" s="548">
        <f t="shared" si="36"/>
        <v>24.950000000000003</v>
      </c>
      <c r="F336" s="548">
        <f t="shared" si="37"/>
        <v>24.650000000000002</v>
      </c>
      <c r="G336" s="548">
        <f t="shared" si="38"/>
        <v>24.200000000000003</v>
      </c>
      <c r="H336" s="548">
        <f t="shared" si="39"/>
        <v>25.700000000000003</v>
      </c>
      <c r="I336" s="548">
        <f t="shared" si="40"/>
        <v>26.15</v>
      </c>
      <c r="J336" s="548">
        <f t="shared" si="41"/>
        <v>26.450000000000003</v>
      </c>
      <c r="K336" s="547">
        <f>VLOOKUP($B336,[1]EQ!$A$1:$L$2000,4,0)</f>
        <v>25.85</v>
      </c>
      <c r="L336" s="547">
        <f>VLOOKUP($B336,[1]EQ!$A$1:$L$2000,5,0)</f>
        <v>25.1</v>
      </c>
      <c r="M336" s="547">
        <f>(VLOOKUP($B336,[1]EQ!$A$1:$L$2000,9,0)/100000)</f>
        <v>134.91015999999999</v>
      </c>
    </row>
    <row r="337" spans="1:13">
      <c r="A337" s="254">
        <v>327</v>
      </c>
      <c r="B337" t="s">
        <v>448</v>
      </c>
      <c r="C337" s="547">
        <f>VLOOKUP($B337,[1]EQ!$A$1:$L$2000,6,0)</f>
        <v>51.3</v>
      </c>
      <c r="D337" s="548">
        <f t="shared" si="35"/>
        <v>51.333333333333336</v>
      </c>
      <c r="E337" s="548">
        <f t="shared" si="36"/>
        <v>50.966666666666669</v>
      </c>
      <c r="F337" s="548">
        <f t="shared" si="37"/>
        <v>50.633333333333333</v>
      </c>
      <c r="G337" s="548">
        <f t="shared" si="38"/>
        <v>50.266666666666666</v>
      </c>
      <c r="H337" s="548">
        <f t="shared" si="39"/>
        <v>51.666666666666671</v>
      </c>
      <c r="I337" s="548">
        <f t="shared" si="40"/>
        <v>52.033333333333331</v>
      </c>
      <c r="J337" s="548">
        <f t="shared" si="41"/>
        <v>52.366666666666674</v>
      </c>
      <c r="K337" s="547">
        <f>VLOOKUP($B337,[1]EQ!$A$1:$L$2000,4,0)</f>
        <v>51.7</v>
      </c>
      <c r="L337" s="547">
        <f>VLOOKUP($B337,[1]EQ!$A$1:$L$2000,5,0)</f>
        <v>51</v>
      </c>
      <c r="M337" s="547">
        <f>(VLOOKUP($B337,[1]EQ!$A$1:$L$2000,9,0)/100000)</f>
        <v>9.9998299999999993</v>
      </c>
    </row>
    <row r="338" spans="1:13">
      <c r="A338" s="254">
        <v>328</v>
      </c>
      <c r="B338" t="s">
        <v>152</v>
      </c>
      <c r="C338" s="547">
        <f>VLOOKUP($B338,[1]EQ!$A$1:$L$2000,6,0)</f>
        <v>115.5</v>
      </c>
      <c r="D338" s="548">
        <f t="shared" si="35"/>
        <v>115.33333333333333</v>
      </c>
      <c r="E338" s="548">
        <f t="shared" si="36"/>
        <v>113.36666666666666</v>
      </c>
      <c r="F338" s="548">
        <f t="shared" si="37"/>
        <v>111.23333333333333</v>
      </c>
      <c r="G338" s="548">
        <f t="shared" si="38"/>
        <v>109.26666666666667</v>
      </c>
      <c r="H338" s="548">
        <f t="shared" si="39"/>
        <v>117.46666666666665</v>
      </c>
      <c r="I338" s="548">
        <f t="shared" si="40"/>
        <v>119.43333333333332</v>
      </c>
      <c r="J338" s="548">
        <f t="shared" si="41"/>
        <v>121.56666666666665</v>
      </c>
      <c r="K338" s="547">
        <f>VLOOKUP($B338,[1]EQ!$A$1:$L$2000,4,0)</f>
        <v>117.3</v>
      </c>
      <c r="L338" s="547">
        <f>VLOOKUP($B338,[1]EQ!$A$1:$L$2000,5,0)</f>
        <v>113.2</v>
      </c>
      <c r="M338" s="547">
        <f>(VLOOKUP($B338,[1]EQ!$A$1:$L$2000,9,0)/100000)</f>
        <v>158.26952</v>
      </c>
    </row>
    <row r="339" spans="1:13">
      <c r="A339" s="254">
        <v>329</v>
      </c>
      <c r="B339" t="s">
        <v>695</v>
      </c>
      <c r="C339" s="547">
        <f>VLOOKUP($B339,[1]EQ!$A$1:$L$2000,6,0)</f>
        <v>175</v>
      </c>
      <c r="D339" s="548">
        <f t="shared" si="35"/>
        <v>172.61666666666667</v>
      </c>
      <c r="E339" s="548">
        <f t="shared" si="36"/>
        <v>168.38333333333335</v>
      </c>
      <c r="F339" s="548">
        <f t="shared" si="37"/>
        <v>161.76666666666668</v>
      </c>
      <c r="G339" s="548">
        <f t="shared" si="38"/>
        <v>157.53333333333336</v>
      </c>
      <c r="H339" s="548">
        <f t="shared" si="39"/>
        <v>179.23333333333335</v>
      </c>
      <c r="I339" s="548">
        <f t="shared" si="40"/>
        <v>183.4666666666667</v>
      </c>
      <c r="J339" s="548">
        <f t="shared" si="41"/>
        <v>190.08333333333334</v>
      </c>
      <c r="K339" s="547">
        <f>VLOOKUP($B339,[1]EQ!$A$1:$L$2000,4,0)</f>
        <v>176.85</v>
      </c>
      <c r="L339" s="547">
        <f>VLOOKUP($B339,[1]EQ!$A$1:$L$2000,5,0)</f>
        <v>166</v>
      </c>
      <c r="M339" s="547">
        <f>(VLOOKUP($B339,[1]EQ!$A$1:$L$2000,9,0)/100000)</f>
        <v>47.497259999999997</v>
      </c>
    </row>
    <row r="340" spans="1:13">
      <c r="A340" s="254">
        <v>330</v>
      </c>
      <c r="B340" t="s">
        <v>153</v>
      </c>
      <c r="C340" s="547">
        <f>VLOOKUP($B340,[1]EQ!$A$1:$L$2000,6,0)</f>
        <v>98</v>
      </c>
      <c r="D340" s="548">
        <f t="shared" si="35"/>
        <v>97.55</v>
      </c>
      <c r="E340" s="548">
        <f t="shared" si="36"/>
        <v>95.949999999999989</v>
      </c>
      <c r="F340" s="548">
        <f t="shared" si="37"/>
        <v>93.899999999999991</v>
      </c>
      <c r="G340" s="548">
        <f t="shared" si="38"/>
        <v>92.299999999999983</v>
      </c>
      <c r="H340" s="548">
        <f t="shared" si="39"/>
        <v>99.6</v>
      </c>
      <c r="I340" s="548">
        <f t="shared" si="40"/>
        <v>101.19999999999999</v>
      </c>
      <c r="J340" s="548">
        <f t="shared" si="41"/>
        <v>103.25</v>
      </c>
      <c r="K340" s="547">
        <f>VLOOKUP($B340,[1]EQ!$A$1:$L$2000,4,0)</f>
        <v>99.15</v>
      </c>
      <c r="L340" s="547">
        <f>VLOOKUP($B340,[1]EQ!$A$1:$L$2000,5,0)</f>
        <v>95.5</v>
      </c>
      <c r="M340" s="547">
        <f>(VLOOKUP($B340,[1]EQ!$A$1:$L$2000,9,0)/100000)</f>
        <v>328.65663000000001</v>
      </c>
    </row>
    <row r="341" spans="1:13">
      <c r="A341" s="254">
        <v>331</v>
      </c>
      <c r="B341" t="s">
        <v>449</v>
      </c>
      <c r="C341" s="547">
        <f>VLOOKUP($B341,[1]EQ!$A$1:$L$2000,6,0)</f>
        <v>464.9</v>
      </c>
      <c r="D341" s="548">
        <f t="shared" si="35"/>
        <v>467.45</v>
      </c>
      <c r="E341" s="548">
        <f t="shared" si="36"/>
        <v>458.9</v>
      </c>
      <c r="F341" s="548">
        <f t="shared" si="37"/>
        <v>452.9</v>
      </c>
      <c r="G341" s="548">
        <f t="shared" si="38"/>
        <v>444.34999999999997</v>
      </c>
      <c r="H341" s="548">
        <f t="shared" si="39"/>
        <v>473.45</v>
      </c>
      <c r="I341" s="548">
        <f t="shared" si="40"/>
        <v>482.00000000000006</v>
      </c>
      <c r="J341" s="548">
        <f t="shared" si="41"/>
        <v>488</v>
      </c>
      <c r="K341" s="547">
        <f>VLOOKUP($B341,[1]EQ!$A$1:$L$2000,4,0)</f>
        <v>476</v>
      </c>
      <c r="L341" s="547">
        <f>VLOOKUP($B341,[1]EQ!$A$1:$L$2000,5,0)</f>
        <v>461.45</v>
      </c>
      <c r="M341" s="547">
        <f>(VLOOKUP($B341,[1]EQ!$A$1:$L$2000,9,0)/100000)</f>
        <v>1.9935799999999999</v>
      </c>
    </row>
    <row r="342" spans="1:13">
      <c r="A342" s="254">
        <v>332</v>
      </c>
      <c r="B342" t="s">
        <v>148</v>
      </c>
      <c r="C342" s="547">
        <f>VLOOKUP($B342,[1]EQ!$A$1:$L$2000,6,0)</f>
        <v>50.15</v>
      </c>
      <c r="D342" s="548">
        <f t="shared" si="35"/>
        <v>49.65</v>
      </c>
      <c r="E342" s="548">
        <f t="shared" si="36"/>
        <v>48.9</v>
      </c>
      <c r="F342" s="548">
        <f t="shared" si="37"/>
        <v>47.65</v>
      </c>
      <c r="G342" s="548">
        <f t="shared" si="38"/>
        <v>46.9</v>
      </c>
      <c r="H342" s="548">
        <f t="shared" si="39"/>
        <v>50.9</v>
      </c>
      <c r="I342" s="548">
        <f t="shared" si="40"/>
        <v>51.65</v>
      </c>
      <c r="J342" s="548">
        <f t="shared" si="41"/>
        <v>52.9</v>
      </c>
      <c r="K342" s="547">
        <f>VLOOKUP($B342,[1]EQ!$A$1:$L$2000,4,0)</f>
        <v>50.4</v>
      </c>
      <c r="L342" s="547">
        <f>VLOOKUP($B342,[1]EQ!$A$1:$L$2000,5,0)</f>
        <v>48.4</v>
      </c>
      <c r="M342" s="547">
        <f>(VLOOKUP($B342,[1]EQ!$A$1:$L$2000,9,0)/100000)</f>
        <v>225.31335000000001</v>
      </c>
    </row>
    <row r="343" spans="1:13">
      <c r="A343" s="254">
        <v>333</v>
      </c>
      <c r="B343" t="s">
        <v>450</v>
      </c>
      <c r="C343" s="547">
        <f>VLOOKUP($B343,[1]EQ!$A$1:$L$2000,6,0)</f>
        <v>38.85</v>
      </c>
      <c r="D343" s="548">
        <f t="shared" si="35"/>
        <v>38.933333333333337</v>
      </c>
      <c r="E343" s="548">
        <f t="shared" si="36"/>
        <v>38.666666666666671</v>
      </c>
      <c r="F343" s="548">
        <f t="shared" si="37"/>
        <v>38.483333333333334</v>
      </c>
      <c r="G343" s="548">
        <f t="shared" si="38"/>
        <v>38.216666666666669</v>
      </c>
      <c r="H343" s="548">
        <f t="shared" si="39"/>
        <v>39.116666666666674</v>
      </c>
      <c r="I343" s="548">
        <f t="shared" si="40"/>
        <v>39.38333333333334</v>
      </c>
      <c r="J343" s="548">
        <f t="shared" si="41"/>
        <v>39.566666666666677</v>
      </c>
      <c r="K343" s="547">
        <f>VLOOKUP($B343,[1]EQ!$A$1:$L$2000,4,0)</f>
        <v>39.200000000000003</v>
      </c>
      <c r="L343" s="547">
        <f>VLOOKUP($B343,[1]EQ!$A$1:$L$2000,5,0)</f>
        <v>38.75</v>
      </c>
      <c r="M343" s="547">
        <f>(VLOOKUP($B343,[1]EQ!$A$1:$L$2000,9,0)/100000)</f>
        <v>6.03024</v>
      </c>
    </row>
    <row r="344" spans="1:13">
      <c r="A344" s="254">
        <v>334</v>
      </c>
      <c r="B344" t="s">
        <v>451</v>
      </c>
      <c r="C344" s="547">
        <f>VLOOKUP($B344,[1]EQ!$A$1:$L$2000,6,0)</f>
        <v>2509.1</v>
      </c>
      <c r="D344" s="548">
        <f t="shared" si="35"/>
        <v>2527.3166666666662</v>
      </c>
      <c r="E344" s="548">
        <f t="shared" si="36"/>
        <v>2476.9333333333325</v>
      </c>
      <c r="F344" s="548">
        <f t="shared" si="37"/>
        <v>2444.7666666666664</v>
      </c>
      <c r="G344" s="548">
        <f t="shared" si="38"/>
        <v>2394.3833333333328</v>
      </c>
      <c r="H344" s="548">
        <f t="shared" si="39"/>
        <v>2559.4833333333322</v>
      </c>
      <c r="I344" s="548">
        <f t="shared" si="40"/>
        <v>2609.8666666666663</v>
      </c>
      <c r="J344" s="548">
        <f t="shared" si="41"/>
        <v>2642.0333333333319</v>
      </c>
      <c r="K344" s="547">
        <f>VLOOKUP($B344,[1]EQ!$A$1:$L$2000,4,0)</f>
        <v>2577.6999999999998</v>
      </c>
      <c r="L344" s="547">
        <f>VLOOKUP($B344,[1]EQ!$A$1:$L$2000,5,0)</f>
        <v>2495.15</v>
      </c>
      <c r="M344" s="547">
        <f>(VLOOKUP($B344,[1]EQ!$A$1:$L$2000,9,0)/100000)</f>
        <v>1.3224800000000001</v>
      </c>
    </row>
    <row r="345" spans="1:13">
      <c r="A345" s="254">
        <v>335</v>
      </c>
      <c r="B345" t="s">
        <v>756</v>
      </c>
      <c r="C345" s="547">
        <f>VLOOKUP($B345,[1]EQ!$A$1:$L$2000,6,0)</f>
        <v>84.25</v>
      </c>
      <c r="D345" s="548">
        <f t="shared" si="35"/>
        <v>84.25</v>
      </c>
      <c r="E345" s="548">
        <f t="shared" si="36"/>
        <v>83.5</v>
      </c>
      <c r="F345" s="548">
        <f t="shared" si="37"/>
        <v>82.75</v>
      </c>
      <c r="G345" s="548">
        <f t="shared" si="38"/>
        <v>82</v>
      </c>
      <c r="H345" s="548">
        <f t="shared" si="39"/>
        <v>85</v>
      </c>
      <c r="I345" s="548">
        <f t="shared" si="40"/>
        <v>85.75</v>
      </c>
      <c r="J345" s="548">
        <f t="shared" si="41"/>
        <v>86.5</v>
      </c>
      <c r="K345" s="547">
        <f>VLOOKUP($B345,[1]EQ!$A$1:$L$2000,4,0)</f>
        <v>85</v>
      </c>
      <c r="L345" s="547">
        <f>VLOOKUP($B345,[1]EQ!$A$1:$L$2000,5,0)</f>
        <v>83.5</v>
      </c>
      <c r="M345" s="547">
        <f>(VLOOKUP($B345,[1]EQ!$A$1:$L$2000,9,0)/100000)</f>
        <v>1.18614</v>
      </c>
    </row>
    <row r="346" spans="1:13">
      <c r="A346" s="254">
        <v>336</v>
      </c>
      <c r="B346" t="s">
        <v>151</v>
      </c>
      <c r="C346" s="547">
        <f>VLOOKUP($B346,[1]EQ!$A$1:$L$2000,6,0)</f>
        <v>17217.25</v>
      </c>
      <c r="D346" s="548">
        <f t="shared" si="35"/>
        <v>17334.116666666665</v>
      </c>
      <c r="E346" s="548">
        <f t="shared" si="36"/>
        <v>17022.23333333333</v>
      </c>
      <c r="F346" s="548">
        <f t="shared" si="37"/>
        <v>16827.216666666664</v>
      </c>
      <c r="G346" s="548">
        <f t="shared" si="38"/>
        <v>16515.333333333328</v>
      </c>
      <c r="H346" s="548">
        <f t="shared" si="39"/>
        <v>17529.133333333331</v>
      </c>
      <c r="I346" s="548">
        <f t="shared" si="40"/>
        <v>17841.01666666667</v>
      </c>
      <c r="J346" s="548">
        <f t="shared" si="41"/>
        <v>18036.033333333333</v>
      </c>
      <c r="K346" s="547">
        <f>VLOOKUP($B346,[1]EQ!$A$1:$L$2000,4,0)</f>
        <v>17646</v>
      </c>
      <c r="L346" s="547">
        <f>VLOOKUP($B346,[1]EQ!$A$1:$L$2000,5,0)</f>
        <v>17139.099999999999</v>
      </c>
      <c r="M346" s="547">
        <f>(VLOOKUP($B346,[1]EQ!$A$1:$L$2000,9,0)/100000)</f>
        <v>2.2977400000000001</v>
      </c>
    </row>
    <row r="347" spans="1:13">
      <c r="A347" s="254">
        <v>337</v>
      </c>
      <c r="B347" t="s">
        <v>793</v>
      </c>
      <c r="C347" s="547">
        <f>VLOOKUP($B347,[1]EQ!$A$1:$L$2000,6,0)</f>
        <v>36.700000000000003</v>
      </c>
      <c r="D347" s="548">
        <f t="shared" si="35"/>
        <v>36.733333333333327</v>
      </c>
      <c r="E347" s="548">
        <f t="shared" si="36"/>
        <v>36.316666666666656</v>
      </c>
      <c r="F347" s="548">
        <f t="shared" si="37"/>
        <v>35.93333333333333</v>
      </c>
      <c r="G347" s="548">
        <f t="shared" si="38"/>
        <v>35.516666666666659</v>
      </c>
      <c r="H347" s="548">
        <f t="shared" si="39"/>
        <v>37.116666666666653</v>
      </c>
      <c r="I347" s="548">
        <f t="shared" si="40"/>
        <v>37.533333333333324</v>
      </c>
      <c r="J347" s="548">
        <f t="shared" si="41"/>
        <v>37.91666666666665</v>
      </c>
      <c r="K347" s="547">
        <f>VLOOKUP($B347,[1]EQ!$A$1:$L$2000,4,0)</f>
        <v>37.15</v>
      </c>
      <c r="L347" s="547">
        <f>VLOOKUP($B347,[1]EQ!$A$1:$L$2000,5,0)</f>
        <v>36.35</v>
      </c>
      <c r="M347" s="547">
        <f>(VLOOKUP($B347,[1]EQ!$A$1:$L$2000,9,0)/100000)</f>
        <v>9.7385699999999993</v>
      </c>
    </row>
    <row r="348" spans="1:13">
      <c r="A348" s="254">
        <v>338</v>
      </c>
      <c r="B348" t="s">
        <v>452</v>
      </c>
      <c r="C348" s="547">
        <f>VLOOKUP($B348,[1]EQ!$A$1:$L$2000,6,0)</f>
        <v>1810.3</v>
      </c>
      <c r="D348" s="548">
        <f t="shared" si="35"/>
        <v>1814.1833333333332</v>
      </c>
      <c r="E348" s="548">
        <f t="shared" si="36"/>
        <v>1775.5166666666664</v>
      </c>
      <c r="F348" s="548">
        <f t="shared" si="37"/>
        <v>1740.7333333333333</v>
      </c>
      <c r="G348" s="548">
        <f t="shared" si="38"/>
        <v>1702.0666666666666</v>
      </c>
      <c r="H348" s="548">
        <f t="shared" si="39"/>
        <v>1848.9666666666662</v>
      </c>
      <c r="I348" s="548">
        <f t="shared" si="40"/>
        <v>1887.6333333333328</v>
      </c>
      <c r="J348" s="548">
        <f t="shared" si="41"/>
        <v>1922.4166666666661</v>
      </c>
      <c r="K348" s="547">
        <f>VLOOKUP($B348,[1]EQ!$A$1:$L$2000,4,0)</f>
        <v>1852.85</v>
      </c>
      <c r="L348" s="547">
        <f>VLOOKUP($B348,[1]EQ!$A$1:$L$2000,5,0)</f>
        <v>1779.4</v>
      </c>
      <c r="M348" s="547">
        <f>(VLOOKUP($B348,[1]EQ!$A$1:$L$2000,9,0)/100000)</f>
        <v>0.23108000000000001</v>
      </c>
    </row>
    <row r="349" spans="1:13">
      <c r="A349" s="254">
        <v>339</v>
      </c>
      <c r="B349" t="s">
        <v>792</v>
      </c>
      <c r="C349" s="547">
        <f>VLOOKUP($B349,[1]EQ!$A$1:$L$2000,6,0)</f>
        <v>345.2</v>
      </c>
      <c r="D349" s="548">
        <f t="shared" si="35"/>
        <v>342.05</v>
      </c>
      <c r="E349" s="548">
        <f t="shared" si="36"/>
        <v>336.1</v>
      </c>
      <c r="F349" s="548">
        <f t="shared" si="37"/>
        <v>327</v>
      </c>
      <c r="G349" s="548">
        <f t="shared" si="38"/>
        <v>321.05</v>
      </c>
      <c r="H349" s="548">
        <f t="shared" si="39"/>
        <v>351.15000000000003</v>
      </c>
      <c r="I349" s="548">
        <f t="shared" si="40"/>
        <v>357.09999999999997</v>
      </c>
      <c r="J349" s="548">
        <f t="shared" si="41"/>
        <v>366.20000000000005</v>
      </c>
      <c r="K349" s="547">
        <f>VLOOKUP($B349,[1]EQ!$A$1:$L$2000,4,0)</f>
        <v>348</v>
      </c>
      <c r="L349" s="547">
        <f>VLOOKUP($B349,[1]EQ!$A$1:$L$2000,5,0)</f>
        <v>332.95</v>
      </c>
      <c r="M349" s="547">
        <f>(VLOOKUP($B349,[1]EQ!$A$1:$L$2000,9,0)/100000)</f>
        <v>7.3879999999999999</v>
      </c>
    </row>
    <row r="350" spans="1:13">
      <c r="A350" s="254">
        <v>340</v>
      </c>
      <c r="B350" t="s">
        <v>266</v>
      </c>
      <c r="C350" s="547">
        <f>VLOOKUP($B350,[1]EQ!$A$1:$L$2000,6,0)</f>
        <v>577.6</v>
      </c>
      <c r="D350" s="548">
        <f t="shared" si="35"/>
        <v>581.38333333333333</v>
      </c>
      <c r="E350" s="548">
        <f t="shared" si="36"/>
        <v>567.76666666666665</v>
      </c>
      <c r="F350" s="548">
        <f t="shared" si="37"/>
        <v>557.93333333333328</v>
      </c>
      <c r="G350" s="548">
        <f t="shared" si="38"/>
        <v>544.31666666666661</v>
      </c>
      <c r="H350" s="548">
        <f t="shared" si="39"/>
        <v>591.2166666666667</v>
      </c>
      <c r="I350" s="548">
        <f t="shared" si="40"/>
        <v>604.83333333333326</v>
      </c>
      <c r="J350" s="548">
        <f t="shared" si="41"/>
        <v>614.66666666666674</v>
      </c>
      <c r="K350" s="547">
        <f>VLOOKUP($B350,[1]EQ!$A$1:$L$2000,4,0)</f>
        <v>595</v>
      </c>
      <c r="L350" s="547">
        <f>VLOOKUP($B350,[1]EQ!$A$1:$L$2000,5,0)</f>
        <v>571.54999999999995</v>
      </c>
      <c r="M350" s="547">
        <f>(VLOOKUP($B350,[1]EQ!$A$1:$L$2000,9,0)/100000)</f>
        <v>1.4477199999999999</v>
      </c>
    </row>
    <row r="351" spans="1:13">
      <c r="A351" s="254">
        <v>341</v>
      </c>
      <c r="B351" t="s">
        <v>155</v>
      </c>
      <c r="C351" s="547">
        <f>VLOOKUP($B351,[1]EQ!$A$1:$L$2000,6,0)</f>
        <v>103.75</v>
      </c>
      <c r="D351" s="548">
        <f t="shared" si="35"/>
        <v>102.61666666666667</v>
      </c>
      <c r="E351" s="548">
        <f t="shared" si="36"/>
        <v>100.38333333333335</v>
      </c>
      <c r="F351" s="548">
        <f t="shared" si="37"/>
        <v>97.01666666666668</v>
      </c>
      <c r="G351" s="548">
        <f t="shared" si="38"/>
        <v>94.78333333333336</v>
      </c>
      <c r="H351" s="548">
        <f t="shared" si="39"/>
        <v>105.98333333333335</v>
      </c>
      <c r="I351" s="548">
        <f t="shared" si="40"/>
        <v>108.21666666666667</v>
      </c>
      <c r="J351" s="548">
        <f t="shared" si="41"/>
        <v>111.58333333333334</v>
      </c>
      <c r="K351" s="547">
        <f>VLOOKUP($B351,[1]EQ!$A$1:$L$2000,4,0)</f>
        <v>104.85</v>
      </c>
      <c r="L351" s="547">
        <f>VLOOKUP($B351,[1]EQ!$A$1:$L$2000,5,0)</f>
        <v>99.25</v>
      </c>
      <c r="M351" s="547">
        <f>(VLOOKUP($B351,[1]EQ!$A$1:$L$2000,9,0)/100000)</f>
        <v>762.36797999999999</v>
      </c>
    </row>
    <row r="352" spans="1:13">
      <c r="A352" s="254">
        <v>342</v>
      </c>
      <c r="B352" t="s">
        <v>154</v>
      </c>
      <c r="C352" s="547">
        <f>VLOOKUP($B352,[1]EQ!$A$1:$L$2000,6,0)</f>
        <v>118.25</v>
      </c>
      <c r="D352" s="548">
        <f t="shared" si="35"/>
        <v>117.95</v>
      </c>
      <c r="E352" s="548">
        <f t="shared" si="36"/>
        <v>117</v>
      </c>
      <c r="F352" s="548">
        <f t="shared" si="37"/>
        <v>115.75</v>
      </c>
      <c r="G352" s="548">
        <f t="shared" si="38"/>
        <v>114.8</v>
      </c>
      <c r="H352" s="548">
        <f t="shared" si="39"/>
        <v>119.2</v>
      </c>
      <c r="I352" s="548">
        <f t="shared" si="40"/>
        <v>120.15000000000002</v>
      </c>
      <c r="J352" s="548">
        <f t="shared" si="41"/>
        <v>121.4</v>
      </c>
      <c r="K352" s="547">
        <f>VLOOKUP($B352,[1]EQ!$A$1:$L$2000,4,0)</f>
        <v>118.9</v>
      </c>
      <c r="L352" s="547">
        <f>VLOOKUP($B352,[1]EQ!$A$1:$L$2000,5,0)</f>
        <v>116.7</v>
      </c>
      <c r="M352" s="547">
        <f>(VLOOKUP($B352,[1]EQ!$A$1:$L$2000,9,0)/100000)</f>
        <v>14.893800000000001</v>
      </c>
    </row>
    <row r="353" spans="1:13">
      <c r="A353" s="254">
        <v>343</v>
      </c>
      <c r="B353" t="s">
        <v>453</v>
      </c>
      <c r="C353" s="547">
        <f>VLOOKUP($B353,[1]EQ!$A$1:$L$2000,6,0)</f>
        <v>71.95</v>
      </c>
      <c r="D353" s="548">
        <f t="shared" si="35"/>
        <v>72.75</v>
      </c>
      <c r="E353" s="548">
        <f t="shared" si="36"/>
        <v>70.7</v>
      </c>
      <c r="F353" s="548">
        <f t="shared" si="37"/>
        <v>69.45</v>
      </c>
      <c r="G353" s="548">
        <f t="shared" si="38"/>
        <v>67.400000000000006</v>
      </c>
      <c r="H353" s="548">
        <f t="shared" si="39"/>
        <v>74</v>
      </c>
      <c r="I353" s="548">
        <f t="shared" si="40"/>
        <v>76.050000000000011</v>
      </c>
      <c r="J353" s="548">
        <f t="shared" si="41"/>
        <v>77.3</v>
      </c>
      <c r="K353" s="547">
        <f>VLOOKUP($B353,[1]EQ!$A$1:$L$2000,4,0)</f>
        <v>74.8</v>
      </c>
      <c r="L353" s="547">
        <f>VLOOKUP($B353,[1]EQ!$A$1:$L$2000,5,0)</f>
        <v>71.5</v>
      </c>
      <c r="M353" s="547">
        <f>(VLOOKUP($B353,[1]EQ!$A$1:$L$2000,9,0)/100000)</f>
        <v>0.26323000000000002</v>
      </c>
    </row>
    <row r="354" spans="1:13">
      <c r="A354" s="254">
        <v>344</v>
      </c>
      <c r="B354" t="s">
        <v>267</v>
      </c>
      <c r="C354" s="547">
        <f>VLOOKUP($B354,[1]EQ!$A$1:$L$2000,6,0)</f>
        <v>3134.7</v>
      </c>
      <c r="D354" s="548">
        <f t="shared" si="35"/>
        <v>3148.6166666666668</v>
      </c>
      <c r="E354" s="548">
        <f t="shared" si="36"/>
        <v>3107.0833333333335</v>
      </c>
      <c r="F354" s="548">
        <f t="shared" si="37"/>
        <v>3079.4666666666667</v>
      </c>
      <c r="G354" s="548">
        <f t="shared" si="38"/>
        <v>3037.9333333333334</v>
      </c>
      <c r="H354" s="548">
        <f t="shared" si="39"/>
        <v>3176.2333333333336</v>
      </c>
      <c r="I354" s="548">
        <f t="shared" si="40"/>
        <v>3217.7666666666664</v>
      </c>
      <c r="J354" s="548">
        <f t="shared" si="41"/>
        <v>3245.3833333333337</v>
      </c>
      <c r="K354" s="547">
        <f>VLOOKUP($B354,[1]EQ!$A$1:$L$2000,4,0)</f>
        <v>3190.15</v>
      </c>
      <c r="L354" s="547">
        <f>VLOOKUP($B354,[1]EQ!$A$1:$L$2000,5,0)</f>
        <v>3121</v>
      </c>
      <c r="M354" s="547">
        <f>(VLOOKUP($B354,[1]EQ!$A$1:$L$2000,9,0)/100000)</f>
        <v>0.53700999999999999</v>
      </c>
    </row>
    <row r="355" spans="1:13">
      <c r="A355" s="254">
        <v>345</v>
      </c>
      <c r="B355" t="s">
        <v>454</v>
      </c>
      <c r="C355" s="547">
        <f>VLOOKUP($B355,[1]EQ!$A$1:$L$2000,6,0)</f>
        <v>96</v>
      </c>
      <c r="D355" s="548">
        <f t="shared" si="35"/>
        <v>96.983333333333334</v>
      </c>
      <c r="E355" s="548">
        <f t="shared" si="36"/>
        <v>94.466666666666669</v>
      </c>
      <c r="F355" s="548">
        <f t="shared" si="37"/>
        <v>92.933333333333337</v>
      </c>
      <c r="G355" s="548">
        <f t="shared" si="38"/>
        <v>90.416666666666671</v>
      </c>
      <c r="H355" s="548">
        <f t="shared" si="39"/>
        <v>98.516666666666666</v>
      </c>
      <c r="I355" s="548">
        <f t="shared" si="40"/>
        <v>101.03333333333335</v>
      </c>
      <c r="J355" s="548">
        <f t="shared" si="41"/>
        <v>102.56666666666666</v>
      </c>
      <c r="K355" s="547">
        <f>VLOOKUP($B355,[1]EQ!$A$1:$L$2000,4,0)</f>
        <v>99.5</v>
      </c>
      <c r="L355" s="547">
        <f>VLOOKUP($B355,[1]EQ!$A$1:$L$2000,5,0)</f>
        <v>95.45</v>
      </c>
      <c r="M355" s="547">
        <f>(VLOOKUP($B355,[1]EQ!$A$1:$L$2000,9,0)/100000)</f>
        <v>16.723559999999999</v>
      </c>
    </row>
    <row r="356" spans="1:13">
      <c r="A356" s="254">
        <v>346</v>
      </c>
      <c r="B356" t="s">
        <v>455</v>
      </c>
      <c r="C356" s="547">
        <f>VLOOKUP($B356,[1]EQ!$A$1:$L$2000,6,0)</f>
        <v>281.85000000000002</v>
      </c>
      <c r="D356" s="548">
        <f t="shared" si="35"/>
        <v>283.16666666666669</v>
      </c>
      <c r="E356" s="548">
        <f t="shared" si="36"/>
        <v>272.73333333333335</v>
      </c>
      <c r="F356" s="548">
        <f t="shared" si="37"/>
        <v>263.61666666666667</v>
      </c>
      <c r="G356" s="548">
        <f t="shared" si="38"/>
        <v>253.18333333333334</v>
      </c>
      <c r="H356" s="548">
        <f t="shared" si="39"/>
        <v>292.28333333333336</v>
      </c>
      <c r="I356" s="548">
        <f t="shared" si="40"/>
        <v>302.71666666666664</v>
      </c>
      <c r="J356" s="548">
        <f t="shared" si="41"/>
        <v>311.83333333333337</v>
      </c>
      <c r="K356" s="547">
        <f>VLOOKUP($B356,[1]EQ!$A$1:$L$2000,4,0)</f>
        <v>293.60000000000002</v>
      </c>
      <c r="L356" s="547">
        <f>VLOOKUP($B356,[1]EQ!$A$1:$L$2000,5,0)</f>
        <v>274.05</v>
      </c>
      <c r="M356" s="547">
        <f>(VLOOKUP($B356,[1]EQ!$A$1:$L$2000,9,0)/100000)</f>
        <v>3.9675099999999999</v>
      </c>
    </row>
    <row r="357" spans="1:13">
      <c r="A357" s="254">
        <v>347</v>
      </c>
      <c r="B357" t="s">
        <v>456</v>
      </c>
      <c r="C357" s="547">
        <f>VLOOKUP($B357,[1]EQ!$A$1:$L$2000,6,0)</f>
        <v>237.65</v>
      </c>
      <c r="D357" s="548">
        <f t="shared" si="35"/>
        <v>237.48333333333335</v>
      </c>
      <c r="E357" s="548">
        <f t="shared" si="36"/>
        <v>231.01666666666671</v>
      </c>
      <c r="F357" s="548">
        <f t="shared" si="37"/>
        <v>224.38333333333335</v>
      </c>
      <c r="G357" s="548">
        <f t="shared" si="38"/>
        <v>217.91666666666671</v>
      </c>
      <c r="H357" s="548">
        <f t="shared" si="39"/>
        <v>244.1166666666667</v>
      </c>
      <c r="I357" s="548">
        <f t="shared" si="40"/>
        <v>250.58333333333334</v>
      </c>
      <c r="J357" s="548">
        <f t="shared" si="41"/>
        <v>257.2166666666667</v>
      </c>
      <c r="K357" s="547">
        <f>VLOOKUP($B357,[1]EQ!$A$1:$L$2000,4,0)</f>
        <v>243.95</v>
      </c>
      <c r="L357" s="547">
        <f>VLOOKUP($B357,[1]EQ!$A$1:$L$2000,5,0)</f>
        <v>230.85</v>
      </c>
      <c r="M357" s="547">
        <f>(VLOOKUP($B357,[1]EQ!$A$1:$L$2000,9,0)/100000)</f>
        <v>1.33003</v>
      </c>
    </row>
    <row r="358" spans="1:13">
      <c r="A358" s="254">
        <v>348</v>
      </c>
      <c r="B358" t="s">
        <v>268</v>
      </c>
      <c r="C358" s="547">
        <f>VLOOKUP($B358,[1]EQ!$A$1:$L$2000,6,0)</f>
        <v>2226.6999999999998</v>
      </c>
      <c r="D358" s="548">
        <f t="shared" si="35"/>
        <v>2232.15</v>
      </c>
      <c r="E358" s="548">
        <f t="shared" si="36"/>
        <v>2204.8000000000002</v>
      </c>
      <c r="F358" s="548">
        <f t="shared" si="37"/>
        <v>2182.9</v>
      </c>
      <c r="G358" s="548">
        <f t="shared" si="38"/>
        <v>2155.5500000000002</v>
      </c>
      <c r="H358" s="548">
        <f t="shared" si="39"/>
        <v>2254.0500000000002</v>
      </c>
      <c r="I358" s="548">
        <f t="shared" si="40"/>
        <v>2281.3999999999996</v>
      </c>
      <c r="J358" s="548">
        <f t="shared" si="41"/>
        <v>2303.3000000000002</v>
      </c>
      <c r="K358" s="547">
        <f>VLOOKUP($B358,[1]EQ!$A$1:$L$2000,4,0)</f>
        <v>2259.5</v>
      </c>
      <c r="L358" s="547">
        <f>VLOOKUP($B358,[1]EQ!$A$1:$L$2000,5,0)</f>
        <v>2210.25</v>
      </c>
      <c r="M358" s="547">
        <f>(VLOOKUP($B358,[1]EQ!$A$1:$L$2000,9,0)/100000)</f>
        <v>2.9356200000000001</v>
      </c>
    </row>
    <row r="359" spans="1:13">
      <c r="A359" s="254">
        <v>349</v>
      </c>
      <c r="B359" t="s">
        <v>269</v>
      </c>
      <c r="C359" s="547">
        <f>VLOOKUP($B359,[1]EQ!$A$1:$L$2000,6,0)</f>
        <v>409.85</v>
      </c>
      <c r="D359" s="548">
        <f t="shared" si="35"/>
        <v>400.11666666666662</v>
      </c>
      <c r="E359" s="548">
        <f t="shared" si="36"/>
        <v>382.23333333333323</v>
      </c>
      <c r="F359" s="548">
        <f t="shared" si="37"/>
        <v>354.61666666666662</v>
      </c>
      <c r="G359" s="548">
        <f t="shared" si="38"/>
        <v>336.73333333333323</v>
      </c>
      <c r="H359" s="548">
        <f t="shared" si="39"/>
        <v>427.73333333333323</v>
      </c>
      <c r="I359" s="548">
        <f t="shared" si="40"/>
        <v>445.61666666666656</v>
      </c>
      <c r="J359" s="548">
        <f t="shared" si="41"/>
        <v>473.23333333333323</v>
      </c>
      <c r="K359" s="547">
        <f>VLOOKUP($B359,[1]EQ!$A$1:$L$2000,4,0)</f>
        <v>418</v>
      </c>
      <c r="L359" s="547">
        <f>VLOOKUP($B359,[1]EQ!$A$1:$L$2000,5,0)</f>
        <v>372.5</v>
      </c>
      <c r="M359" s="547">
        <f>(VLOOKUP($B359,[1]EQ!$A$1:$L$2000,9,0)/100000)</f>
        <v>42.295180000000002</v>
      </c>
    </row>
    <row r="360" spans="1:13">
      <c r="A360" s="254">
        <v>350</v>
      </c>
      <c r="B360" t="s">
        <v>457</v>
      </c>
      <c r="C360" s="547">
        <f>VLOOKUP($B360,[1]EQ!$A$1:$L$2000,6,0)</f>
        <v>273.35000000000002</v>
      </c>
      <c r="D360" s="548">
        <f t="shared" si="35"/>
        <v>265.2</v>
      </c>
      <c r="E360" s="548">
        <f t="shared" si="36"/>
        <v>243.39999999999998</v>
      </c>
      <c r="F360" s="548">
        <f t="shared" si="37"/>
        <v>213.45</v>
      </c>
      <c r="G360" s="548">
        <f t="shared" si="38"/>
        <v>191.64999999999998</v>
      </c>
      <c r="H360" s="548">
        <f t="shared" si="39"/>
        <v>295.14999999999998</v>
      </c>
      <c r="I360" s="548">
        <f t="shared" si="40"/>
        <v>316.95000000000005</v>
      </c>
      <c r="J360" s="548">
        <f t="shared" si="41"/>
        <v>346.9</v>
      </c>
      <c r="K360" s="547">
        <f>VLOOKUP($B360,[1]EQ!$A$1:$L$2000,4,0)</f>
        <v>287</v>
      </c>
      <c r="L360" s="547">
        <f>VLOOKUP($B360,[1]EQ!$A$1:$L$2000,5,0)</f>
        <v>235.25</v>
      </c>
      <c r="M360" s="547">
        <f>(VLOOKUP($B360,[1]EQ!$A$1:$L$2000,9,0)/100000)</f>
        <v>8.2663100000000007</v>
      </c>
    </row>
    <row r="361" spans="1:13">
      <c r="A361" s="254">
        <v>351</v>
      </c>
      <c r="B361" t="s">
        <v>759</v>
      </c>
      <c r="C361" s="547">
        <f>VLOOKUP($B361,[1]EQ!$A$1:$L$2000,6,0)</f>
        <v>467.95</v>
      </c>
      <c r="D361" s="548">
        <f t="shared" si="35"/>
        <v>471.59999999999997</v>
      </c>
      <c r="E361" s="548">
        <f t="shared" si="36"/>
        <v>458.29999999999995</v>
      </c>
      <c r="F361" s="548">
        <f t="shared" si="37"/>
        <v>448.65</v>
      </c>
      <c r="G361" s="548">
        <f t="shared" si="38"/>
        <v>435.34999999999997</v>
      </c>
      <c r="H361" s="548">
        <f t="shared" si="39"/>
        <v>481.24999999999994</v>
      </c>
      <c r="I361" s="548">
        <f t="shared" si="40"/>
        <v>494.55</v>
      </c>
      <c r="J361" s="548">
        <f t="shared" si="41"/>
        <v>504.19999999999993</v>
      </c>
      <c r="K361" s="547">
        <f>VLOOKUP($B361,[1]EQ!$A$1:$L$2000,4,0)</f>
        <v>484.9</v>
      </c>
      <c r="L361" s="547">
        <f>VLOOKUP($B361,[1]EQ!$A$1:$L$2000,5,0)</f>
        <v>461.95</v>
      </c>
      <c r="M361" s="547">
        <f>(VLOOKUP($B361,[1]EQ!$A$1:$L$2000,9,0)/100000)</f>
        <v>1.2506200000000001</v>
      </c>
    </row>
    <row r="362" spans="1:13">
      <c r="A362" s="254">
        <v>352</v>
      </c>
      <c r="B362" t="s">
        <v>458</v>
      </c>
      <c r="C362" s="547">
        <f>VLOOKUP($B362,[1]EQ!$A$1:$L$2000,6,0)</f>
        <v>69.05</v>
      </c>
      <c r="D362" s="548">
        <f t="shared" si="35"/>
        <v>69.399999999999991</v>
      </c>
      <c r="E362" s="548">
        <f t="shared" si="36"/>
        <v>67.84999999999998</v>
      </c>
      <c r="F362" s="548">
        <f t="shared" si="37"/>
        <v>66.649999999999991</v>
      </c>
      <c r="G362" s="548">
        <f t="shared" si="38"/>
        <v>65.09999999999998</v>
      </c>
      <c r="H362" s="548">
        <f t="shared" si="39"/>
        <v>70.59999999999998</v>
      </c>
      <c r="I362" s="548">
        <f t="shared" si="40"/>
        <v>72.149999999999991</v>
      </c>
      <c r="J362" s="548">
        <f t="shared" si="41"/>
        <v>73.34999999999998</v>
      </c>
      <c r="K362" s="547">
        <f>VLOOKUP($B362,[1]EQ!$A$1:$L$2000,4,0)</f>
        <v>70.95</v>
      </c>
      <c r="L362" s="547">
        <f>VLOOKUP($B362,[1]EQ!$A$1:$L$2000,5,0)</f>
        <v>68.2</v>
      </c>
      <c r="M362" s="547">
        <f>(VLOOKUP($B362,[1]EQ!$A$1:$L$2000,9,0)/100000)</f>
        <v>19.36224</v>
      </c>
    </row>
    <row r="363" spans="1:13">
      <c r="A363" s="254">
        <v>353</v>
      </c>
      <c r="B363" t="s">
        <v>163</v>
      </c>
      <c r="C363" s="547">
        <f>VLOOKUP($B363,[1]EQ!$A$1:$L$2000,6,0)</f>
        <v>1480.1</v>
      </c>
      <c r="D363" s="548">
        <f t="shared" si="35"/>
        <v>1478.7</v>
      </c>
      <c r="E363" s="548">
        <f t="shared" si="36"/>
        <v>1463.4</v>
      </c>
      <c r="F363" s="548">
        <f t="shared" si="37"/>
        <v>1446.7</v>
      </c>
      <c r="G363" s="548">
        <f t="shared" si="38"/>
        <v>1431.4</v>
      </c>
      <c r="H363" s="548">
        <f t="shared" si="39"/>
        <v>1495.4</v>
      </c>
      <c r="I363" s="548">
        <f t="shared" si="40"/>
        <v>1510.6999999999998</v>
      </c>
      <c r="J363" s="548">
        <f t="shared" si="41"/>
        <v>1527.4</v>
      </c>
      <c r="K363" s="547">
        <f>VLOOKUP($B363,[1]EQ!$A$1:$L$2000,4,0)</f>
        <v>1494</v>
      </c>
      <c r="L363" s="547">
        <f>VLOOKUP($B363,[1]EQ!$A$1:$L$2000,5,0)</f>
        <v>1462</v>
      </c>
      <c r="M363" s="547">
        <f>(VLOOKUP($B363,[1]EQ!$A$1:$L$2000,9,0)/100000)</f>
        <v>14.26972</v>
      </c>
    </row>
    <row r="364" spans="1:13">
      <c r="A364" s="254">
        <v>354</v>
      </c>
      <c r="B364" t="s">
        <v>156</v>
      </c>
      <c r="C364" s="547">
        <f>VLOOKUP($B364,[1]EQ!$A$1:$L$2000,6,0)</f>
        <v>29343.15</v>
      </c>
      <c r="D364" s="548">
        <f t="shared" si="35"/>
        <v>29642.966666666664</v>
      </c>
      <c r="E364" s="548">
        <f t="shared" si="36"/>
        <v>28850.183333333327</v>
      </c>
      <c r="F364" s="548">
        <f t="shared" si="37"/>
        <v>28357.216666666664</v>
      </c>
      <c r="G364" s="548">
        <f t="shared" si="38"/>
        <v>27564.433333333327</v>
      </c>
      <c r="H364" s="548">
        <f t="shared" si="39"/>
        <v>30135.933333333327</v>
      </c>
      <c r="I364" s="548">
        <f t="shared" si="40"/>
        <v>30928.71666666666</v>
      </c>
      <c r="J364" s="548">
        <f t="shared" si="41"/>
        <v>31421.683333333327</v>
      </c>
      <c r="K364" s="547">
        <f>VLOOKUP($B364,[1]EQ!$A$1:$L$2000,4,0)</f>
        <v>30435.75</v>
      </c>
      <c r="L364" s="547">
        <f>VLOOKUP($B364,[1]EQ!$A$1:$L$2000,5,0)</f>
        <v>29150</v>
      </c>
      <c r="M364" s="547">
        <f>(VLOOKUP($B364,[1]EQ!$A$1:$L$2000,9,0)/100000)</f>
        <v>0.36770999999999998</v>
      </c>
    </row>
    <row r="365" spans="1:13">
      <c r="A365" s="254">
        <v>355</v>
      </c>
      <c r="B365" t="s">
        <v>459</v>
      </c>
      <c r="C365" s="547">
        <f>VLOOKUP($B365,[1]EQ!$A$1:$L$2000,6,0)</f>
        <v>1738.9</v>
      </c>
      <c r="D365" s="548">
        <f t="shared" si="35"/>
        <v>1755.9333333333334</v>
      </c>
      <c r="E365" s="548">
        <f t="shared" si="36"/>
        <v>1714.0166666666669</v>
      </c>
      <c r="F365" s="548">
        <f t="shared" si="37"/>
        <v>1689.1333333333334</v>
      </c>
      <c r="G365" s="548">
        <f t="shared" si="38"/>
        <v>1647.2166666666669</v>
      </c>
      <c r="H365" s="548">
        <f t="shared" si="39"/>
        <v>1780.8166666666668</v>
      </c>
      <c r="I365" s="548">
        <f t="shared" si="40"/>
        <v>1822.7333333333333</v>
      </c>
      <c r="J365" s="548">
        <f t="shared" si="41"/>
        <v>1847.6166666666668</v>
      </c>
      <c r="K365" s="547">
        <f>VLOOKUP($B365,[1]EQ!$A$1:$L$2000,4,0)</f>
        <v>1797.85</v>
      </c>
      <c r="L365" s="547">
        <f>VLOOKUP($B365,[1]EQ!$A$1:$L$2000,5,0)</f>
        <v>1731.05</v>
      </c>
      <c r="M365" s="547">
        <f>(VLOOKUP($B365,[1]EQ!$A$1:$L$2000,9,0)/100000)</f>
        <v>0.49553999999999998</v>
      </c>
    </row>
    <row r="366" spans="1:13">
      <c r="A366" s="254">
        <v>356</v>
      </c>
      <c r="B366" t="s">
        <v>158</v>
      </c>
      <c r="C366" s="547">
        <f>VLOOKUP($B366,[1]EQ!$A$1:$L$2000,6,0)</f>
        <v>242.8</v>
      </c>
      <c r="D366" s="548">
        <f t="shared" si="35"/>
        <v>243.4</v>
      </c>
      <c r="E366" s="548">
        <f t="shared" si="36"/>
        <v>240.9</v>
      </c>
      <c r="F366" s="548">
        <f t="shared" si="37"/>
        <v>239</v>
      </c>
      <c r="G366" s="548">
        <f t="shared" si="38"/>
        <v>236.5</v>
      </c>
      <c r="H366" s="548">
        <f t="shared" si="39"/>
        <v>245.3</v>
      </c>
      <c r="I366" s="548">
        <f t="shared" si="40"/>
        <v>247.8</v>
      </c>
      <c r="J366" s="548">
        <f t="shared" si="41"/>
        <v>249.70000000000002</v>
      </c>
      <c r="K366" s="547">
        <f>VLOOKUP($B366,[1]EQ!$A$1:$L$2000,4,0)</f>
        <v>245.9</v>
      </c>
      <c r="L366" s="547">
        <f>VLOOKUP($B366,[1]EQ!$A$1:$L$2000,5,0)</f>
        <v>241.5</v>
      </c>
      <c r="M366" s="547">
        <f>(VLOOKUP($B366,[1]EQ!$A$1:$L$2000,9,0)/100000)</f>
        <v>45.235729999999997</v>
      </c>
    </row>
    <row r="367" spans="1:13">
      <c r="A367" s="254">
        <v>357</v>
      </c>
      <c r="B367" t="s">
        <v>270</v>
      </c>
      <c r="C367" s="547">
        <f>VLOOKUP($B367,[1]EQ!$A$1:$L$2000,6,0)</f>
        <v>4606.05</v>
      </c>
      <c r="D367" s="548">
        <f t="shared" si="35"/>
        <v>4601.6833333333334</v>
      </c>
      <c r="E367" s="548">
        <f t="shared" si="36"/>
        <v>4579.3666666666668</v>
      </c>
      <c r="F367" s="548">
        <f t="shared" si="37"/>
        <v>4552.6833333333334</v>
      </c>
      <c r="G367" s="548">
        <f t="shared" si="38"/>
        <v>4530.3666666666668</v>
      </c>
      <c r="H367" s="548">
        <f t="shared" si="39"/>
        <v>4628.3666666666668</v>
      </c>
      <c r="I367" s="548">
        <f t="shared" si="40"/>
        <v>4650.6833333333343</v>
      </c>
      <c r="J367" s="548">
        <f t="shared" si="41"/>
        <v>4677.3666666666668</v>
      </c>
      <c r="K367" s="547">
        <f>VLOOKUP($B367,[1]EQ!$A$1:$L$2000,4,0)</f>
        <v>4624</v>
      </c>
      <c r="L367" s="547">
        <f>VLOOKUP($B367,[1]EQ!$A$1:$L$2000,5,0)</f>
        <v>4575</v>
      </c>
      <c r="M367" s="547">
        <f>(VLOOKUP($B367,[1]EQ!$A$1:$L$2000,9,0)/100000)</f>
        <v>0.48877999999999999</v>
      </c>
    </row>
    <row r="368" spans="1:13">
      <c r="A368" s="254">
        <v>358</v>
      </c>
      <c r="B368" t="s">
        <v>460</v>
      </c>
      <c r="C368" s="547">
        <f>VLOOKUP($B368,[1]EQ!$A$1:$L$2000,6,0)</f>
        <v>199.7</v>
      </c>
      <c r="D368" s="548">
        <f t="shared" si="35"/>
        <v>197.5</v>
      </c>
      <c r="E368" s="548">
        <f t="shared" si="36"/>
        <v>193.7</v>
      </c>
      <c r="F368" s="548">
        <f t="shared" si="37"/>
        <v>187.7</v>
      </c>
      <c r="G368" s="548">
        <f t="shared" si="38"/>
        <v>183.89999999999998</v>
      </c>
      <c r="H368" s="548">
        <f t="shared" si="39"/>
        <v>203.5</v>
      </c>
      <c r="I368" s="548">
        <f t="shared" si="40"/>
        <v>207.3</v>
      </c>
      <c r="J368" s="548">
        <f t="shared" si="41"/>
        <v>213.3</v>
      </c>
      <c r="K368" s="547">
        <f>VLOOKUP($B368,[1]EQ!$A$1:$L$2000,4,0)</f>
        <v>201.3</v>
      </c>
      <c r="L368" s="547">
        <f>VLOOKUP($B368,[1]EQ!$A$1:$L$2000,5,0)</f>
        <v>191.5</v>
      </c>
      <c r="M368" s="547">
        <f>(VLOOKUP($B368,[1]EQ!$A$1:$L$2000,9,0)/100000)</f>
        <v>22.04757</v>
      </c>
    </row>
    <row r="369" spans="1:13">
      <c r="A369" s="254">
        <v>359</v>
      </c>
      <c r="B369" t="s">
        <v>461</v>
      </c>
      <c r="C369" s="547">
        <f>VLOOKUP($B369,[1]EQ!$A$1:$L$2000,6,0)</f>
        <v>843.8</v>
      </c>
      <c r="D369" s="548">
        <f t="shared" si="35"/>
        <v>849.28333333333342</v>
      </c>
      <c r="E369" s="548">
        <f t="shared" si="36"/>
        <v>827.46666666666681</v>
      </c>
      <c r="F369" s="548">
        <f t="shared" si="37"/>
        <v>811.13333333333344</v>
      </c>
      <c r="G369" s="548">
        <f t="shared" si="38"/>
        <v>789.31666666666683</v>
      </c>
      <c r="H369" s="548">
        <f t="shared" si="39"/>
        <v>865.61666666666679</v>
      </c>
      <c r="I369" s="548">
        <f t="shared" si="40"/>
        <v>887.43333333333339</v>
      </c>
      <c r="J369" s="548">
        <f t="shared" si="41"/>
        <v>903.76666666666677</v>
      </c>
      <c r="K369" s="547">
        <f>VLOOKUP($B369,[1]EQ!$A$1:$L$2000,4,0)</f>
        <v>871.1</v>
      </c>
      <c r="L369" s="547">
        <f>VLOOKUP($B369,[1]EQ!$A$1:$L$2000,5,0)</f>
        <v>832.95</v>
      </c>
      <c r="M369" s="547">
        <f>(VLOOKUP($B369,[1]EQ!$A$1:$L$2000,9,0)/100000)</f>
        <v>5.9518700000000004</v>
      </c>
    </row>
    <row r="370" spans="1:13">
      <c r="A370" s="254">
        <v>360</v>
      </c>
      <c r="B370" t="s">
        <v>160</v>
      </c>
      <c r="C370" s="547">
        <f>VLOOKUP($B370,[1]EQ!$A$1:$L$2000,6,0)</f>
        <v>1789.15</v>
      </c>
      <c r="D370" s="548">
        <f t="shared" si="35"/>
        <v>1783.3333333333333</v>
      </c>
      <c r="E370" s="548">
        <f t="shared" si="36"/>
        <v>1771.6666666666665</v>
      </c>
      <c r="F370" s="548">
        <f t="shared" si="37"/>
        <v>1754.1833333333332</v>
      </c>
      <c r="G370" s="548">
        <f t="shared" si="38"/>
        <v>1742.5166666666664</v>
      </c>
      <c r="H370" s="548">
        <f t="shared" si="39"/>
        <v>1800.8166666666666</v>
      </c>
      <c r="I370" s="548">
        <f t="shared" si="40"/>
        <v>1812.4833333333331</v>
      </c>
      <c r="J370" s="548">
        <f t="shared" si="41"/>
        <v>1829.9666666666667</v>
      </c>
      <c r="K370" s="547">
        <f>VLOOKUP($B370,[1]EQ!$A$1:$L$2000,4,0)</f>
        <v>1795</v>
      </c>
      <c r="L370" s="547">
        <f>VLOOKUP($B370,[1]EQ!$A$1:$L$2000,5,0)</f>
        <v>1765.85</v>
      </c>
      <c r="M370" s="547">
        <f>(VLOOKUP($B370,[1]EQ!$A$1:$L$2000,9,0)/100000)</f>
        <v>10.14212</v>
      </c>
    </row>
    <row r="371" spans="1:13">
      <c r="A371" s="254">
        <v>361</v>
      </c>
      <c r="B371" t="s">
        <v>157</v>
      </c>
      <c r="C371" s="547">
        <f>VLOOKUP($B371,[1]EQ!$A$1:$L$2000,6,0)</f>
        <v>1842.1</v>
      </c>
      <c r="D371" s="548">
        <f t="shared" si="35"/>
        <v>1834.3999999999999</v>
      </c>
      <c r="E371" s="548">
        <f t="shared" si="36"/>
        <v>1793.7999999999997</v>
      </c>
      <c r="F371" s="548">
        <f t="shared" si="37"/>
        <v>1745.4999999999998</v>
      </c>
      <c r="G371" s="548">
        <f t="shared" si="38"/>
        <v>1704.8999999999996</v>
      </c>
      <c r="H371" s="548">
        <f t="shared" si="39"/>
        <v>1882.6999999999998</v>
      </c>
      <c r="I371" s="548">
        <f t="shared" si="40"/>
        <v>1923.2999999999997</v>
      </c>
      <c r="J371" s="548">
        <f t="shared" si="41"/>
        <v>1971.6</v>
      </c>
      <c r="K371" s="547">
        <f>VLOOKUP($B371,[1]EQ!$A$1:$L$2000,4,0)</f>
        <v>1875</v>
      </c>
      <c r="L371" s="547">
        <f>VLOOKUP($B371,[1]EQ!$A$1:$L$2000,5,0)</f>
        <v>1786.1</v>
      </c>
      <c r="M371" s="547">
        <f>(VLOOKUP($B371,[1]EQ!$A$1:$L$2000,9,0)/100000)</f>
        <v>19.96884</v>
      </c>
    </row>
    <row r="372" spans="1:13">
      <c r="A372" s="254">
        <v>362</v>
      </c>
      <c r="B372" t="s">
        <v>757</v>
      </c>
      <c r="C372" s="547">
        <f>VLOOKUP($B372,[1]EQ!$A$1:$L$2000,6,0)</f>
        <v>630.5</v>
      </c>
      <c r="D372" s="548">
        <f t="shared" si="35"/>
        <v>623.33333333333337</v>
      </c>
      <c r="E372" s="548">
        <f t="shared" si="36"/>
        <v>610.66666666666674</v>
      </c>
      <c r="F372" s="548">
        <f t="shared" si="37"/>
        <v>590.83333333333337</v>
      </c>
      <c r="G372" s="548">
        <f t="shared" si="38"/>
        <v>578.16666666666674</v>
      </c>
      <c r="H372" s="548">
        <f t="shared" si="39"/>
        <v>643.16666666666674</v>
      </c>
      <c r="I372" s="548">
        <f t="shared" si="40"/>
        <v>655.83333333333348</v>
      </c>
      <c r="J372" s="548">
        <f t="shared" si="41"/>
        <v>675.66666666666674</v>
      </c>
      <c r="K372" s="547">
        <f>VLOOKUP($B372,[1]EQ!$A$1:$L$2000,4,0)</f>
        <v>636</v>
      </c>
      <c r="L372" s="547">
        <f>VLOOKUP($B372,[1]EQ!$A$1:$L$2000,5,0)</f>
        <v>603.5</v>
      </c>
      <c r="M372" s="547">
        <f>(VLOOKUP($B372,[1]EQ!$A$1:$L$2000,9,0)/100000)</f>
        <v>5.2544300000000002</v>
      </c>
    </row>
    <row r="373" spans="1:13">
      <c r="A373" s="254">
        <v>363</v>
      </c>
      <c r="B373" t="s">
        <v>462</v>
      </c>
      <c r="C373" s="547">
        <f>VLOOKUP($B373,[1]EQ!$A$1:$L$2000,6,0)</f>
        <v>1326.4</v>
      </c>
      <c r="D373" s="548">
        <f t="shared" si="35"/>
        <v>1325.8</v>
      </c>
      <c r="E373" s="548">
        <f t="shared" si="36"/>
        <v>1311.6</v>
      </c>
      <c r="F373" s="548">
        <f t="shared" si="37"/>
        <v>1296.8</v>
      </c>
      <c r="G373" s="548">
        <f t="shared" si="38"/>
        <v>1282.5999999999999</v>
      </c>
      <c r="H373" s="548">
        <f t="shared" si="39"/>
        <v>1340.6</v>
      </c>
      <c r="I373" s="548">
        <f t="shared" si="40"/>
        <v>1354.8000000000002</v>
      </c>
      <c r="J373" s="548">
        <f t="shared" si="41"/>
        <v>1369.6</v>
      </c>
      <c r="K373" s="547">
        <f>VLOOKUP($B373,[1]EQ!$A$1:$L$2000,4,0)</f>
        <v>1340</v>
      </c>
      <c r="L373" s="547">
        <f>VLOOKUP($B373,[1]EQ!$A$1:$L$2000,5,0)</f>
        <v>1311</v>
      </c>
      <c r="M373" s="547">
        <f>(VLOOKUP($B373,[1]EQ!$A$1:$L$2000,9,0)/100000)</f>
        <v>2.28193</v>
      </c>
    </row>
    <row r="374" spans="1:13">
      <c r="A374" s="254">
        <v>364</v>
      </c>
      <c r="B374" t="s">
        <v>758</v>
      </c>
      <c r="C374" s="547">
        <f>VLOOKUP($B374,[1]EQ!$A$1:$L$2000,6,0)</f>
        <v>911.2</v>
      </c>
      <c r="D374" s="548">
        <f t="shared" si="35"/>
        <v>911.1</v>
      </c>
      <c r="E374" s="548">
        <f t="shared" si="36"/>
        <v>893.2</v>
      </c>
      <c r="F374" s="548">
        <f t="shared" si="37"/>
        <v>875.2</v>
      </c>
      <c r="G374" s="548">
        <f t="shared" si="38"/>
        <v>857.30000000000007</v>
      </c>
      <c r="H374" s="548">
        <f t="shared" si="39"/>
        <v>929.1</v>
      </c>
      <c r="I374" s="548">
        <f t="shared" si="40"/>
        <v>946.99999999999989</v>
      </c>
      <c r="J374" s="548">
        <f t="shared" si="41"/>
        <v>965</v>
      </c>
      <c r="K374" s="547">
        <f>VLOOKUP($B374,[1]EQ!$A$1:$L$2000,4,0)</f>
        <v>929</v>
      </c>
      <c r="L374" s="547">
        <f>VLOOKUP($B374,[1]EQ!$A$1:$L$2000,5,0)</f>
        <v>893.1</v>
      </c>
      <c r="M374" s="547">
        <f>(VLOOKUP($B374,[1]EQ!$A$1:$L$2000,9,0)/100000)</f>
        <v>3.8943699999999999</v>
      </c>
    </row>
    <row r="375" spans="1:13">
      <c r="A375" s="254">
        <v>365</v>
      </c>
      <c r="B375" t="s">
        <v>159</v>
      </c>
      <c r="C375" s="547">
        <f>VLOOKUP($B375,[1]EQ!$A$1:$L$2000,6,0)</f>
        <v>133.69999999999999</v>
      </c>
      <c r="D375" s="548">
        <f t="shared" si="35"/>
        <v>133.83333333333334</v>
      </c>
      <c r="E375" s="548">
        <f t="shared" si="36"/>
        <v>131.76666666666668</v>
      </c>
      <c r="F375" s="548">
        <f t="shared" si="37"/>
        <v>129.83333333333334</v>
      </c>
      <c r="G375" s="548">
        <f t="shared" si="38"/>
        <v>127.76666666666668</v>
      </c>
      <c r="H375" s="548">
        <f t="shared" si="39"/>
        <v>135.76666666666668</v>
      </c>
      <c r="I375" s="548">
        <f t="shared" si="40"/>
        <v>137.83333333333334</v>
      </c>
      <c r="J375" s="548">
        <f t="shared" si="41"/>
        <v>139.76666666666668</v>
      </c>
      <c r="K375" s="547">
        <f>VLOOKUP($B375,[1]EQ!$A$1:$L$2000,4,0)</f>
        <v>135.9</v>
      </c>
      <c r="L375" s="547">
        <f>VLOOKUP($B375,[1]EQ!$A$1:$L$2000,5,0)</f>
        <v>131.9</v>
      </c>
      <c r="M375" s="547">
        <f>(VLOOKUP($B375,[1]EQ!$A$1:$L$2000,9,0)/100000)</f>
        <v>85.262159999999994</v>
      </c>
    </row>
    <row r="376" spans="1:13">
      <c r="A376" s="254">
        <v>366</v>
      </c>
      <c r="B376" t="s">
        <v>162</v>
      </c>
      <c r="C376" s="547">
        <f>VLOOKUP($B376,[1]EQ!$A$1:$L$2000,6,0)</f>
        <v>225.55</v>
      </c>
      <c r="D376" s="548">
        <f t="shared" si="35"/>
        <v>222.91666666666666</v>
      </c>
      <c r="E376" s="548">
        <f t="shared" si="36"/>
        <v>215.93333333333331</v>
      </c>
      <c r="F376" s="548">
        <f t="shared" si="37"/>
        <v>206.31666666666666</v>
      </c>
      <c r="G376" s="548">
        <f t="shared" si="38"/>
        <v>199.33333333333331</v>
      </c>
      <c r="H376" s="548">
        <f t="shared" si="39"/>
        <v>232.5333333333333</v>
      </c>
      <c r="I376" s="548">
        <f t="shared" si="40"/>
        <v>239.51666666666665</v>
      </c>
      <c r="J376" s="548">
        <f t="shared" si="41"/>
        <v>249.1333333333333</v>
      </c>
      <c r="K376" s="547">
        <f>VLOOKUP($B376,[1]EQ!$A$1:$L$2000,4,0)</f>
        <v>229.9</v>
      </c>
      <c r="L376" s="547">
        <f>VLOOKUP($B376,[1]EQ!$A$1:$L$2000,5,0)</f>
        <v>213.3</v>
      </c>
      <c r="M376" s="547">
        <f>(VLOOKUP($B376,[1]EQ!$A$1:$L$2000,9,0)/100000)</f>
        <v>451.13049999999998</v>
      </c>
    </row>
    <row r="377" spans="1:13">
      <c r="A377" s="254">
        <v>367</v>
      </c>
      <c r="B377" t="s">
        <v>463</v>
      </c>
      <c r="C377" s="547">
        <f>VLOOKUP($B377,[1]EQ!$A$1:$L$2000,6,0)</f>
        <v>131.65</v>
      </c>
      <c r="D377" s="548">
        <f t="shared" si="35"/>
        <v>130.54999999999998</v>
      </c>
      <c r="E377" s="548">
        <f t="shared" si="36"/>
        <v>127.59999999999997</v>
      </c>
      <c r="F377" s="548">
        <f t="shared" si="37"/>
        <v>123.54999999999998</v>
      </c>
      <c r="G377" s="548">
        <f t="shared" si="38"/>
        <v>120.59999999999997</v>
      </c>
      <c r="H377" s="548">
        <f t="shared" si="39"/>
        <v>134.59999999999997</v>
      </c>
      <c r="I377" s="548">
        <f t="shared" si="40"/>
        <v>137.54999999999995</v>
      </c>
      <c r="J377" s="548">
        <f t="shared" si="41"/>
        <v>141.59999999999997</v>
      </c>
      <c r="K377" s="547">
        <f>VLOOKUP($B377,[1]EQ!$A$1:$L$2000,4,0)</f>
        <v>133.5</v>
      </c>
      <c r="L377" s="547">
        <f>VLOOKUP($B377,[1]EQ!$A$1:$L$2000,5,0)</f>
        <v>126.5</v>
      </c>
      <c r="M377" s="547">
        <f>(VLOOKUP($B377,[1]EQ!$A$1:$L$2000,9,0)/100000)</f>
        <v>21.492339999999999</v>
      </c>
    </row>
    <row r="378" spans="1:13">
      <c r="A378" s="254">
        <v>368</v>
      </c>
      <c r="B378" t="s">
        <v>271</v>
      </c>
      <c r="C378" s="547">
        <f>VLOOKUP($B378,[1]EQ!$A$1:$L$2000,6,0)</f>
        <v>284.89999999999998</v>
      </c>
      <c r="D378" s="548">
        <f t="shared" si="35"/>
        <v>287.26666666666665</v>
      </c>
      <c r="E378" s="548">
        <f t="shared" si="36"/>
        <v>280.83333333333331</v>
      </c>
      <c r="F378" s="548">
        <f t="shared" si="37"/>
        <v>276.76666666666665</v>
      </c>
      <c r="G378" s="548">
        <f t="shared" si="38"/>
        <v>270.33333333333331</v>
      </c>
      <c r="H378" s="548">
        <f t="shared" si="39"/>
        <v>291.33333333333331</v>
      </c>
      <c r="I378" s="548">
        <f t="shared" si="40"/>
        <v>297.76666666666671</v>
      </c>
      <c r="J378" s="548">
        <f t="shared" si="41"/>
        <v>301.83333333333331</v>
      </c>
      <c r="K378" s="547">
        <f>VLOOKUP($B378,[1]EQ!$A$1:$L$2000,4,0)</f>
        <v>293.7</v>
      </c>
      <c r="L378" s="547">
        <f>VLOOKUP($B378,[1]EQ!$A$1:$L$2000,5,0)</f>
        <v>283.2</v>
      </c>
      <c r="M378" s="547">
        <f>(VLOOKUP($B378,[1]EQ!$A$1:$L$2000,9,0)/100000)</f>
        <v>4.2164999999999999</v>
      </c>
    </row>
    <row r="379" spans="1:13">
      <c r="A379" s="254">
        <v>369</v>
      </c>
      <c r="B379" t="s">
        <v>464</v>
      </c>
      <c r="C379" s="547">
        <f>VLOOKUP($B379,[1]EQ!$A$1:$L$2000,6,0)</f>
        <v>114</v>
      </c>
      <c r="D379" s="548">
        <f t="shared" si="35"/>
        <v>114.08333333333333</v>
      </c>
      <c r="E379" s="548">
        <f t="shared" si="36"/>
        <v>111.31666666666666</v>
      </c>
      <c r="F379" s="548">
        <f t="shared" si="37"/>
        <v>108.63333333333334</v>
      </c>
      <c r="G379" s="548">
        <f t="shared" si="38"/>
        <v>105.86666666666667</v>
      </c>
      <c r="H379" s="548">
        <f t="shared" si="39"/>
        <v>116.76666666666665</v>
      </c>
      <c r="I379" s="548">
        <f t="shared" si="40"/>
        <v>119.53333333333333</v>
      </c>
      <c r="J379" s="548">
        <f t="shared" si="41"/>
        <v>122.21666666666664</v>
      </c>
      <c r="K379" s="547">
        <f>VLOOKUP($B379,[1]EQ!$A$1:$L$2000,4,0)</f>
        <v>116.85</v>
      </c>
      <c r="L379" s="547">
        <f>VLOOKUP($B379,[1]EQ!$A$1:$L$2000,5,0)</f>
        <v>111.4</v>
      </c>
      <c r="M379" s="547">
        <f>(VLOOKUP($B379,[1]EQ!$A$1:$L$2000,9,0)/100000)</f>
        <v>2.8299699999999999</v>
      </c>
    </row>
    <row r="380" spans="1:13">
      <c r="A380" s="254">
        <v>370</v>
      </c>
      <c r="B380" t="s">
        <v>465</v>
      </c>
      <c r="C380" s="547">
        <f>VLOOKUP($B380,[1]EQ!$A$1:$L$2000,6,0)</f>
        <v>7364.95</v>
      </c>
      <c r="D380" s="548">
        <f t="shared" si="35"/>
        <v>7387.2666666666664</v>
      </c>
      <c r="E380" s="548">
        <f t="shared" si="36"/>
        <v>7321.6833333333325</v>
      </c>
      <c r="F380" s="548">
        <f t="shared" si="37"/>
        <v>7278.4166666666661</v>
      </c>
      <c r="G380" s="548">
        <f t="shared" si="38"/>
        <v>7212.8333333333321</v>
      </c>
      <c r="H380" s="548">
        <f t="shared" si="39"/>
        <v>7430.5333333333328</v>
      </c>
      <c r="I380" s="548">
        <f t="shared" si="40"/>
        <v>7496.1166666666668</v>
      </c>
      <c r="J380" s="548">
        <f t="shared" si="41"/>
        <v>7539.3833333333332</v>
      </c>
      <c r="K380" s="547">
        <f>VLOOKUP($B380,[1]EQ!$A$1:$L$2000,4,0)</f>
        <v>7452.85</v>
      </c>
      <c r="L380" s="547">
        <f>VLOOKUP($B380,[1]EQ!$A$1:$L$2000,5,0)</f>
        <v>7344</v>
      </c>
      <c r="M380" s="547">
        <f>(VLOOKUP($B380,[1]EQ!$A$1:$L$2000,9,0)/100000)</f>
        <v>7.1980000000000002E-2</v>
      </c>
    </row>
    <row r="381" spans="1:13">
      <c r="A381" s="254">
        <v>371</v>
      </c>
      <c r="B381" t="s">
        <v>272</v>
      </c>
      <c r="C381" s="547">
        <f>VLOOKUP($B381,[1]EQ!$A$1:$L$2000,6,0)</f>
        <v>13109.35</v>
      </c>
      <c r="D381" s="548">
        <f t="shared" si="35"/>
        <v>13305.299999999997</v>
      </c>
      <c r="E381" s="548">
        <f t="shared" si="36"/>
        <v>12810.599999999995</v>
      </c>
      <c r="F381" s="548">
        <f t="shared" si="37"/>
        <v>12511.849999999997</v>
      </c>
      <c r="G381" s="548">
        <f t="shared" si="38"/>
        <v>12017.149999999994</v>
      </c>
      <c r="H381" s="548">
        <f t="shared" si="39"/>
        <v>13604.049999999996</v>
      </c>
      <c r="I381" s="548">
        <f t="shared" si="40"/>
        <v>14098.749999999996</v>
      </c>
      <c r="J381" s="548">
        <f t="shared" si="41"/>
        <v>14397.499999999996</v>
      </c>
      <c r="K381" s="547">
        <f>VLOOKUP($B381,[1]EQ!$A$1:$L$2000,4,0)</f>
        <v>13800</v>
      </c>
      <c r="L381" s="547">
        <f>VLOOKUP($B381,[1]EQ!$A$1:$L$2000,5,0)</f>
        <v>13006.55</v>
      </c>
      <c r="M381" s="547">
        <f>(VLOOKUP($B381,[1]EQ!$A$1:$L$2000,9,0)/100000)</f>
        <v>9.4229999999999994E-2</v>
      </c>
    </row>
    <row r="382" spans="1:13">
      <c r="A382" s="254">
        <v>372</v>
      </c>
      <c r="B382" t="s">
        <v>161</v>
      </c>
      <c r="C382" s="547">
        <f>VLOOKUP($B382,[1]EQ!$A$1:$L$2000,6,0)</f>
        <v>39.5</v>
      </c>
      <c r="D382" s="548">
        <f t="shared" si="35"/>
        <v>39.75</v>
      </c>
      <c r="E382" s="548">
        <f t="shared" si="36"/>
        <v>38.85</v>
      </c>
      <c r="F382" s="548">
        <f t="shared" si="37"/>
        <v>38.200000000000003</v>
      </c>
      <c r="G382" s="548">
        <f t="shared" si="38"/>
        <v>37.300000000000004</v>
      </c>
      <c r="H382" s="548">
        <f t="shared" si="39"/>
        <v>40.4</v>
      </c>
      <c r="I382" s="548">
        <f t="shared" si="40"/>
        <v>41.300000000000004</v>
      </c>
      <c r="J382" s="548">
        <f t="shared" si="41"/>
        <v>41.949999999999996</v>
      </c>
      <c r="K382" s="547">
        <f>VLOOKUP($B382,[1]EQ!$A$1:$L$2000,4,0)</f>
        <v>40.65</v>
      </c>
      <c r="L382" s="547">
        <f>VLOOKUP($B382,[1]EQ!$A$1:$L$2000,5,0)</f>
        <v>39.1</v>
      </c>
      <c r="M382" s="547">
        <f>(VLOOKUP($B382,[1]EQ!$A$1:$L$2000,9,0)/100000)</f>
        <v>1875.2068300000001</v>
      </c>
    </row>
    <row r="383" spans="1:13">
      <c r="A383" s="254">
        <v>373</v>
      </c>
      <c r="B383" t="s">
        <v>273</v>
      </c>
      <c r="C383" s="547">
        <f>VLOOKUP($B383,[1]EQ!$A$1:$L$2000,6,0)</f>
        <v>720.25</v>
      </c>
      <c r="D383" s="548">
        <f t="shared" si="35"/>
        <v>711.75</v>
      </c>
      <c r="E383" s="548">
        <f t="shared" si="36"/>
        <v>698.5</v>
      </c>
      <c r="F383" s="548">
        <f t="shared" si="37"/>
        <v>676.75</v>
      </c>
      <c r="G383" s="548">
        <f t="shared" si="38"/>
        <v>663.5</v>
      </c>
      <c r="H383" s="548">
        <f t="shared" si="39"/>
        <v>733.5</v>
      </c>
      <c r="I383" s="548">
        <f t="shared" si="40"/>
        <v>746.75</v>
      </c>
      <c r="J383" s="548">
        <f t="shared" si="41"/>
        <v>768.5</v>
      </c>
      <c r="K383" s="547">
        <f>VLOOKUP($B383,[1]EQ!$A$1:$L$2000,4,0)</f>
        <v>725</v>
      </c>
      <c r="L383" s="547">
        <f>VLOOKUP($B383,[1]EQ!$A$1:$L$2000,5,0)</f>
        <v>690</v>
      </c>
      <c r="M383" s="547">
        <f>(VLOOKUP($B383,[1]EQ!$A$1:$L$2000,9,0)/100000)</f>
        <v>4.3199100000000001</v>
      </c>
    </row>
    <row r="384" spans="1:13">
      <c r="A384" s="254">
        <v>374</v>
      </c>
      <c r="B384" t="s">
        <v>165</v>
      </c>
      <c r="C384" s="547">
        <f>VLOOKUP($B384,[1]EQ!$A$1:$L$2000,6,0)</f>
        <v>258.5</v>
      </c>
      <c r="D384" s="548">
        <f t="shared" si="35"/>
        <v>256.65000000000003</v>
      </c>
      <c r="E384" s="548">
        <f t="shared" si="36"/>
        <v>251.30000000000007</v>
      </c>
      <c r="F384" s="548">
        <f t="shared" si="37"/>
        <v>244.10000000000002</v>
      </c>
      <c r="G384" s="548">
        <f t="shared" si="38"/>
        <v>238.75000000000006</v>
      </c>
      <c r="H384" s="548">
        <f t="shared" si="39"/>
        <v>263.85000000000008</v>
      </c>
      <c r="I384" s="548">
        <f t="shared" si="40"/>
        <v>269.2000000000001</v>
      </c>
      <c r="J384" s="548">
        <f t="shared" si="41"/>
        <v>276.40000000000009</v>
      </c>
      <c r="K384" s="547">
        <f>VLOOKUP($B384,[1]EQ!$A$1:$L$2000,4,0)</f>
        <v>262</v>
      </c>
      <c r="L384" s="547">
        <f>VLOOKUP($B384,[1]EQ!$A$1:$L$2000,5,0)</f>
        <v>249.45</v>
      </c>
      <c r="M384" s="547">
        <f>(VLOOKUP($B384,[1]EQ!$A$1:$L$2000,9,0)/100000)</f>
        <v>226.30710999999999</v>
      </c>
    </row>
    <row r="385" spans="1:13">
      <c r="A385" s="254">
        <v>375</v>
      </c>
      <c r="B385" t="s">
        <v>166</v>
      </c>
      <c r="C385" s="547">
        <f>VLOOKUP($B385,[1]EQ!$A$1:$L$2000,6,0)</f>
        <v>153.69999999999999</v>
      </c>
      <c r="D385" s="548">
        <f t="shared" si="35"/>
        <v>154.16666666666666</v>
      </c>
      <c r="E385" s="548">
        <f t="shared" si="36"/>
        <v>152.0333333333333</v>
      </c>
      <c r="F385" s="548">
        <f t="shared" si="37"/>
        <v>150.36666666666665</v>
      </c>
      <c r="G385" s="548">
        <f t="shared" si="38"/>
        <v>148.23333333333329</v>
      </c>
      <c r="H385" s="548">
        <f t="shared" si="39"/>
        <v>155.83333333333331</v>
      </c>
      <c r="I385" s="548">
        <f t="shared" si="40"/>
        <v>157.9666666666667</v>
      </c>
      <c r="J385" s="548">
        <f t="shared" si="41"/>
        <v>159.63333333333333</v>
      </c>
      <c r="K385" s="547">
        <f>VLOOKUP($B385,[1]EQ!$A$1:$L$2000,4,0)</f>
        <v>156.30000000000001</v>
      </c>
      <c r="L385" s="547">
        <f>VLOOKUP($B385,[1]EQ!$A$1:$L$2000,5,0)</f>
        <v>152.5</v>
      </c>
      <c r="M385" s="547">
        <f>(VLOOKUP($B385,[1]EQ!$A$1:$L$2000,9,0)/100000)</f>
        <v>52.941980000000001</v>
      </c>
    </row>
    <row r="386" spans="1:13">
      <c r="A386" s="254">
        <v>376</v>
      </c>
      <c r="B386" t="s">
        <v>466</v>
      </c>
      <c r="C386" s="547">
        <f>VLOOKUP($B386,[1]EQ!$A$1:$L$2000,6,0)</f>
        <v>244.4</v>
      </c>
      <c r="D386" s="548">
        <f t="shared" si="35"/>
        <v>243.33333333333334</v>
      </c>
      <c r="E386" s="548">
        <f t="shared" si="36"/>
        <v>240.66666666666669</v>
      </c>
      <c r="F386" s="548">
        <f t="shared" si="37"/>
        <v>236.93333333333334</v>
      </c>
      <c r="G386" s="548">
        <f t="shared" si="38"/>
        <v>234.26666666666668</v>
      </c>
      <c r="H386" s="548">
        <f t="shared" si="39"/>
        <v>247.06666666666669</v>
      </c>
      <c r="I386" s="548">
        <f t="shared" si="40"/>
        <v>249.73333333333338</v>
      </c>
      <c r="J386" s="548">
        <f t="shared" si="41"/>
        <v>253.4666666666667</v>
      </c>
      <c r="K386" s="547">
        <f>VLOOKUP($B386,[1]EQ!$A$1:$L$2000,4,0)</f>
        <v>246</v>
      </c>
      <c r="L386" s="547">
        <f>VLOOKUP($B386,[1]EQ!$A$1:$L$2000,5,0)</f>
        <v>239.6</v>
      </c>
      <c r="M386" s="547">
        <f>(VLOOKUP($B386,[1]EQ!$A$1:$L$2000,9,0)/100000)</f>
        <v>4.25007</v>
      </c>
    </row>
    <row r="387" spans="1:13">
      <c r="A387" s="254">
        <v>377</v>
      </c>
      <c r="B387" t="s">
        <v>467</v>
      </c>
      <c r="C387" s="547">
        <f>VLOOKUP($B387,[1]EQ!$A$1:$L$2000,6,0)</f>
        <v>563.20000000000005</v>
      </c>
      <c r="D387" s="548">
        <f t="shared" si="35"/>
        <v>567.30000000000007</v>
      </c>
      <c r="E387" s="548">
        <f t="shared" si="36"/>
        <v>553.90000000000009</v>
      </c>
      <c r="F387" s="548">
        <f t="shared" si="37"/>
        <v>544.6</v>
      </c>
      <c r="G387" s="548">
        <f t="shared" si="38"/>
        <v>531.20000000000005</v>
      </c>
      <c r="H387" s="548">
        <f t="shared" si="39"/>
        <v>576.60000000000014</v>
      </c>
      <c r="I387" s="548">
        <f t="shared" si="40"/>
        <v>590</v>
      </c>
      <c r="J387" s="548">
        <f t="shared" si="41"/>
        <v>599.30000000000018</v>
      </c>
      <c r="K387" s="547">
        <f>VLOOKUP($B387,[1]EQ!$A$1:$L$2000,4,0)</f>
        <v>580.70000000000005</v>
      </c>
      <c r="L387" s="547">
        <f>VLOOKUP($B387,[1]EQ!$A$1:$L$2000,5,0)</f>
        <v>558</v>
      </c>
      <c r="M387" s="547">
        <f>(VLOOKUP($B387,[1]EQ!$A$1:$L$2000,9,0)/100000)</f>
        <v>4.9690700000000003</v>
      </c>
    </row>
    <row r="388" spans="1:13">
      <c r="A388" s="254">
        <v>378</v>
      </c>
      <c r="B388" t="s">
        <v>468</v>
      </c>
      <c r="C388" s="547">
        <f>VLOOKUP($B388,[1]EQ!$A$1:$L$2000,6,0)</f>
        <v>30.75</v>
      </c>
      <c r="D388" s="548">
        <f t="shared" si="35"/>
        <v>30.816666666666666</v>
      </c>
      <c r="E388" s="548">
        <f t="shared" si="36"/>
        <v>30.383333333333333</v>
      </c>
      <c r="F388" s="548">
        <f t="shared" si="37"/>
        <v>30.016666666666666</v>
      </c>
      <c r="G388" s="548">
        <f t="shared" si="38"/>
        <v>29.583333333333332</v>
      </c>
      <c r="H388" s="548">
        <f t="shared" si="39"/>
        <v>31.183333333333334</v>
      </c>
      <c r="I388" s="548">
        <f t="shared" si="40"/>
        <v>31.616666666666664</v>
      </c>
      <c r="J388" s="548">
        <f t="shared" si="41"/>
        <v>31.983333333333334</v>
      </c>
      <c r="K388" s="547">
        <f>VLOOKUP($B388,[1]EQ!$A$1:$L$2000,4,0)</f>
        <v>31.25</v>
      </c>
      <c r="L388" s="547">
        <f>VLOOKUP($B388,[1]EQ!$A$1:$L$2000,5,0)</f>
        <v>30.45</v>
      </c>
      <c r="M388" s="547">
        <f>(VLOOKUP($B388,[1]EQ!$A$1:$L$2000,9,0)/100000)</f>
        <v>51.08907</v>
      </c>
    </row>
    <row r="389" spans="1:13">
      <c r="A389" s="254">
        <v>379</v>
      </c>
      <c r="B389" t="s">
        <v>469</v>
      </c>
      <c r="C389" s="547">
        <f>VLOOKUP($B389,[1]EQ!$A$1:$L$2000,6,0)</f>
        <v>139.9</v>
      </c>
      <c r="D389" s="548">
        <f t="shared" si="35"/>
        <v>140.08333333333334</v>
      </c>
      <c r="E389" s="548">
        <f t="shared" si="36"/>
        <v>137.41666666666669</v>
      </c>
      <c r="F389" s="548">
        <f t="shared" si="37"/>
        <v>134.93333333333334</v>
      </c>
      <c r="G389" s="548">
        <f t="shared" si="38"/>
        <v>132.26666666666668</v>
      </c>
      <c r="H389" s="548">
        <f t="shared" si="39"/>
        <v>142.56666666666669</v>
      </c>
      <c r="I389" s="548">
        <f t="shared" si="40"/>
        <v>145.23333333333338</v>
      </c>
      <c r="J389" s="548">
        <f t="shared" si="41"/>
        <v>147.7166666666667</v>
      </c>
      <c r="K389" s="547">
        <f>VLOOKUP($B389,[1]EQ!$A$1:$L$2000,4,0)</f>
        <v>142.75</v>
      </c>
      <c r="L389" s="547">
        <f>VLOOKUP($B389,[1]EQ!$A$1:$L$2000,5,0)</f>
        <v>137.6</v>
      </c>
      <c r="M389" s="547">
        <f>(VLOOKUP($B389,[1]EQ!$A$1:$L$2000,9,0)/100000)</f>
        <v>24.283729999999998</v>
      </c>
    </row>
    <row r="390" spans="1:13">
      <c r="A390" s="254">
        <v>380</v>
      </c>
      <c r="B390" t="s">
        <v>274</v>
      </c>
      <c r="C390" s="547">
        <f>VLOOKUP($B390,[1]EQ!$A$1:$L$2000,6,0)</f>
        <v>479.4</v>
      </c>
      <c r="D390" s="548">
        <f t="shared" si="35"/>
        <v>478.81666666666666</v>
      </c>
      <c r="E390" s="548">
        <f t="shared" si="36"/>
        <v>476.5333333333333</v>
      </c>
      <c r="F390" s="548">
        <f t="shared" si="37"/>
        <v>473.66666666666663</v>
      </c>
      <c r="G390" s="548">
        <f t="shared" si="38"/>
        <v>471.38333333333327</v>
      </c>
      <c r="H390" s="548">
        <f t="shared" si="39"/>
        <v>481.68333333333334</v>
      </c>
      <c r="I390" s="548">
        <f t="shared" si="40"/>
        <v>483.96666666666675</v>
      </c>
      <c r="J390" s="548">
        <f t="shared" si="41"/>
        <v>486.83333333333337</v>
      </c>
      <c r="K390" s="547">
        <f>VLOOKUP($B390,[1]EQ!$A$1:$L$2000,4,0)</f>
        <v>481.1</v>
      </c>
      <c r="L390" s="547">
        <f>VLOOKUP($B390,[1]EQ!$A$1:$L$2000,5,0)</f>
        <v>475.95</v>
      </c>
      <c r="M390" s="547">
        <f>(VLOOKUP($B390,[1]EQ!$A$1:$L$2000,9,0)/100000)</f>
        <v>0.63558999999999999</v>
      </c>
    </row>
    <row r="391" spans="1:13">
      <c r="A391" s="254">
        <v>381</v>
      </c>
      <c r="B391" t="s">
        <v>470</v>
      </c>
      <c r="C391" s="547">
        <f>VLOOKUP($B391,[1]EQ!$A$1:$L$2000,6,0)</f>
        <v>265.75</v>
      </c>
      <c r="D391" s="548">
        <f t="shared" si="35"/>
        <v>267.03333333333336</v>
      </c>
      <c r="E391" s="548">
        <f t="shared" si="36"/>
        <v>262.7166666666667</v>
      </c>
      <c r="F391" s="548">
        <f t="shared" si="37"/>
        <v>259.68333333333334</v>
      </c>
      <c r="G391" s="548">
        <f t="shared" si="38"/>
        <v>255.36666666666667</v>
      </c>
      <c r="H391" s="548">
        <f t="shared" si="39"/>
        <v>270.06666666666672</v>
      </c>
      <c r="I391" s="548">
        <f t="shared" si="40"/>
        <v>274.38333333333344</v>
      </c>
      <c r="J391" s="548">
        <f t="shared" si="41"/>
        <v>277.41666666666674</v>
      </c>
      <c r="K391" s="547">
        <f>VLOOKUP($B391,[1]EQ!$A$1:$L$2000,4,0)</f>
        <v>271.35000000000002</v>
      </c>
      <c r="L391" s="547">
        <f>VLOOKUP($B391,[1]EQ!$A$1:$L$2000,5,0)</f>
        <v>264</v>
      </c>
      <c r="M391" s="547">
        <f>(VLOOKUP($B391,[1]EQ!$A$1:$L$2000,9,0)/100000)</f>
        <v>3.6216699999999999</v>
      </c>
    </row>
    <row r="392" spans="1:13">
      <c r="A392" s="254">
        <v>382</v>
      </c>
      <c r="B392" t="s">
        <v>471</v>
      </c>
      <c r="C392" s="547">
        <f>VLOOKUP($B392,[1]EQ!$A$1:$L$2000,6,0)</f>
        <v>53.6</v>
      </c>
      <c r="D392" s="548">
        <f t="shared" si="35"/>
        <v>53.550000000000004</v>
      </c>
      <c r="E392" s="548">
        <f t="shared" si="36"/>
        <v>53.150000000000006</v>
      </c>
      <c r="F392" s="548">
        <f t="shared" si="37"/>
        <v>52.7</v>
      </c>
      <c r="G392" s="548">
        <f t="shared" si="38"/>
        <v>52.300000000000004</v>
      </c>
      <c r="H392" s="548">
        <f t="shared" si="39"/>
        <v>54.000000000000007</v>
      </c>
      <c r="I392" s="548">
        <f t="shared" si="40"/>
        <v>54.4</v>
      </c>
      <c r="J392" s="548">
        <f t="shared" si="41"/>
        <v>54.850000000000009</v>
      </c>
      <c r="K392" s="547">
        <f>VLOOKUP($B392,[1]EQ!$A$1:$L$2000,4,0)</f>
        <v>53.95</v>
      </c>
      <c r="L392" s="547">
        <f>VLOOKUP($B392,[1]EQ!$A$1:$L$2000,5,0)</f>
        <v>53.1</v>
      </c>
      <c r="M392" s="547">
        <f>(VLOOKUP($B392,[1]EQ!$A$1:$L$2000,9,0)/100000)</f>
        <v>8.00136</v>
      </c>
    </row>
    <row r="393" spans="1:13">
      <c r="A393" s="254">
        <v>383</v>
      </c>
      <c r="B393" t="s">
        <v>472</v>
      </c>
      <c r="C393" s="547">
        <f>VLOOKUP($B393,[1]EQ!$A$1:$L$2000,6,0)</f>
        <v>1681.9</v>
      </c>
      <c r="D393" s="548">
        <f t="shared" si="35"/>
        <v>1686.7</v>
      </c>
      <c r="E393" s="548">
        <f t="shared" si="36"/>
        <v>1637.4</v>
      </c>
      <c r="F393" s="548">
        <f t="shared" si="37"/>
        <v>1592.9</v>
      </c>
      <c r="G393" s="548">
        <f t="shared" si="38"/>
        <v>1543.6000000000001</v>
      </c>
      <c r="H393" s="548">
        <f t="shared" si="39"/>
        <v>1731.2</v>
      </c>
      <c r="I393" s="548">
        <f t="shared" si="40"/>
        <v>1780.4999999999998</v>
      </c>
      <c r="J393" s="548">
        <f t="shared" si="41"/>
        <v>1825</v>
      </c>
      <c r="K393" s="547">
        <f>VLOOKUP($B393,[1]EQ!$A$1:$L$2000,4,0)</f>
        <v>1736</v>
      </c>
      <c r="L393" s="547">
        <f>VLOOKUP($B393,[1]EQ!$A$1:$L$2000,5,0)</f>
        <v>1642.2</v>
      </c>
      <c r="M393" s="547">
        <f>(VLOOKUP($B393,[1]EQ!$A$1:$L$2000,9,0)/100000)</f>
        <v>0.85484000000000004</v>
      </c>
    </row>
    <row r="394" spans="1:13">
      <c r="A394" s="254">
        <v>384</v>
      </c>
      <c r="B394" t="s">
        <v>473</v>
      </c>
      <c r="C394" s="547">
        <f>VLOOKUP($B394,[1]EQ!$A$1:$L$2000,6,0)</f>
        <v>331.8</v>
      </c>
      <c r="D394" s="548">
        <f t="shared" si="35"/>
        <v>331.90000000000003</v>
      </c>
      <c r="E394" s="548">
        <f t="shared" si="36"/>
        <v>327.90000000000009</v>
      </c>
      <c r="F394" s="548">
        <f t="shared" si="37"/>
        <v>324.00000000000006</v>
      </c>
      <c r="G394" s="548">
        <f t="shared" si="38"/>
        <v>320.00000000000011</v>
      </c>
      <c r="H394" s="548">
        <f t="shared" si="39"/>
        <v>335.80000000000007</v>
      </c>
      <c r="I394" s="548">
        <f t="shared" si="40"/>
        <v>339.79999999999995</v>
      </c>
      <c r="J394" s="548">
        <f t="shared" si="41"/>
        <v>343.70000000000005</v>
      </c>
      <c r="K394" s="547">
        <f>VLOOKUP($B394,[1]EQ!$A$1:$L$2000,4,0)</f>
        <v>335.9</v>
      </c>
      <c r="L394" s="547">
        <f>VLOOKUP($B394,[1]EQ!$A$1:$L$2000,5,0)</f>
        <v>328</v>
      </c>
      <c r="M394" s="547">
        <f>(VLOOKUP($B394,[1]EQ!$A$1:$L$2000,9,0)/100000)</f>
        <v>4.4448999999999996</v>
      </c>
    </row>
    <row r="395" spans="1:13">
      <c r="A395" s="254">
        <v>385</v>
      </c>
      <c r="B395" t="s">
        <v>474</v>
      </c>
      <c r="C395" s="547">
        <f>VLOOKUP($B395,[1]EQ!$A$1:$L$2000,6,0)</f>
        <v>173.9</v>
      </c>
      <c r="D395" s="548">
        <f t="shared" ref="D395:D458" si="42">(C395+K395+L395)/3</f>
        <v>171.30000000000004</v>
      </c>
      <c r="E395" s="548">
        <f t="shared" ref="E395:E458" si="43">+(D395*2)-K395</f>
        <v>165.80000000000007</v>
      </c>
      <c r="F395" s="548">
        <f t="shared" ref="F395:F458" si="44">+D395-K395+L395</f>
        <v>157.70000000000002</v>
      </c>
      <c r="G395" s="548">
        <f t="shared" ref="G395:G458" si="45">L395-2*(K395-D395)</f>
        <v>152.20000000000005</v>
      </c>
      <c r="H395" s="548">
        <f t="shared" ref="H395:H458" si="46">(D395*2)-L395</f>
        <v>179.40000000000009</v>
      </c>
      <c r="I395" s="548">
        <f t="shared" ref="I395:I458" si="47">+D395+K395-L395</f>
        <v>184.90000000000003</v>
      </c>
      <c r="J395" s="548">
        <f t="shared" ref="J395:J458" si="48">K395+2*(D395-L395)</f>
        <v>193.00000000000011</v>
      </c>
      <c r="K395" s="547">
        <f>VLOOKUP($B395,[1]EQ!$A$1:$L$2000,4,0)</f>
        <v>176.8</v>
      </c>
      <c r="L395" s="547">
        <f>VLOOKUP($B395,[1]EQ!$A$1:$L$2000,5,0)</f>
        <v>163.19999999999999</v>
      </c>
      <c r="M395" s="547">
        <f>(VLOOKUP($B395,[1]EQ!$A$1:$L$2000,9,0)/100000)</f>
        <v>8.7570200000000007</v>
      </c>
    </row>
    <row r="396" spans="1:13">
      <c r="A396" s="254">
        <v>386</v>
      </c>
      <c r="B396" t="s">
        <v>475</v>
      </c>
      <c r="C396" s="547">
        <f>VLOOKUP($B396,[1]EQ!$A$1:$L$2000,6,0)</f>
        <v>874.65</v>
      </c>
      <c r="D396" s="548">
        <f t="shared" si="42"/>
        <v>869.88333333333333</v>
      </c>
      <c r="E396" s="548">
        <f t="shared" si="43"/>
        <v>858.76666666666665</v>
      </c>
      <c r="F396" s="548">
        <f t="shared" si="44"/>
        <v>842.88333333333333</v>
      </c>
      <c r="G396" s="548">
        <f t="shared" si="45"/>
        <v>831.76666666666665</v>
      </c>
      <c r="H396" s="548">
        <f t="shared" si="46"/>
        <v>885.76666666666665</v>
      </c>
      <c r="I396" s="548">
        <f t="shared" si="47"/>
        <v>896.88333333333321</v>
      </c>
      <c r="J396" s="548">
        <f t="shared" si="48"/>
        <v>912.76666666666665</v>
      </c>
      <c r="K396" s="547">
        <f>VLOOKUP($B396,[1]EQ!$A$1:$L$2000,4,0)</f>
        <v>881</v>
      </c>
      <c r="L396" s="547">
        <f>VLOOKUP($B396,[1]EQ!$A$1:$L$2000,5,0)</f>
        <v>854</v>
      </c>
      <c r="M396" s="547">
        <f>(VLOOKUP($B396,[1]EQ!$A$1:$L$2000,9,0)/100000)</f>
        <v>1.08907</v>
      </c>
    </row>
    <row r="397" spans="1:13">
      <c r="A397" s="254">
        <v>387</v>
      </c>
      <c r="B397" t="s">
        <v>167</v>
      </c>
      <c r="C397" s="547">
        <f>VLOOKUP($B397,[1]EQ!$A$1:$L$2000,6,0)</f>
        <v>2059.5</v>
      </c>
      <c r="D397" s="548">
        <f t="shared" si="42"/>
        <v>2057.9666666666667</v>
      </c>
      <c r="E397" s="548">
        <f t="shared" si="43"/>
        <v>2036.5333333333333</v>
      </c>
      <c r="F397" s="548">
        <f t="shared" si="44"/>
        <v>2013.5666666666666</v>
      </c>
      <c r="G397" s="548">
        <f t="shared" si="45"/>
        <v>1992.1333333333332</v>
      </c>
      <c r="H397" s="548">
        <f t="shared" si="46"/>
        <v>2080.9333333333334</v>
      </c>
      <c r="I397" s="548">
        <f t="shared" si="47"/>
        <v>2102.3666666666668</v>
      </c>
      <c r="J397" s="548">
        <f t="shared" si="48"/>
        <v>2125.3333333333335</v>
      </c>
      <c r="K397" s="547">
        <f>VLOOKUP($B397,[1]EQ!$A$1:$L$2000,4,0)</f>
        <v>2079.4</v>
      </c>
      <c r="L397" s="547">
        <f>VLOOKUP($B397,[1]EQ!$A$1:$L$2000,5,0)</f>
        <v>2035</v>
      </c>
      <c r="M397" s="547">
        <f>(VLOOKUP($B397,[1]EQ!$A$1:$L$2000,9,0)/100000)</f>
        <v>98.860929999999996</v>
      </c>
    </row>
    <row r="398" spans="1:13">
      <c r="A398" s="254">
        <v>388</v>
      </c>
      <c r="B398" t="s">
        <v>817</v>
      </c>
      <c r="C398" s="547">
        <f>VLOOKUP($B398,[1]EQ!$A$1:$L$2000,6,0)</f>
        <v>1019.35</v>
      </c>
      <c r="D398" s="548">
        <f t="shared" si="42"/>
        <v>1023.7833333333333</v>
      </c>
      <c r="E398" s="548">
        <f t="shared" si="43"/>
        <v>1010.5666666666666</v>
      </c>
      <c r="F398" s="548">
        <f t="shared" si="44"/>
        <v>1001.7833333333333</v>
      </c>
      <c r="G398" s="548">
        <f t="shared" si="45"/>
        <v>988.56666666666661</v>
      </c>
      <c r="H398" s="548">
        <f t="shared" si="46"/>
        <v>1032.5666666666666</v>
      </c>
      <c r="I398" s="548">
        <f t="shared" si="47"/>
        <v>1045.7833333333333</v>
      </c>
      <c r="J398" s="548">
        <f t="shared" si="48"/>
        <v>1054.5666666666666</v>
      </c>
      <c r="K398" s="547">
        <f>VLOOKUP($B398,[1]EQ!$A$1:$L$2000,4,0)</f>
        <v>1037</v>
      </c>
      <c r="L398" s="547">
        <f>VLOOKUP($B398,[1]EQ!$A$1:$L$2000,5,0)</f>
        <v>1015</v>
      </c>
      <c r="M398" s="547">
        <f>(VLOOKUP($B398,[1]EQ!$A$1:$L$2000,9,0)/100000)</f>
        <v>9.5336300000000005</v>
      </c>
    </row>
    <row r="399" spans="1:13">
      <c r="A399" s="254">
        <v>389</v>
      </c>
      <c r="B399" t="s">
        <v>275</v>
      </c>
      <c r="C399" s="547">
        <f>VLOOKUP($B399,[1]EQ!$A$1:$L$2000,6,0)</f>
        <v>872</v>
      </c>
      <c r="D399" s="548">
        <f t="shared" si="42"/>
        <v>876.43333333333339</v>
      </c>
      <c r="E399" s="548">
        <f t="shared" si="43"/>
        <v>864.56666666666683</v>
      </c>
      <c r="F399" s="548">
        <f t="shared" si="44"/>
        <v>857.13333333333344</v>
      </c>
      <c r="G399" s="548">
        <f t="shared" si="45"/>
        <v>845.26666666666688</v>
      </c>
      <c r="H399" s="548">
        <f t="shared" si="46"/>
        <v>883.86666666666679</v>
      </c>
      <c r="I399" s="548">
        <f t="shared" si="47"/>
        <v>895.73333333333335</v>
      </c>
      <c r="J399" s="548">
        <f t="shared" si="48"/>
        <v>903.16666666666674</v>
      </c>
      <c r="K399" s="547">
        <f>VLOOKUP($B399,[1]EQ!$A$1:$L$2000,4,0)</f>
        <v>888.3</v>
      </c>
      <c r="L399" s="547">
        <f>VLOOKUP($B399,[1]EQ!$A$1:$L$2000,5,0)</f>
        <v>869</v>
      </c>
      <c r="M399" s="547">
        <f>(VLOOKUP($B399,[1]EQ!$A$1:$L$2000,9,0)/100000)</f>
        <v>16.34864</v>
      </c>
    </row>
    <row r="400" spans="1:13">
      <c r="A400" s="254">
        <v>390</v>
      </c>
      <c r="B400" t="s">
        <v>477</v>
      </c>
      <c r="C400" s="547">
        <f>VLOOKUP($B400,[1]EQ!$A$1:$L$2000,6,0)</f>
        <v>26.9</v>
      </c>
      <c r="D400" s="548">
        <f t="shared" si="42"/>
        <v>26.966666666666669</v>
      </c>
      <c r="E400" s="548">
        <f t="shared" si="43"/>
        <v>26.683333333333337</v>
      </c>
      <c r="F400" s="548">
        <f t="shared" si="44"/>
        <v>26.466666666666669</v>
      </c>
      <c r="G400" s="548">
        <f t="shared" si="45"/>
        <v>26.183333333333337</v>
      </c>
      <c r="H400" s="548">
        <f t="shared" si="46"/>
        <v>27.183333333333337</v>
      </c>
      <c r="I400" s="548">
        <f t="shared" si="47"/>
        <v>27.466666666666669</v>
      </c>
      <c r="J400" s="548">
        <f t="shared" si="48"/>
        <v>27.683333333333337</v>
      </c>
      <c r="K400" s="547">
        <f>VLOOKUP($B400,[1]EQ!$A$1:$L$2000,4,0)</f>
        <v>27.25</v>
      </c>
      <c r="L400" s="547">
        <f>VLOOKUP($B400,[1]EQ!$A$1:$L$2000,5,0)</f>
        <v>26.75</v>
      </c>
      <c r="M400" s="547">
        <f>(VLOOKUP($B400,[1]EQ!$A$1:$L$2000,9,0)/100000)</f>
        <v>25.155899999999999</v>
      </c>
    </row>
    <row r="401" spans="1:13">
      <c r="A401" s="254">
        <v>391</v>
      </c>
      <c r="B401" t="s">
        <v>478</v>
      </c>
      <c r="C401" s="547">
        <f>VLOOKUP($B401,[1]EQ!$A$1:$L$2000,6,0)</f>
        <v>2338.65</v>
      </c>
      <c r="D401" s="548">
        <f t="shared" si="42"/>
        <v>2355.9333333333329</v>
      </c>
      <c r="E401" s="548">
        <f t="shared" si="43"/>
        <v>2311.8666666666659</v>
      </c>
      <c r="F401" s="548">
        <f t="shared" si="44"/>
        <v>2285.083333333333</v>
      </c>
      <c r="G401" s="548">
        <f t="shared" si="45"/>
        <v>2241.016666666666</v>
      </c>
      <c r="H401" s="548">
        <f t="shared" si="46"/>
        <v>2382.7166666666658</v>
      </c>
      <c r="I401" s="548">
        <f t="shared" si="47"/>
        <v>2426.7833333333324</v>
      </c>
      <c r="J401" s="548">
        <f t="shared" si="48"/>
        <v>2453.5666666666657</v>
      </c>
      <c r="K401" s="547">
        <f>VLOOKUP($B401,[1]EQ!$A$1:$L$2000,4,0)</f>
        <v>2400</v>
      </c>
      <c r="L401" s="547">
        <f>VLOOKUP($B401,[1]EQ!$A$1:$L$2000,5,0)</f>
        <v>2329.15</v>
      </c>
      <c r="M401" s="547">
        <f>(VLOOKUP($B401,[1]EQ!$A$1:$L$2000,9,0)/100000)</f>
        <v>0.17099</v>
      </c>
    </row>
    <row r="402" spans="1:13">
      <c r="A402" s="254">
        <v>392</v>
      </c>
      <c r="B402" t="s">
        <v>172</v>
      </c>
      <c r="C402" s="547">
        <f>VLOOKUP($B402,[1]EQ!$A$1:$L$2000,6,0)</f>
        <v>5787.6</v>
      </c>
      <c r="D402" s="548">
        <f t="shared" si="42"/>
        <v>5744.2</v>
      </c>
      <c r="E402" s="548">
        <f t="shared" si="43"/>
        <v>5668.4</v>
      </c>
      <c r="F402" s="548">
        <f t="shared" si="44"/>
        <v>5549.2</v>
      </c>
      <c r="G402" s="548">
        <f t="shared" si="45"/>
        <v>5473.4</v>
      </c>
      <c r="H402" s="548">
        <f t="shared" si="46"/>
        <v>5863.4</v>
      </c>
      <c r="I402" s="548">
        <f t="shared" si="47"/>
        <v>5939.2000000000007</v>
      </c>
      <c r="J402" s="548">
        <f t="shared" si="48"/>
        <v>6058.4</v>
      </c>
      <c r="K402" s="547">
        <f>VLOOKUP($B402,[1]EQ!$A$1:$L$2000,4,0)</f>
        <v>5820</v>
      </c>
      <c r="L402" s="547">
        <f>VLOOKUP($B402,[1]EQ!$A$1:$L$2000,5,0)</f>
        <v>5625</v>
      </c>
      <c r="M402" s="547">
        <f>(VLOOKUP($B402,[1]EQ!$A$1:$L$2000,9,0)/100000)</f>
        <v>1.7293099999999999</v>
      </c>
    </row>
    <row r="403" spans="1:13">
      <c r="A403" s="254">
        <v>393</v>
      </c>
      <c r="B403" t="s">
        <v>479</v>
      </c>
      <c r="C403" s="547">
        <f>VLOOKUP($B403,[1]EQ!$A$1:$L$2000,6,0)</f>
        <v>7830.65</v>
      </c>
      <c r="D403" s="548">
        <f t="shared" si="42"/>
        <v>7845.7166666666672</v>
      </c>
      <c r="E403" s="548">
        <f t="shared" si="43"/>
        <v>7796.4333333333343</v>
      </c>
      <c r="F403" s="548">
        <f t="shared" si="44"/>
        <v>7762.2166666666672</v>
      </c>
      <c r="G403" s="548">
        <f t="shared" si="45"/>
        <v>7712.9333333333343</v>
      </c>
      <c r="H403" s="548">
        <f t="shared" si="46"/>
        <v>7879.9333333333343</v>
      </c>
      <c r="I403" s="548">
        <f t="shared" si="47"/>
        <v>7929.2166666666672</v>
      </c>
      <c r="J403" s="548">
        <f t="shared" si="48"/>
        <v>7963.4333333333343</v>
      </c>
      <c r="K403" s="547">
        <f>VLOOKUP($B403,[1]EQ!$A$1:$L$2000,4,0)</f>
        <v>7895</v>
      </c>
      <c r="L403" s="547">
        <f>VLOOKUP($B403,[1]EQ!$A$1:$L$2000,5,0)</f>
        <v>7811.5</v>
      </c>
      <c r="M403" s="547">
        <f>(VLOOKUP($B403,[1]EQ!$A$1:$L$2000,9,0)/100000)</f>
        <v>0.29866999999999999</v>
      </c>
    </row>
    <row r="404" spans="1:13">
      <c r="A404" s="254">
        <v>394</v>
      </c>
      <c r="B404" t="s">
        <v>480</v>
      </c>
      <c r="C404" s="547">
        <f>VLOOKUP($B404,[1]EQ!$A$1:$L$2000,6,0)</f>
        <v>5032.1499999999996</v>
      </c>
      <c r="D404" s="548">
        <f t="shared" si="42"/>
        <v>5053.4666666666662</v>
      </c>
      <c r="E404" s="548">
        <f t="shared" si="43"/>
        <v>4958.6833333333325</v>
      </c>
      <c r="F404" s="548">
        <f t="shared" si="44"/>
        <v>4885.2166666666662</v>
      </c>
      <c r="G404" s="548">
        <f t="shared" si="45"/>
        <v>4790.4333333333325</v>
      </c>
      <c r="H404" s="548">
        <f t="shared" si="46"/>
        <v>5126.9333333333325</v>
      </c>
      <c r="I404" s="548">
        <f t="shared" si="47"/>
        <v>5221.7166666666672</v>
      </c>
      <c r="J404" s="548">
        <f t="shared" si="48"/>
        <v>5295.1833333333325</v>
      </c>
      <c r="K404" s="547">
        <f>VLOOKUP($B404,[1]EQ!$A$1:$L$2000,4,0)</f>
        <v>5148.25</v>
      </c>
      <c r="L404" s="547">
        <f>VLOOKUP($B404,[1]EQ!$A$1:$L$2000,5,0)</f>
        <v>4980</v>
      </c>
      <c r="M404" s="547">
        <f>(VLOOKUP($B404,[1]EQ!$A$1:$L$2000,9,0)/100000)</f>
        <v>0.24193999999999999</v>
      </c>
    </row>
    <row r="405" spans="1:13">
      <c r="A405" s="254">
        <v>395</v>
      </c>
      <c r="B405" t="s">
        <v>760</v>
      </c>
      <c r="C405" s="547">
        <f>VLOOKUP($B405,[1]EQ!$A$1:$L$2000,6,0)</f>
        <v>98.35</v>
      </c>
      <c r="D405" s="548">
        <f t="shared" si="42"/>
        <v>98.316666666666677</v>
      </c>
      <c r="E405" s="548">
        <f t="shared" si="43"/>
        <v>96.433333333333351</v>
      </c>
      <c r="F405" s="548">
        <f t="shared" si="44"/>
        <v>94.51666666666668</v>
      </c>
      <c r="G405" s="548">
        <f t="shared" si="45"/>
        <v>92.633333333333354</v>
      </c>
      <c r="H405" s="548">
        <f t="shared" si="46"/>
        <v>100.23333333333335</v>
      </c>
      <c r="I405" s="548">
        <f t="shared" si="47"/>
        <v>102.11666666666667</v>
      </c>
      <c r="J405" s="548">
        <f t="shared" si="48"/>
        <v>104.03333333333335</v>
      </c>
      <c r="K405" s="547">
        <f>VLOOKUP($B405,[1]EQ!$A$1:$L$2000,4,0)</f>
        <v>100.2</v>
      </c>
      <c r="L405" s="547">
        <f>VLOOKUP($B405,[1]EQ!$A$1:$L$2000,5,0)</f>
        <v>96.4</v>
      </c>
      <c r="M405" s="547">
        <f>(VLOOKUP($B405,[1]EQ!$A$1:$L$2000,9,0)/100000)</f>
        <v>5.3728400000000001</v>
      </c>
    </row>
    <row r="406" spans="1:13">
      <c r="A406" s="254">
        <v>396</v>
      </c>
      <c r="B406" t="s">
        <v>481</v>
      </c>
      <c r="C406" s="547">
        <f>VLOOKUP($B406,[1]EQ!$A$1:$L$2000,6,0)</f>
        <v>433.7</v>
      </c>
      <c r="D406" s="548">
        <f t="shared" si="42"/>
        <v>441.06666666666666</v>
      </c>
      <c r="E406" s="548">
        <f t="shared" si="43"/>
        <v>423.13333333333333</v>
      </c>
      <c r="F406" s="548">
        <f t="shared" si="44"/>
        <v>412.56666666666666</v>
      </c>
      <c r="G406" s="548">
        <f t="shared" si="45"/>
        <v>394.63333333333333</v>
      </c>
      <c r="H406" s="548">
        <f t="shared" si="46"/>
        <v>451.63333333333333</v>
      </c>
      <c r="I406" s="548">
        <f t="shared" si="47"/>
        <v>469.56666666666661</v>
      </c>
      <c r="J406" s="548">
        <f t="shared" si="48"/>
        <v>480.13333333333333</v>
      </c>
      <c r="K406" s="547">
        <f>VLOOKUP($B406,[1]EQ!$A$1:$L$2000,4,0)</f>
        <v>459</v>
      </c>
      <c r="L406" s="547">
        <f>VLOOKUP($B406,[1]EQ!$A$1:$L$2000,5,0)</f>
        <v>430.5</v>
      </c>
      <c r="M406" s="547">
        <f>(VLOOKUP($B406,[1]EQ!$A$1:$L$2000,9,0)/100000)</f>
        <v>17.573820000000001</v>
      </c>
    </row>
    <row r="407" spans="1:13">
      <c r="A407" s="254">
        <v>397</v>
      </c>
      <c r="B407" t="s">
        <v>762</v>
      </c>
      <c r="C407" s="547">
        <f>VLOOKUP($B407,[1]EQ!$A$1:$L$2000,6,0)</f>
        <v>248.6</v>
      </c>
      <c r="D407" s="548">
        <f t="shared" si="42"/>
        <v>248.98333333333335</v>
      </c>
      <c r="E407" s="548">
        <f t="shared" si="43"/>
        <v>245.06666666666669</v>
      </c>
      <c r="F407" s="548">
        <f t="shared" si="44"/>
        <v>241.53333333333333</v>
      </c>
      <c r="G407" s="548">
        <f t="shared" si="45"/>
        <v>237.61666666666667</v>
      </c>
      <c r="H407" s="548">
        <f t="shared" si="46"/>
        <v>252.51666666666671</v>
      </c>
      <c r="I407" s="548">
        <f t="shared" si="47"/>
        <v>256.43333333333334</v>
      </c>
      <c r="J407" s="548">
        <f t="shared" si="48"/>
        <v>259.9666666666667</v>
      </c>
      <c r="K407" s="547">
        <f>VLOOKUP($B407,[1]EQ!$A$1:$L$2000,4,0)</f>
        <v>252.9</v>
      </c>
      <c r="L407" s="547">
        <f>VLOOKUP($B407,[1]EQ!$A$1:$L$2000,5,0)</f>
        <v>245.45</v>
      </c>
      <c r="M407" s="547">
        <f>(VLOOKUP($B407,[1]EQ!$A$1:$L$2000,9,0)/100000)</f>
        <v>4.7876200000000004</v>
      </c>
    </row>
    <row r="408" spans="1:13">
      <c r="A408" s="254">
        <v>398</v>
      </c>
      <c r="B408" t="s">
        <v>482</v>
      </c>
      <c r="C408" s="547">
        <f>VLOOKUP($B408,[1]EQ!$A$1:$L$2000,6,0)</f>
        <v>2038.1</v>
      </c>
      <c r="D408" s="548">
        <f t="shared" si="42"/>
        <v>2039.3166666666666</v>
      </c>
      <c r="E408" s="548">
        <f t="shared" si="43"/>
        <v>2020.833333333333</v>
      </c>
      <c r="F408" s="548">
        <f t="shared" si="44"/>
        <v>2003.5666666666664</v>
      </c>
      <c r="G408" s="548">
        <f t="shared" si="45"/>
        <v>1985.0833333333328</v>
      </c>
      <c r="H408" s="548">
        <f t="shared" si="46"/>
        <v>2056.583333333333</v>
      </c>
      <c r="I408" s="548">
        <f t="shared" si="47"/>
        <v>2075.0666666666666</v>
      </c>
      <c r="J408" s="548">
        <f t="shared" si="48"/>
        <v>2092.3333333333335</v>
      </c>
      <c r="K408" s="547">
        <f>VLOOKUP($B408,[1]EQ!$A$1:$L$2000,4,0)</f>
        <v>2057.8000000000002</v>
      </c>
      <c r="L408" s="547">
        <f>VLOOKUP($B408,[1]EQ!$A$1:$L$2000,5,0)</f>
        <v>2022.05</v>
      </c>
      <c r="M408" s="547">
        <f>(VLOOKUP($B408,[1]EQ!$A$1:$L$2000,9,0)/100000)</f>
        <v>8.0729999999999996E-2</v>
      </c>
    </row>
    <row r="409" spans="1:13">
      <c r="A409" s="254">
        <v>399</v>
      </c>
      <c r="B409" t="s">
        <v>483</v>
      </c>
      <c r="C409" s="547">
        <f>VLOOKUP($B409,[1]EQ!$A$1:$L$2000,6,0)</f>
        <v>423.5</v>
      </c>
      <c r="D409" s="548">
        <f t="shared" si="42"/>
        <v>423.73333333333335</v>
      </c>
      <c r="E409" s="548">
        <f t="shared" si="43"/>
        <v>420.76666666666671</v>
      </c>
      <c r="F409" s="548">
        <f t="shared" si="44"/>
        <v>418.03333333333336</v>
      </c>
      <c r="G409" s="548">
        <f t="shared" si="45"/>
        <v>415.06666666666672</v>
      </c>
      <c r="H409" s="548">
        <f t="shared" si="46"/>
        <v>426.4666666666667</v>
      </c>
      <c r="I409" s="548">
        <f t="shared" si="47"/>
        <v>429.43333333333339</v>
      </c>
      <c r="J409" s="548">
        <f t="shared" si="48"/>
        <v>432.16666666666669</v>
      </c>
      <c r="K409" s="547">
        <f>VLOOKUP($B409,[1]EQ!$A$1:$L$2000,4,0)</f>
        <v>426.7</v>
      </c>
      <c r="L409" s="547">
        <f>VLOOKUP($B409,[1]EQ!$A$1:$L$2000,5,0)</f>
        <v>421</v>
      </c>
      <c r="M409" s="547">
        <f>(VLOOKUP($B409,[1]EQ!$A$1:$L$2000,9,0)/100000)</f>
        <v>1.9590000000000001</v>
      </c>
    </row>
    <row r="410" spans="1:13">
      <c r="A410" s="254">
        <v>400</v>
      </c>
      <c r="B410" t="s">
        <v>761</v>
      </c>
      <c r="C410" s="547">
        <f>VLOOKUP($B410,[1]EQ!$A$1:$L$2000,6,0)</f>
        <v>85.9</v>
      </c>
      <c r="D410" s="548">
        <f t="shared" si="42"/>
        <v>85.783333333333346</v>
      </c>
      <c r="E410" s="548">
        <f t="shared" si="43"/>
        <v>84.666666666666686</v>
      </c>
      <c r="F410" s="548">
        <f t="shared" si="44"/>
        <v>83.433333333333337</v>
      </c>
      <c r="G410" s="548">
        <f t="shared" si="45"/>
        <v>82.316666666666677</v>
      </c>
      <c r="H410" s="548">
        <f t="shared" si="46"/>
        <v>87.016666666666694</v>
      </c>
      <c r="I410" s="548">
        <f t="shared" si="47"/>
        <v>88.13333333333334</v>
      </c>
      <c r="J410" s="548">
        <f t="shared" si="48"/>
        <v>89.366666666666703</v>
      </c>
      <c r="K410" s="547">
        <f>VLOOKUP($B410,[1]EQ!$A$1:$L$2000,4,0)</f>
        <v>86.9</v>
      </c>
      <c r="L410" s="547">
        <f>VLOOKUP($B410,[1]EQ!$A$1:$L$2000,5,0)</f>
        <v>84.55</v>
      </c>
      <c r="M410" s="547">
        <f>(VLOOKUP($B410,[1]EQ!$A$1:$L$2000,9,0)/100000)</f>
        <v>14.91892</v>
      </c>
    </row>
    <row r="411" spans="1:13">
      <c r="A411" s="254">
        <v>401</v>
      </c>
      <c r="B411" t="s">
        <v>484</v>
      </c>
      <c r="C411" s="547">
        <f>VLOOKUP($B411,[1]EQ!$A$1:$L$2000,6,0)</f>
        <v>213.05</v>
      </c>
      <c r="D411" s="548">
        <f t="shared" si="42"/>
        <v>213.65</v>
      </c>
      <c r="E411" s="548">
        <f t="shared" si="43"/>
        <v>210.4</v>
      </c>
      <c r="F411" s="548">
        <f t="shared" si="44"/>
        <v>207.75</v>
      </c>
      <c r="G411" s="548">
        <f t="shared" si="45"/>
        <v>204.5</v>
      </c>
      <c r="H411" s="548">
        <f t="shared" si="46"/>
        <v>216.3</v>
      </c>
      <c r="I411" s="548">
        <f t="shared" si="47"/>
        <v>219.55</v>
      </c>
      <c r="J411" s="548">
        <f t="shared" si="48"/>
        <v>222.20000000000002</v>
      </c>
      <c r="K411" s="547">
        <f>VLOOKUP($B411,[1]EQ!$A$1:$L$2000,4,0)</f>
        <v>216.9</v>
      </c>
      <c r="L411" s="547">
        <f>VLOOKUP($B411,[1]EQ!$A$1:$L$2000,5,0)</f>
        <v>211</v>
      </c>
      <c r="M411" s="547">
        <f>(VLOOKUP($B411,[1]EQ!$A$1:$L$2000,9,0)/100000)</f>
        <v>1.7861199999999999</v>
      </c>
    </row>
    <row r="412" spans="1:13">
      <c r="A412" s="254">
        <v>402</v>
      </c>
      <c r="B412" t="s">
        <v>170</v>
      </c>
      <c r="C412" s="547">
        <f>VLOOKUP($B412,[1]EQ!$A$1:$L$2000,6,0)</f>
        <v>28597.4</v>
      </c>
      <c r="D412" s="548">
        <f t="shared" si="42"/>
        <v>28704.5</v>
      </c>
      <c r="E412" s="548">
        <f t="shared" si="43"/>
        <v>28319</v>
      </c>
      <c r="F412" s="548">
        <f t="shared" si="44"/>
        <v>28040.6</v>
      </c>
      <c r="G412" s="548">
        <f t="shared" si="45"/>
        <v>27655.1</v>
      </c>
      <c r="H412" s="548">
        <f t="shared" si="46"/>
        <v>28982.9</v>
      </c>
      <c r="I412" s="548">
        <f t="shared" si="47"/>
        <v>29368.400000000001</v>
      </c>
      <c r="J412" s="548">
        <f t="shared" si="48"/>
        <v>29646.800000000003</v>
      </c>
      <c r="K412" s="547">
        <f>VLOOKUP($B412,[1]EQ!$A$1:$L$2000,4,0)</f>
        <v>29090</v>
      </c>
      <c r="L412" s="547">
        <f>VLOOKUP($B412,[1]EQ!$A$1:$L$2000,5,0)</f>
        <v>28426.1</v>
      </c>
      <c r="M412" s="547">
        <f>(VLOOKUP($B412,[1]EQ!$A$1:$L$2000,9,0)/100000)</f>
        <v>0.70318999999999998</v>
      </c>
    </row>
    <row r="413" spans="1:13">
      <c r="A413" s="254">
        <v>403</v>
      </c>
      <c r="B413" t="s">
        <v>485</v>
      </c>
      <c r="C413" s="547">
        <f>VLOOKUP($B413,[1]EQ!$A$1:$L$2000,6,0)</f>
        <v>1495.2</v>
      </c>
      <c r="D413" s="548">
        <f t="shared" si="42"/>
        <v>1492.6499999999999</v>
      </c>
      <c r="E413" s="548">
        <f t="shared" si="43"/>
        <v>1483.7999999999997</v>
      </c>
      <c r="F413" s="548">
        <f t="shared" si="44"/>
        <v>1472.3999999999999</v>
      </c>
      <c r="G413" s="548">
        <f t="shared" si="45"/>
        <v>1463.5499999999997</v>
      </c>
      <c r="H413" s="548">
        <f t="shared" si="46"/>
        <v>1504.0499999999997</v>
      </c>
      <c r="I413" s="548">
        <f t="shared" si="47"/>
        <v>1512.8999999999996</v>
      </c>
      <c r="J413" s="548">
        <f t="shared" si="48"/>
        <v>1524.2999999999997</v>
      </c>
      <c r="K413" s="547">
        <f>VLOOKUP($B413,[1]EQ!$A$1:$L$2000,4,0)</f>
        <v>1501.5</v>
      </c>
      <c r="L413" s="547">
        <f>VLOOKUP($B413,[1]EQ!$A$1:$L$2000,5,0)</f>
        <v>1481.25</v>
      </c>
      <c r="M413" s="547">
        <f>(VLOOKUP($B413,[1]EQ!$A$1:$L$2000,9,0)/100000)</f>
        <v>0.14227999999999999</v>
      </c>
    </row>
    <row r="414" spans="1:13">
      <c r="A414" s="254">
        <v>404</v>
      </c>
      <c r="B414" t="s">
        <v>173</v>
      </c>
      <c r="C414" s="547">
        <f>VLOOKUP($B414,[1]EQ!$A$1:$L$2000,6,0)</f>
        <v>1477.8</v>
      </c>
      <c r="D414" s="548">
        <f t="shared" si="42"/>
        <v>1486.0666666666668</v>
      </c>
      <c r="E414" s="548">
        <f t="shared" si="43"/>
        <v>1453.1333333333337</v>
      </c>
      <c r="F414" s="548">
        <f t="shared" si="44"/>
        <v>1428.4666666666669</v>
      </c>
      <c r="G414" s="548">
        <f t="shared" si="45"/>
        <v>1395.5333333333338</v>
      </c>
      <c r="H414" s="548">
        <f t="shared" si="46"/>
        <v>1510.7333333333336</v>
      </c>
      <c r="I414" s="548">
        <f t="shared" si="47"/>
        <v>1543.6666666666665</v>
      </c>
      <c r="J414" s="548">
        <f t="shared" si="48"/>
        <v>1568.3333333333335</v>
      </c>
      <c r="K414" s="547">
        <f>VLOOKUP($B414,[1]EQ!$A$1:$L$2000,4,0)</f>
        <v>1519</v>
      </c>
      <c r="L414" s="547">
        <f>VLOOKUP($B414,[1]EQ!$A$1:$L$2000,5,0)</f>
        <v>1461.4</v>
      </c>
      <c r="M414" s="547">
        <f>(VLOOKUP($B414,[1]EQ!$A$1:$L$2000,9,0)/100000)</f>
        <v>23.250389999999999</v>
      </c>
    </row>
    <row r="415" spans="1:13">
      <c r="A415" s="254">
        <v>405</v>
      </c>
      <c r="B415" t="s">
        <v>171</v>
      </c>
      <c r="C415" s="547">
        <f>VLOOKUP($B415,[1]EQ!$A$1:$L$2000,6,0)</f>
        <v>1831.55</v>
      </c>
      <c r="D415" s="548">
        <f t="shared" si="42"/>
        <v>1852.1833333333334</v>
      </c>
      <c r="E415" s="548">
        <f t="shared" si="43"/>
        <v>1794.3666666666668</v>
      </c>
      <c r="F415" s="548">
        <f t="shared" si="44"/>
        <v>1757.1833333333334</v>
      </c>
      <c r="G415" s="548">
        <f t="shared" si="45"/>
        <v>1699.3666666666668</v>
      </c>
      <c r="H415" s="548">
        <f t="shared" si="46"/>
        <v>1889.3666666666668</v>
      </c>
      <c r="I415" s="548">
        <f t="shared" si="47"/>
        <v>1947.1833333333334</v>
      </c>
      <c r="J415" s="548">
        <f t="shared" si="48"/>
        <v>1984.3666666666668</v>
      </c>
      <c r="K415" s="547">
        <f>VLOOKUP($B415,[1]EQ!$A$1:$L$2000,4,0)</f>
        <v>1910</v>
      </c>
      <c r="L415" s="547">
        <f>VLOOKUP($B415,[1]EQ!$A$1:$L$2000,5,0)</f>
        <v>1815</v>
      </c>
      <c r="M415" s="547">
        <f>(VLOOKUP($B415,[1]EQ!$A$1:$L$2000,9,0)/100000)</f>
        <v>5.5784200000000004</v>
      </c>
    </row>
    <row r="416" spans="1:13">
      <c r="A416" s="254">
        <v>406</v>
      </c>
      <c r="B416" t="s">
        <v>486</v>
      </c>
      <c r="C416" s="547">
        <f>VLOOKUP($B416,[1]EQ!$A$1:$L$2000,6,0)</f>
        <v>452.7</v>
      </c>
      <c r="D416" s="548">
        <f t="shared" si="42"/>
        <v>454.56666666666666</v>
      </c>
      <c r="E416" s="548">
        <f t="shared" si="43"/>
        <v>443.13333333333333</v>
      </c>
      <c r="F416" s="548">
        <f t="shared" si="44"/>
        <v>433.56666666666666</v>
      </c>
      <c r="G416" s="548">
        <f t="shared" si="45"/>
        <v>422.13333333333333</v>
      </c>
      <c r="H416" s="548">
        <f t="shared" si="46"/>
        <v>464.13333333333333</v>
      </c>
      <c r="I416" s="548">
        <f t="shared" si="47"/>
        <v>475.56666666666661</v>
      </c>
      <c r="J416" s="548">
        <f t="shared" si="48"/>
        <v>485.13333333333333</v>
      </c>
      <c r="K416" s="547">
        <f>VLOOKUP($B416,[1]EQ!$A$1:$L$2000,4,0)</f>
        <v>466</v>
      </c>
      <c r="L416" s="547">
        <f>VLOOKUP($B416,[1]EQ!$A$1:$L$2000,5,0)</f>
        <v>445</v>
      </c>
      <c r="M416" s="547">
        <f>(VLOOKUP($B416,[1]EQ!$A$1:$L$2000,9,0)/100000)</f>
        <v>2.6874099999999999</v>
      </c>
    </row>
    <row r="417" spans="1:13">
      <c r="A417" s="254">
        <v>407</v>
      </c>
      <c r="B417" t="s">
        <v>487</v>
      </c>
      <c r="C417" s="547">
        <f>VLOOKUP($B417,[1]EQ!$A$1:$L$2000,6,0)</f>
        <v>1289.8499999999999</v>
      </c>
      <c r="D417" s="548">
        <f t="shared" si="42"/>
        <v>1313.7666666666667</v>
      </c>
      <c r="E417" s="548">
        <f t="shared" si="43"/>
        <v>1217.2333333333333</v>
      </c>
      <c r="F417" s="548">
        <f t="shared" si="44"/>
        <v>1144.6166666666668</v>
      </c>
      <c r="G417" s="548">
        <f t="shared" si="45"/>
        <v>1048.0833333333335</v>
      </c>
      <c r="H417" s="548">
        <f t="shared" si="46"/>
        <v>1386.3833333333332</v>
      </c>
      <c r="I417" s="548">
        <f t="shared" si="47"/>
        <v>1482.9166666666665</v>
      </c>
      <c r="J417" s="548">
        <f t="shared" si="48"/>
        <v>1555.5333333333331</v>
      </c>
      <c r="K417" s="547">
        <f>VLOOKUP($B417,[1]EQ!$A$1:$L$2000,4,0)</f>
        <v>1410.3</v>
      </c>
      <c r="L417" s="547">
        <f>VLOOKUP($B417,[1]EQ!$A$1:$L$2000,5,0)</f>
        <v>1241.1500000000001</v>
      </c>
      <c r="M417" s="547">
        <f>(VLOOKUP($B417,[1]EQ!$A$1:$L$2000,9,0)/100000)</f>
        <v>2.4277000000000002</v>
      </c>
    </row>
    <row r="418" spans="1:13">
      <c r="A418" s="254">
        <v>408</v>
      </c>
      <c r="B418" t="s">
        <v>763</v>
      </c>
      <c r="C418" s="547">
        <f>VLOOKUP($B418,[1]EQ!$A$1:$L$2000,6,0)</f>
        <v>1533.5</v>
      </c>
      <c r="D418" s="548">
        <f t="shared" si="42"/>
        <v>1538.05</v>
      </c>
      <c r="E418" s="548">
        <f t="shared" si="43"/>
        <v>1522.25</v>
      </c>
      <c r="F418" s="548">
        <f t="shared" si="44"/>
        <v>1511</v>
      </c>
      <c r="G418" s="548">
        <f t="shared" si="45"/>
        <v>1495.2</v>
      </c>
      <c r="H418" s="548">
        <f t="shared" si="46"/>
        <v>1549.3</v>
      </c>
      <c r="I418" s="548">
        <f t="shared" si="47"/>
        <v>1565.0999999999997</v>
      </c>
      <c r="J418" s="548">
        <f t="shared" si="48"/>
        <v>1576.35</v>
      </c>
      <c r="K418" s="547">
        <f>VLOOKUP($B418,[1]EQ!$A$1:$L$2000,4,0)</f>
        <v>1553.85</v>
      </c>
      <c r="L418" s="547">
        <f>VLOOKUP($B418,[1]EQ!$A$1:$L$2000,5,0)</f>
        <v>1526.8</v>
      </c>
      <c r="M418" s="547">
        <f>(VLOOKUP($B418,[1]EQ!$A$1:$L$2000,9,0)/100000)</f>
        <v>0.34282000000000001</v>
      </c>
    </row>
    <row r="419" spans="1:13">
      <c r="A419" s="254">
        <v>409</v>
      </c>
      <c r="B419" t="s">
        <v>488</v>
      </c>
      <c r="C419" s="547">
        <f>VLOOKUP($B419,[1]EQ!$A$1:$L$2000,6,0)</f>
        <v>394.65</v>
      </c>
      <c r="D419" s="548">
        <f t="shared" si="42"/>
        <v>396.26666666666665</v>
      </c>
      <c r="E419" s="548">
        <f t="shared" si="43"/>
        <v>391.5333333333333</v>
      </c>
      <c r="F419" s="548">
        <f t="shared" si="44"/>
        <v>388.41666666666663</v>
      </c>
      <c r="G419" s="548">
        <f t="shared" si="45"/>
        <v>383.68333333333328</v>
      </c>
      <c r="H419" s="548">
        <f t="shared" si="46"/>
        <v>399.38333333333333</v>
      </c>
      <c r="I419" s="548">
        <f t="shared" si="47"/>
        <v>404.11666666666667</v>
      </c>
      <c r="J419" s="548">
        <f t="shared" si="48"/>
        <v>407.23333333333335</v>
      </c>
      <c r="K419" s="547">
        <f>VLOOKUP($B419,[1]EQ!$A$1:$L$2000,4,0)</f>
        <v>401</v>
      </c>
      <c r="L419" s="547">
        <f>VLOOKUP($B419,[1]EQ!$A$1:$L$2000,5,0)</f>
        <v>393.15</v>
      </c>
      <c r="M419" s="547">
        <f>(VLOOKUP($B419,[1]EQ!$A$1:$L$2000,9,0)/100000)</f>
        <v>1.40191</v>
      </c>
    </row>
    <row r="420" spans="1:13">
      <c r="A420" s="254">
        <v>410</v>
      </c>
      <c r="B420" t="s">
        <v>489</v>
      </c>
      <c r="C420" s="547">
        <f>VLOOKUP($B420,[1]EQ!$A$1:$L$2000,6,0)</f>
        <v>8.15</v>
      </c>
      <c r="D420" s="548">
        <f t="shared" si="42"/>
        <v>8.2000000000000011</v>
      </c>
      <c r="E420" s="548">
        <f t="shared" si="43"/>
        <v>8.0500000000000025</v>
      </c>
      <c r="F420" s="548">
        <f t="shared" si="44"/>
        <v>7.9500000000000011</v>
      </c>
      <c r="G420" s="548">
        <f t="shared" si="45"/>
        <v>7.8000000000000025</v>
      </c>
      <c r="H420" s="548">
        <f t="shared" si="46"/>
        <v>8.3000000000000025</v>
      </c>
      <c r="I420" s="548">
        <f t="shared" si="47"/>
        <v>8.4500000000000011</v>
      </c>
      <c r="J420" s="548">
        <f t="shared" si="48"/>
        <v>8.5500000000000025</v>
      </c>
      <c r="K420" s="547">
        <f>VLOOKUP($B420,[1]EQ!$A$1:$L$2000,4,0)</f>
        <v>8.35</v>
      </c>
      <c r="L420" s="547">
        <f>VLOOKUP($B420,[1]EQ!$A$1:$L$2000,5,0)</f>
        <v>8.1</v>
      </c>
      <c r="M420" s="547">
        <f>(VLOOKUP($B420,[1]EQ!$A$1:$L$2000,9,0)/100000)</f>
        <v>86.926850000000002</v>
      </c>
    </row>
    <row r="421" spans="1:13">
      <c r="A421" s="254">
        <v>411</v>
      </c>
      <c r="B421" t="s">
        <v>764</v>
      </c>
      <c r="C421" s="547">
        <f>VLOOKUP($B421,[1]EQ!$A$1:$L$2000,6,0)</f>
        <v>87.35</v>
      </c>
      <c r="D421" s="548">
        <f t="shared" si="42"/>
        <v>87.8</v>
      </c>
      <c r="E421" s="548">
        <f t="shared" si="43"/>
        <v>86.55</v>
      </c>
      <c r="F421" s="548">
        <f t="shared" si="44"/>
        <v>85.75</v>
      </c>
      <c r="G421" s="548">
        <f t="shared" si="45"/>
        <v>84.5</v>
      </c>
      <c r="H421" s="548">
        <f t="shared" si="46"/>
        <v>88.6</v>
      </c>
      <c r="I421" s="548">
        <f t="shared" si="47"/>
        <v>89.85</v>
      </c>
      <c r="J421" s="548">
        <f t="shared" si="48"/>
        <v>90.649999999999991</v>
      </c>
      <c r="K421" s="547">
        <f>VLOOKUP($B421,[1]EQ!$A$1:$L$2000,4,0)</f>
        <v>89.05</v>
      </c>
      <c r="L421" s="547">
        <f>VLOOKUP($B421,[1]EQ!$A$1:$L$2000,5,0)</f>
        <v>87</v>
      </c>
      <c r="M421" s="547">
        <f>(VLOOKUP($B421,[1]EQ!$A$1:$L$2000,9,0)/100000)</f>
        <v>25.982700000000001</v>
      </c>
    </row>
    <row r="422" spans="1:13">
      <c r="A422" s="254">
        <v>412</v>
      </c>
      <c r="B422" t="s">
        <v>490</v>
      </c>
      <c r="C422" s="547">
        <f>VLOOKUP($B422,[1]EQ!$A$1:$L$2000,6,0)</f>
        <v>98.25</v>
      </c>
      <c r="D422" s="548">
        <f t="shared" si="42"/>
        <v>98.95</v>
      </c>
      <c r="E422" s="548">
        <f t="shared" si="43"/>
        <v>97.300000000000011</v>
      </c>
      <c r="F422" s="548">
        <f t="shared" si="44"/>
        <v>96.350000000000009</v>
      </c>
      <c r="G422" s="548">
        <f t="shared" si="45"/>
        <v>94.700000000000017</v>
      </c>
      <c r="H422" s="548">
        <f t="shared" si="46"/>
        <v>99.9</v>
      </c>
      <c r="I422" s="548">
        <f t="shared" si="47"/>
        <v>101.55000000000001</v>
      </c>
      <c r="J422" s="548">
        <f t="shared" si="48"/>
        <v>102.5</v>
      </c>
      <c r="K422" s="547">
        <f>VLOOKUP($B422,[1]EQ!$A$1:$L$2000,4,0)</f>
        <v>100.6</v>
      </c>
      <c r="L422" s="547">
        <f>VLOOKUP($B422,[1]EQ!$A$1:$L$2000,5,0)</f>
        <v>98</v>
      </c>
      <c r="M422" s="547">
        <f>(VLOOKUP($B422,[1]EQ!$A$1:$L$2000,9,0)/100000)</f>
        <v>2.6372800000000001</v>
      </c>
    </row>
    <row r="423" spans="1:13">
      <c r="A423" s="254">
        <v>413</v>
      </c>
      <c r="B423" t="s">
        <v>169</v>
      </c>
      <c r="C423" s="547">
        <f>VLOOKUP($B423,[1]EQ!$A$1:$L$2000,6,0)</f>
        <v>402.35</v>
      </c>
      <c r="D423" s="548">
        <f t="shared" si="42"/>
        <v>406.13333333333338</v>
      </c>
      <c r="E423" s="548">
        <f t="shared" si="43"/>
        <v>396.51666666666677</v>
      </c>
      <c r="F423" s="548">
        <f t="shared" si="44"/>
        <v>390.68333333333339</v>
      </c>
      <c r="G423" s="548">
        <f t="shared" si="45"/>
        <v>381.06666666666678</v>
      </c>
      <c r="H423" s="548">
        <f t="shared" si="46"/>
        <v>411.96666666666675</v>
      </c>
      <c r="I423" s="548">
        <f t="shared" si="47"/>
        <v>421.58333333333343</v>
      </c>
      <c r="J423" s="548">
        <f t="shared" si="48"/>
        <v>427.41666666666674</v>
      </c>
      <c r="K423" s="547">
        <f>VLOOKUP($B423,[1]EQ!$A$1:$L$2000,4,0)</f>
        <v>415.75</v>
      </c>
      <c r="L423" s="547">
        <f>VLOOKUP($B423,[1]EQ!$A$1:$L$2000,5,0)</f>
        <v>400.3</v>
      </c>
      <c r="M423" s="547">
        <f>(VLOOKUP($B423,[1]EQ!$A$1:$L$2000,9,0)/100000)</f>
        <v>803.65431000000001</v>
      </c>
    </row>
    <row r="424" spans="1:13">
      <c r="A424" s="254">
        <v>414</v>
      </c>
      <c r="B424" t="s">
        <v>168</v>
      </c>
      <c r="C424" s="547">
        <f>VLOOKUP($B424,[1]EQ!$A$1:$L$2000,6,0)</f>
        <v>64.75</v>
      </c>
      <c r="D424" s="548">
        <f t="shared" si="42"/>
        <v>64.63333333333334</v>
      </c>
      <c r="E424" s="548">
        <f t="shared" si="43"/>
        <v>62.866666666666674</v>
      </c>
      <c r="F424" s="548">
        <f t="shared" si="44"/>
        <v>60.983333333333334</v>
      </c>
      <c r="G424" s="548">
        <f t="shared" si="45"/>
        <v>59.216666666666669</v>
      </c>
      <c r="H424" s="548">
        <f t="shared" si="46"/>
        <v>66.51666666666668</v>
      </c>
      <c r="I424" s="548">
        <f t="shared" si="47"/>
        <v>68.28333333333336</v>
      </c>
      <c r="J424" s="548">
        <f t="shared" si="48"/>
        <v>70.166666666666686</v>
      </c>
      <c r="K424" s="547">
        <f>VLOOKUP($B424,[1]EQ!$A$1:$L$2000,4,0)</f>
        <v>66.400000000000006</v>
      </c>
      <c r="L424" s="547">
        <f>VLOOKUP($B424,[1]EQ!$A$1:$L$2000,5,0)</f>
        <v>62.75</v>
      </c>
      <c r="M424" s="547">
        <f>(VLOOKUP($B424,[1]EQ!$A$1:$L$2000,9,0)/100000)</f>
        <v>536.47014999999999</v>
      </c>
    </row>
    <row r="425" spans="1:13">
      <c r="A425" s="254">
        <v>415</v>
      </c>
      <c r="B425" t="s">
        <v>767</v>
      </c>
      <c r="C425" s="547">
        <f>VLOOKUP($B425,[1]EQ!$A$1:$L$2000,6,0)</f>
        <v>229.7</v>
      </c>
      <c r="D425" s="548">
        <f t="shared" si="42"/>
        <v>232.88333333333333</v>
      </c>
      <c r="E425" s="548">
        <f t="shared" si="43"/>
        <v>224.96666666666664</v>
      </c>
      <c r="F425" s="548">
        <f t="shared" si="44"/>
        <v>220.23333333333332</v>
      </c>
      <c r="G425" s="548">
        <f t="shared" si="45"/>
        <v>212.31666666666663</v>
      </c>
      <c r="H425" s="548">
        <f t="shared" si="46"/>
        <v>237.61666666666665</v>
      </c>
      <c r="I425" s="548">
        <f t="shared" si="47"/>
        <v>245.53333333333333</v>
      </c>
      <c r="J425" s="548">
        <f t="shared" si="48"/>
        <v>250.26666666666665</v>
      </c>
      <c r="K425" s="547">
        <f>VLOOKUP($B425,[1]EQ!$A$1:$L$2000,4,0)</f>
        <v>240.8</v>
      </c>
      <c r="L425" s="547">
        <f>VLOOKUP($B425,[1]EQ!$A$1:$L$2000,5,0)</f>
        <v>228.15</v>
      </c>
      <c r="M425" s="547">
        <f>(VLOOKUP($B425,[1]EQ!$A$1:$L$2000,9,0)/100000)</f>
        <v>5.72959</v>
      </c>
    </row>
    <row r="426" spans="1:13">
      <c r="A426" s="254">
        <v>416</v>
      </c>
      <c r="B426" t="s">
        <v>842</v>
      </c>
      <c r="C426" s="547">
        <f>VLOOKUP($B426,[1]EQ!$A$1:$L$2000,6,0)</f>
        <v>186.75</v>
      </c>
      <c r="D426" s="548">
        <f t="shared" si="42"/>
        <v>185.6</v>
      </c>
      <c r="E426" s="548">
        <f t="shared" si="43"/>
        <v>181.45</v>
      </c>
      <c r="F426" s="548">
        <f t="shared" si="44"/>
        <v>176.15</v>
      </c>
      <c r="G426" s="548">
        <f t="shared" si="45"/>
        <v>172</v>
      </c>
      <c r="H426" s="548">
        <f t="shared" si="46"/>
        <v>190.89999999999998</v>
      </c>
      <c r="I426" s="548">
        <f t="shared" si="47"/>
        <v>195.05</v>
      </c>
      <c r="J426" s="548">
        <f t="shared" si="48"/>
        <v>200.34999999999997</v>
      </c>
      <c r="K426" s="547">
        <f>VLOOKUP($B426,[1]EQ!$A$1:$L$2000,4,0)</f>
        <v>189.75</v>
      </c>
      <c r="L426" s="547">
        <f>VLOOKUP($B426,[1]EQ!$A$1:$L$2000,5,0)</f>
        <v>180.3</v>
      </c>
      <c r="M426" s="547">
        <f>(VLOOKUP($B426,[1]EQ!$A$1:$L$2000,9,0)/100000)</f>
        <v>16.031300000000002</v>
      </c>
    </row>
    <row r="427" spans="1:13">
      <c r="A427" s="254">
        <v>417</v>
      </c>
      <c r="B427" t="s">
        <v>174</v>
      </c>
      <c r="C427" s="547">
        <f>VLOOKUP($B427,[1]EQ!$A$1:$L$2000,6,0)</f>
        <v>898.05</v>
      </c>
      <c r="D427" s="548">
        <f t="shared" si="42"/>
        <v>899.05000000000007</v>
      </c>
      <c r="E427" s="548">
        <f t="shared" si="43"/>
        <v>889.10000000000014</v>
      </c>
      <c r="F427" s="548">
        <f t="shared" si="44"/>
        <v>880.15000000000009</v>
      </c>
      <c r="G427" s="548">
        <f t="shared" si="45"/>
        <v>870.20000000000016</v>
      </c>
      <c r="H427" s="548">
        <f t="shared" si="46"/>
        <v>908.00000000000011</v>
      </c>
      <c r="I427" s="548">
        <f t="shared" si="47"/>
        <v>917.95000000000016</v>
      </c>
      <c r="J427" s="548">
        <f t="shared" si="48"/>
        <v>926.90000000000009</v>
      </c>
      <c r="K427" s="547">
        <f>VLOOKUP($B427,[1]EQ!$A$1:$L$2000,4,0)</f>
        <v>909</v>
      </c>
      <c r="L427" s="547">
        <f>VLOOKUP($B427,[1]EQ!$A$1:$L$2000,5,0)</f>
        <v>890.1</v>
      </c>
      <c r="M427" s="547">
        <f>(VLOOKUP($B427,[1]EQ!$A$1:$L$2000,9,0)/100000)</f>
        <v>2.8508100000000001</v>
      </c>
    </row>
    <row r="428" spans="1:13">
      <c r="A428" s="254">
        <v>418</v>
      </c>
      <c r="B428" t="s">
        <v>491</v>
      </c>
      <c r="C428" s="547">
        <f>VLOOKUP($B428,[1]EQ!$A$1:$L$2000,6,0)</f>
        <v>504</v>
      </c>
      <c r="D428" s="548">
        <f t="shared" si="42"/>
        <v>506.7</v>
      </c>
      <c r="E428" s="548">
        <f t="shared" si="43"/>
        <v>499.29999999999995</v>
      </c>
      <c r="F428" s="548">
        <f t="shared" si="44"/>
        <v>494.59999999999997</v>
      </c>
      <c r="G428" s="548">
        <f t="shared" si="45"/>
        <v>487.19999999999993</v>
      </c>
      <c r="H428" s="548">
        <f t="shared" si="46"/>
        <v>511.4</v>
      </c>
      <c r="I428" s="548">
        <f t="shared" si="47"/>
        <v>518.79999999999995</v>
      </c>
      <c r="J428" s="548">
        <f t="shared" si="48"/>
        <v>523.5</v>
      </c>
      <c r="K428" s="547">
        <f>VLOOKUP($B428,[1]EQ!$A$1:$L$2000,4,0)</f>
        <v>514.1</v>
      </c>
      <c r="L428" s="547">
        <f>VLOOKUP($B428,[1]EQ!$A$1:$L$2000,5,0)</f>
        <v>502</v>
      </c>
      <c r="M428" s="547">
        <f>(VLOOKUP($B428,[1]EQ!$A$1:$L$2000,9,0)/100000)</f>
        <v>0.66196999999999995</v>
      </c>
    </row>
    <row r="429" spans="1:13">
      <c r="A429" s="254">
        <v>419</v>
      </c>
      <c r="B429" t="s">
        <v>795</v>
      </c>
      <c r="C429" s="547">
        <f>VLOOKUP($B429,[1]EQ!$A$1:$L$2000,6,0)</f>
        <v>301.5</v>
      </c>
      <c r="D429" s="548">
        <f t="shared" si="42"/>
        <v>302.33333333333331</v>
      </c>
      <c r="E429" s="548">
        <f t="shared" si="43"/>
        <v>297.36666666666662</v>
      </c>
      <c r="F429" s="548">
        <f t="shared" si="44"/>
        <v>293.23333333333329</v>
      </c>
      <c r="G429" s="548">
        <f t="shared" si="45"/>
        <v>288.26666666666659</v>
      </c>
      <c r="H429" s="548">
        <f t="shared" si="46"/>
        <v>306.46666666666664</v>
      </c>
      <c r="I429" s="548">
        <f t="shared" si="47"/>
        <v>311.43333333333334</v>
      </c>
      <c r="J429" s="548">
        <f t="shared" si="48"/>
        <v>315.56666666666666</v>
      </c>
      <c r="K429" s="547">
        <f>VLOOKUP($B429,[1]EQ!$A$1:$L$2000,4,0)</f>
        <v>307.3</v>
      </c>
      <c r="L429" s="547">
        <f>VLOOKUP($B429,[1]EQ!$A$1:$L$2000,5,0)</f>
        <v>298.2</v>
      </c>
      <c r="M429" s="547">
        <f>(VLOOKUP($B429,[1]EQ!$A$1:$L$2000,9,0)/100000)</f>
        <v>4.2188499999999998</v>
      </c>
    </row>
    <row r="430" spans="1:13">
      <c r="A430" s="254">
        <v>420</v>
      </c>
      <c r="B430" t="s">
        <v>492</v>
      </c>
      <c r="C430" s="547">
        <f>VLOOKUP($B430,[1]EQ!$A$1:$L$2000,6,0)</f>
        <v>181.1</v>
      </c>
      <c r="D430" s="548">
        <f t="shared" si="42"/>
        <v>181.70000000000002</v>
      </c>
      <c r="E430" s="548">
        <f t="shared" si="43"/>
        <v>179.90000000000003</v>
      </c>
      <c r="F430" s="548">
        <f t="shared" si="44"/>
        <v>178.70000000000002</v>
      </c>
      <c r="G430" s="548">
        <f t="shared" si="45"/>
        <v>176.90000000000003</v>
      </c>
      <c r="H430" s="548">
        <f t="shared" si="46"/>
        <v>182.90000000000003</v>
      </c>
      <c r="I430" s="548">
        <f t="shared" si="47"/>
        <v>184.70000000000005</v>
      </c>
      <c r="J430" s="548">
        <f t="shared" si="48"/>
        <v>185.90000000000003</v>
      </c>
      <c r="K430" s="547">
        <f>VLOOKUP($B430,[1]EQ!$A$1:$L$2000,4,0)</f>
        <v>183.5</v>
      </c>
      <c r="L430" s="547">
        <f>VLOOKUP($B430,[1]EQ!$A$1:$L$2000,5,0)</f>
        <v>180.5</v>
      </c>
      <c r="M430" s="547">
        <f>(VLOOKUP($B430,[1]EQ!$A$1:$L$2000,9,0)/100000)</f>
        <v>3.7481499999999999</v>
      </c>
    </row>
    <row r="431" spans="1:13">
      <c r="A431" s="254">
        <v>421</v>
      </c>
      <c r="B431" t="s">
        <v>175</v>
      </c>
      <c r="C431" s="547">
        <f>VLOOKUP($B431,[1]EQ!$A$1:$L$2000,6,0)</f>
        <v>631.15</v>
      </c>
      <c r="D431" s="548">
        <f t="shared" si="42"/>
        <v>629.55000000000007</v>
      </c>
      <c r="E431" s="548">
        <f t="shared" si="43"/>
        <v>624.60000000000014</v>
      </c>
      <c r="F431" s="548">
        <f t="shared" si="44"/>
        <v>618.05000000000007</v>
      </c>
      <c r="G431" s="548">
        <f t="shared" si="45"/>
        <v>613.10000000000014</v>
      </c>
      <c r="H431" s="548">
        <f t="shared" si="46"/>
        <v>636.10000000000014</v>
      </c>
      <c r="I431" s="548">
        <f t="shared" si="47"/>
        <v>641.05000000000018</v>
      </c>
      <c r="J431" s="548">
        <f t="shared" si="48"/>
        <v>647.60000000000014</v>
      </c>
      <c r="K431" s="547">
        <f>VLOOKUP($B431,[1]EQ!$A$1:$L$2000,4,0)</f>
        <v>634.5</v>
      </c>
      <c r="L431" s="547">
        <f>VLOOKUP($B431,[1]EQ!$A$1:$L$2000,5,0)</f>
        <v>623</v>
      </c>
      <c r="M431" s="547">
        <f>(VLOOKUP($B431,[1]EQ!$A$1:$L$2000,9,0)/100000)</f>
        <v>61.374540000000003</v>
      </c>
    </row>
    <row r="432" spans="1:13">
      <c r="A432" s="254">
        <v>422</v>
      </c>
      <c r="B432" t="s">
        <v>176</v>
      </c>
      <c r="C432" s="547">
        <f>VLOOKUP($B432,[1]EQ!$A$1:$L$2000,6,0)</f>
        <v>516.29999999999995</v>
      </c>
      <c r="D432" s="548">
        <f t="shared" si="42"/>
        <v>517.93333333333328</v>
      </c>
      <c r="E432" s="548">
        <f t="shared" si="43"/>
        <v>512.36666666666656</v>
      </c>
      <c r="F432" s="548">
        <f t="shared" si="44"/>
        <v>508.43333333333328</v>
      </c>
      <c r="G432" s="548">
        <f t="shared" si="45"/>
        <v>502.86666666666656</v>
      </c>
      <c r="H432" s="548">
        <f t="shared" si="46"/>
        <v>521.86666666666656</v>
      </c>
      <c r="I432" s="548">
        <f t="shared" si="47"/>
        <v>527.43333333333339</v>
      </c>
      <c r="J432" s="548">
        <f t="shared" si="48"/>
        <v>531.36666666666656</v>
      </c>
      <c r="K432" s="547">
        <f>VLOOKUP($B432,[1]EQ!$A$1:$L$2000,4,0)</f>
        <v>523.5</v>
      </c>
      <c r="L432" s="547">
        <f>VLOOKUP($B432,[1]EQ!$A$1:$L$2000,5,0)</f>
        <v>514</v>
      </c>
      <c r="M432" s="547">
        <f>(VLOOKUP($B432,[1]EQ!$A$1:$L$2000,9,0)/100000)</f>
        <v>15.693199999999999</v>
      </c>
    </row>
    <row r="433" spans="1:13">
      <c r="A433" s="254">
        <v>423</v>
      </c>
      <c r="B433" t="s">
        <v>493</v>
      </c>
      <c r="C433" s="547">
        <f>VLOOKUP($B433,[1]EQ!$A$1:$L$2000,6,0)</f>
        <v>2355.5500000000002</v>
      </c>
      <c r="D433" s="548">
        <f t="shared" si="42"/>
        <v>2290.5</v>
      </c>
      <c r="E433" s="548">
        <f t="shared" si="43"/>
        <v>2202</v>
      </c>
      <c r="F433" s="548">
        <f t="shared" si="44"/>
        <v>2048.4499999999998</v>
      </c>
      <c r="G433" s="548">
        <f t="shared" si="45"/>
        <v>1959.9499999999998</v>
      </c>
      <c r="H433" s="548">
        <f t="shared" si="46"/>
        <v>2444.0500000000002</v>
      </c>
      <c r="I433" s="548">
        <f t="shared" si="47"/>
        <v>2532.5500000000002</v>
      </c>
      <c r="J433" s="548">
        <f t="shared" si="48"/>
        <v>2686.1000000000004</v>
      </c>
      <c r="K433" s="547">
        <f>VLOOKUP($B433,[1]EQ!$A$1:$L$2000,4,0)</f>
        <v>2379</v>
      </c>
      <c r="L433" s="547">
        <f>VLOOKUP($B433,[1]EQ!$A$1:$L$2000,5,0)</f>
        <v>2136.9499999999998</v>
      </c>
      <c r="M433" s="547">
        <f>(VLOOKUP($B433,[1]EQ!$A$1:$L$2000,9,0)/100000)</f>
        <v>2.66418</v>
      </c>
    </row>
    <row r="434" spans="1:13">
      <c r="A434" s="254">
        <v>424</v>
      </c>
      <c r="B434" t="s">
        <v>494</v>
      </c>
      <c r="C434" s="547">
        <f>VLOOKUP($B434,[1]EQ!$A$1:$L$2000,6,0)</f>
        <v>652.1</v>
      </c>
      <c r="D434" s="548">
        <f t="shared" si="42"/>
        <v>650.36666666666667</v>
      </c>
      <c r="E434" s="548">
        <f t="shared" si="43"/>
        <v>643.73333333333335</v>
      </c>
      <c r="F434" s="548">
        <f t="shared" si="44"/>
        <v>635.36666666666667</v>
      </c>
      <c r="G434" s="548">
        <f t="shared" si="45"/>
        <v>628.73333333333335</v>
      </c>
      <c r="H434" s="548">
        <f t="shared" si="46"/>
        <v>658.73333333333335</v>
      </c>
      <c r="I434" s="548">
        <f t="shared" si="47"/>
        <v>665.36666666666679</v>
      </c>
      <c r="J434" s="548">
        <f t="shared" si="48"/>
        <v>673.73333333333335</v>
      </c>
      <c r="K434" s="547">
        <f>VLOOKUP($B434,[1]EQ!$A$1:$L$2000,4,0)</f>
        <v>657</v>
      </c>
      <c r="L434" s="547">
        <f>VLOOKUP($B434,[1]EQ!$A$1:$L$2000,5,0)</f>
        <v>642</v>
      </c>
      <c r="M434" s="547">
        <f>(VLOOKUP($B434,[1]EQ!$A$1:$L$2000,9,0)/100000)</f>
        <v>2.0072000000000001</v>
      </c>
    </row>
    <row r="435" spans="1:13">
      <c r="A435" s="254">
        <v>425</v>
      </c>
      <c r="B435" t="s">
        <v>495</v>
      </c>
      <c r="C435" s="547">
        <f>VLOOKUP($B435,[1]EQ!$A$1:$L$2000,6,0)</f>
        <v>360.75</v>
      </c>
      <c r="D435" s="548">
        <f t="shared" si="42"/>
        <v>363.5333333333333</v>
      </c>
      <c r="E435" s="548">
        <f t="shared" si="43"/>
        <v>352.71666666666658</v>
      </c>
      <c r="F435" s="548">
        <f t="shared" si="44"/>
        <v>344.68333333333328</v>
      </c>
      <c r="G435" s="548">
        <f t="shared" si="45"/>
        <v>333.86666666666656</v>
      </c>
      <c r="H435" s="548">
        <f t="shared" si="46"/>
        <v>371.56666666666661</v>
      </c>
      <c r="I435" s="548">
        <f t="shared" si="47"/>
        <v>382.38333333333333</v>
      </c>
      <c r="J435" s="548">
        <f t="shared" si="48"/>
        <v>390.41666666666663</v>
      </c>
      <c r="K435" s="547">
        <f>VLOOKUP($B435,[1]EQ!$A$1:$L$2000,4,0)</f>
        <v>374.35</v>
      </c>
      <c r="L435" s="547">
        <f>VLOOKUP($B435,[1]EQ!$A$1:$L$2000,5,0)</f>
        <v>355.5</v>
      </c>
      <c r="M435" s="547">
        <f>(VLOOKUP($B435,[1]EQ!$A$1:$L$2000,9,0)/100000)</f>
        <v>1.80131</v>
      </c>
    </row>
    <row r="436" spans="1:13">
      <c r="A436" s="254">
        <v>426</v>
      </c>
      <c r="B436" t="s">
        <v>496</v>
      </c>
      <c r="C436" s="547">
        <f>VLOOKUP($B436,[1]EQ!$A$1:$L$2000,6,0)</f>
        <v>254.95</v>
      </c>
      <c r="D436" s="548">
        <f t="shared" si="42"/>
        <v>254.54999999999998</v>
      </c>
      <c r="E436" s="548">
        <f t="shared" si="43"/>
        <v>252.54999999999995</v>
      </c>
      <c r="F436" s="548">
        <f t="shared" si="44"/>
        <v>250.14999999999998</v>
      </c>
      <c r="G436" s="548">
        <f t="shared" si="45"/>
        <v>248.14999999999995</v>
      </c>
      <c r="H436" s="548">
        <f t="shared" si="46"/>
        <v>256.94999999999993</v>
      </c>
      <c r="I436" s="548">
        <f t="shared" si="47"/>
        <v>258.95000000000005</v>
      </c>
      <c r="J436" s="548">
        <f t="shared" si="48"/>
        <v>261.34999999999997</v>
      </c>
      <c r="K436" s="547">
        <f>VLOOKUP($B436,[1]EQ!$A$1:$L$2000,4,0)</f>
        <v>256.55</v>
      </c>
      <c r="L436" s="547">
        <f>VLOOKUP($B436,[1]EQ!$A$1:$L$2000,5,0)</f>
        <v>252.15</v>
      </c>
      <c r="M436" s="547">
        <f>(VLOOKUP($B436,[1]EQ!$A$1:$L$2000,9,0)/100000)</f>
        <v>1.8348</v>
      </c>
    </row>
    <row r="437" spans="1:13">
      <c r="A437" s="254">
        <v>427</v>
      </c>
      <c r="B437" t="s">
        <v>497</v>
      </c>
      <c r="C437" s="547">
        <f>VLOOKUP($B437,[1]EQ!$A$1:$L$2000,6,0)</f>
        <v>1972.85</v>
      </c>
      <c r="D437" s="548">
        <f t="shared" si="42"/>
        <v>1944.8333333333333</v>
      </c>
      <c r="E437" s="548">
        <f t="shared" si="43"/>
        <v>1904.6666666666665</v>
      </c>
      <c r="F437" s="548">
        <f t="shared" si="44"/>
        <v>1836.4833333333333</v>
      </c>
      <c r="G437" s="548">
        <f t="shared" si="45"/>
        <v>1796.3166666666666</v>
      </c>
      <c r="H437" s="548">
        <f t="shared" si="46"/>
        <v>2013.0166666666664</v>
      </c>
      <c r="I437" s="548">
        <f t="shared" si="47"/>
        <v>2053.1833333333329</v>
      </c>
      <c r="J437" s="548">
        <f t="shared" si="48"/>
        <v>2121.3666666666663</v>
      </c>
      <c r="K437" s="547">
        <f>VLOOKUP($B437,[1]EQ!$A$1:$L$2000,4,0)</f>
        <v>1985</v>
      </c>
      <c r="L437" s="547">
        <f>VLOOKUP($B437,[1]EQ!$A$1:$L$2000,5,0)</f>
        <v>1876.65</v>
      </c>
      <c r="M437" s="547">
        <f>(VLOOKUP($B437,[1]EQ!$A$1:$L$2000,9,0)/100000)</f>
        <v>1.6859599999999999</v>
      </c>
    </row>
    <row r="438" spans="1:13">
      <c r="A438" s="254">
        <v>428</v>
      </c>
      <c r="B438" t="s">
        <v>765</v>
      </c>
      <c r="C438" s="547">
        <f>VLOOKUP($B438,[1]EQ!$A$1:$L$2000,6,0)</f>
        <v>389.85</v>
      </c>
      <c r="D438" s="548">
        <f t="shared" si="42"/>
        <v>390.66666666666669</v>
      </c>
      <c r="E438" s="548">
        <f t="shared" si="43"/>
        <v>385.13333333333338</v>
      </c>
      <c r="F438" s="548">
        <f t="shared" si="44"/>
        <v>380.41666666666669</v>
      </c>
      <c r="G438" s="548">
        <f t="shared" si="45"/>
        <v>374.88333333333338</v>
      </c>
      <c r="H438" s="548">
        <f t="shared" si="46"/>
        <v>395.38333333333338</v>
      </c>
      <c r="I438" s="548">
        <f t="shared" si="47"/>
        <v>400.91666666666669</v>
      </c>
      <c r="J438" s="548">
        <f t="shared" si="48"/>
        <v>405.63333333333338</v>
      </c>
      <c r="K438" s="547">
        <f>VLOOKUP($B438,[1]EQ!$A$1:$L$2000,4,0)</f>
        <v>396.2</v>
      </c>
      <c r="L438" s="547">
        <f>VLOOKUP($B438,[1]EQ!$A$1:$L$2000,5,0)</f>
        <v>385.95</v>
      </c>
      <c r="M438" s="547">
        <f>(VLOOKUP($B438,[1]EQ!$A$1:$L$2000,9,0)/100000)</f>
        <v>0.68100000000000005</v>
      </c>
    </row>
    <row r="439" spans="1:13">
      <c r="A439" s="254">
        <v>429</v>
      </c>
      <c r="B439" t="s">
        <v>816</v>
      </c>
      <c r="C439" s="547">
        <f>VLOOKUP($B439,[1]EQ!$A$1:$L$2000,6,0)</f>
        <v>500.65</v>
      </c>
      <c r="D439" s="548">
        <f t="shared" si="42"/>
        <v>498.16666666666669</v>
      </c>
      <c r="E439" s="548">
        <f t="shared" si="43"/>
        <v>491.33333333333337</v>
      </c>
      <c r="F439" s="548">
        <f t="shared" si="44"/>
        <v>482.01666666666671</v>
      </c>
      <c r="G439" s="548">
        <f t="shared" si="45"/>
        <v>475.18333333333339</v>
      </c>
      <c r="H439" s="548">
        <f t="shared" si="46"/>
        <v>507.48333333333335</v>
      </c>
      <c r="I439" s="548">
        <f t="shared" si="47"/>
        <v>514.31666666666672</v>
      </c>
      <c r="J439" s="548">
        <f t="shared" si="48"/>
        <v>523.63333333333333</v>
      </c>
      <c r="K439" s="547">
        <f>VLOOKUP($B439,[1]EQ!$A$1:$L$2000,4,0)</f>
        <v>505</v>
      </c>
      <c r="L439" s="547">
        <f>VLOOKUP($B439,[1]EQ!$A$1:$L$2000,5,0)</f>
        <v>488.85</v>
      </c>
      <c r="M439" s="547">
        <f>(VLOOKUP($B439,[1]EQ!$A$1:$L$2000,9,0)/100000)</f>
        <v>4.0383500000000003</v>
      </c>
    </row>
    <row r="440" spans="1:13">
      <c r="A440" s="254">
        <v>430</v>
      </c>
      <c r="B440" t="s">
        <v>498</v>
      </c>
      <c r="C440" s="547">
        <f>VLOOKUP($B440,[1]EQ!$A$1:$L$2000,6,0)</f>
        <v>5.6</v>
      </c>
      <c r="D440" s="548">
        <f t="shared" si="42"/>
        <v>5.666666666666667</v>
      </c>
      <c r="E440" s="548">
        <f t="shared" si="43"/>
        <v>5.4333333333333336</v>
      </c>
      <c r="F440" s="548">
        <f t="shared" si="44"/>
        <v>5.2666666666666666</v>
      </c>
      <c r="G440" s="548">
        <f t="shared" si="45"/>
        <v>5.0333333333333332</v>
      </c>
      <c r="H440" s="548">
        <f t="shared" si="46"/>
        <v>5.8333333333333339</v>
      </c>
      <c r="I440" s="548">
        <f t="shared" si="47"/>
        <v>6.0666666666666664</v>
      </c>
      <c r="J440" s="548">
        <f t="shared" si="48"/>
        <v>6.2333333333333343</v>
      </c>
      <c r="K440" s="547">
        <f>VLOOKUP($B440,[1]EQ!$A$1:$L$2000,4,0)</f>
        <v>5.9</v>
      </c>
      <c r="L440" s="547">
        <f>VLOOKUP($B440,[1]EQ!$A$1:$L$2000,5,0)</f>
        <v>5.5</v>
      </c>
      <c r="M440" s="547">
        <f>(VLOOKUP($B440,[1]EQ!$A$1:$L$2000,9,0)/100000)</f>
        <v>239.76215999999999</v>
      </c>
    </row>
    <row r="441" spans="1:13">
      <c r="A441" s="254">
        <v>431</v>
      </c>
      <c r="B441" t="s">
        <v>499</v>
      </c>
      <c r="C441" s="547">
        <f>VLOOKUP($B441,[1]EQ!$A$1:$L$2000,6,0)</f>
        <v>146.55000000000001</v>
      </c>
      <c r="D441" s="548">
        <f t="shared" si="42"/>
        <v>146.51666666666668</v>
      </c>
      <c r="E441" s="548">
        <f t="shared" si="43"/>
        <v>143.53333333333336</v>
      </c>
      <c r="F441" s="548">
        <f t="shared" si="44"/>
        <v>140.51666666666668</v>
      </c>
      <c r="G441" s="548">
        <f t="shared" si="45"/>
        <v>137.53333333333336</v>
      </c>
      <c r="H441" s="548">
        <f t="shared" si="46"/>
        <v>149.53333333333336</v>
      </c>
      <c r="I441" s="548">
        <f t="shared" si="47"/>
        <v>152.51666666666665</v>
      </c>
      <c r="J441" s="548">
        <f t="shared" si="48"/>
        <v>155.53333333333336</v>
      </c>
      <c r="K441" s="547">
        <f>VLOOKUP($B441,[1]EQ!$A$1:$L$2000,4,0)</f>
        <v>149.5</v>
      </c>
      <c r="L441" s="547">
        <f>VLOOKUP($B441,[1]EQ!$A$1:$L$2000,5,0)</f>
        <v>143.5</v>
      </c>
      <c r="M441" s="547">
        <f>(VLOOKUP($B441,[1]EQ!$A$1:$L$2000,9,0)/100000)</f>
        <v>1.6479900000000001</v>
      </c>
    </row>
    <row r="442" spans="1:13">
      <c r="A442" s="254">
        <v>432</v>
      </c>
      <c r="B442" t="s">
        <v>766</v>
      </c>
      <c r="C442" s="547">
        <f>VLOOKUP($B442,[1]EQ!$A$1:$L$2000,6,0)</f>
        <v>1281.4000000000001</v>
      </c>
      <c r="D442" s="548">
        <f t="shared" si="42"/>
        <v>1288.1833333333334</v>
      </c>
      <c r="E442" s="548">
        <f t="shared" si="43"/>
        <v>1272.3666666666668</v>
      </c>
      <c r="F442" s="548">
        <f t="shared" si="44"/>
        <v>1263.3333333333335</v>
      </c>
      <c r="G442" s="548">
        <f t="shared" si="45"/>
        <v>1247.5166666666669</v>
      </c>
      <c r="H442" s="548">
        <f t="shared" si="46"/>
        <v>1297.2166666666667</v>
      </c>
      <c r="I442" s="548">
        <f t="shared" si="47"/>
        <v>1313.0333333333333</v>
      </c>
      <c r="J442" s="548">
        <f t="shared" si="48"/>
        <v>1322.0666666666666</v>
      </c>
      <c r="K442" s="547">
        <f>VLOOKUP($B442,[1]EQ!$A$1:$L$2000,4,0)</f>
        <v>1304</v>
      </c>
      <c r="L442" s="547">
        <f>VLOOKUP($B442,[1]EQ!$A$1:$L$2000,5,0)</f>
        <v>1279.1500000000001</v>
      </c>
      <c r="M442" s="547">
        <f>(VLOOKUP($B442,[1]EQ!$A$1:$L$2000,9,0)/100000)</f>
        <v>0.11514000000000001</v>
      </c>
    </row>
    <row r="443" spans="1:13">
      <c r="A443" s="254">
        <v>433</v>
      </c>
      <c r="B443" t="s">
        <v>500</v>
      </c>
      <c r="C443" s="547">
        <f>VLOOKUP($B443,[1]EQ!$A$1:$L$2000,6,0)</f>
        <v>1052.5999999999999</v>
      </c>
      <c r="D443" s="548">
        <f t="shared" si="42"/>
        <v>1058.0166666666667</v>
      </c>
      <c r="E443" s="548">
        <f t="shared" si="43"/>
        <v>1044.5833333333333</v>
      </c>
      <c r="F443" s="548">
        <f t="shared" si="44"/>
        <v>1036.5666666666666</v>
      </c>
      <c r="G443" s="548">
        <f t="shared" si="45"/>
        <v>1023.1333333333332</v>
      </c>
      <c r="H443" s="548">
        <f t="shared" si="46"/>
        <v>1066.0333333333333</v>
      </c>
      <c r="I443" s="548">
        <f t="shared" si="47"/>
        <v>1079.4666666666667</v>
      </c>
      <c r="J443" s="548">
        <f t="shared" si="48"/>
        <v>1087.4833333333333</v>
      </c>
      <c r="K443" s="547">
        <f>VLOOKUP($B443,[1]EQ!$A$1:$L$2000,4,0)</f>
        <v>1071.45</v>
      </c>
      <c r="L443" s="547">
        <f>VLOOKUP($B443,[1]EQ!$A$1:$L$2000,5,0)</f>
        <v>1050</v>
      </c>
      <c r="M443" s="547">
        <f>(VLOOKUP($B443,[1]EQ!$A$1:$L$2000,9,0)/100000)</f>
        <v>0.58723999999999998</v>
      </c>
    </row>
    <row r="444" spans="1:13">
      <c r="A444" s="254">
        <v>434</v>
      </c>
      <c r="B444" t="s">
        <v>276</v>
      </c>
      <c r="C444" s="547">
        <f>VLOOKUP($B444,[1]EQ!$A$1:$L$2000,6,0)</f>
        <v>591.9</v>
      </c>
      <c r="D444" s="548">
        <f t="shared" si="42"/>
        <v>592.16666666666663</v>
      </c>
      <c r="E444" s="548">
        <f t="shared" si="43"/>
        <v>585.33333333333326</v>
      </c>
      <c r="F444" s="548">
        <f t="shared" si="44"/>
        <v>578.76666666666665</v>
      </c>
      <c r="G444" s="548">
        <f t="shared" si="45"/>
        <v>571.93333333333328</v>
      </c>
      <c r="H444" s="548">
        <f t="shared" si="46"/>
        <v>598.73333333333323</v>
      </c>
      <c r="I444" s="548">
        <f t="shared" si="47"/>
        <v>605.56666666666649</v>
      </c>
      <c r="J444" s="548">
        <f t="shared" si="48"/>
        <v>612.13333333333321</v>
      </c>
      <c r="K444" s="547">
        <f>VLOOKUP($B444,[1]EQ!$A$1:$L$2000,4,0)</f>
        <v>599</v>
      </c>
      <c r="L444" s="547">
        <f>VLOOKUP($B444,[1]EQ!$A$1:$L$2000,5,0)</f>
        <v>585.6</v>
      </c>
      <c r="M444" s="547">
        <f>(VLOOKUP($B444,[1]EQ!$A$1:$L$2000,9,0)/100000)</f>
        <v>3.8321399999999999</v>
      </c>
    </row>
    <row r="445" spans="1:13">
      <c r="A445" s="254">
        <v>435</v>
      </c>
      <c r="B445" t="s">
        <v>501</v>
      </c>
      <c r="C445" s="547">
        <f>VLOOKUP($B445,[1]EQ!$A$1:$L$2000,6,0)</f>
        <v>946.4</v>
      </c>
      <c r="D445" s="548">
        <f t="shared" si="42"/>
        <v>947.38333333333321</v>
      </c>
      <c r="E445" s="548">
        <f t="shared" si="43"/>
        <v>936.96666666666647</v>
      </c>
      <c r="F445" s="548">
        <f t="shared" si="44"/>
        <v>927.5333333333333</v>
      </c>
      <c r="G445" s="548">
        <f t="shared" si="45"/>
        <v>917.11666666666656</v>
      </c>
      <c r="H445" s="548">
        <f t="shared" si="46"/>
        <v>956.81666666666638</v>
      </c>
      <c r="I445" s="548">
        <f t="shared" si="47"/>
        <v>967.23333333333312</v>
      </c>
      <c r="J445" s="548">
        <f t="shared" si="48"/>
        <v>976.66666666666629</v>
      </c>
      <c r="K445" s="547">
        <f>VLOOKUP($B445,[1]EQ!$A$1:$L$2000,4,0)</f>
        <v>957.8</v>
      </c>
      <c r="L445" s="547">
        <f>VLOOKUP($B445,[1]EQ!$A$1:$L$2000,5,0)</f>
        <v>937.95</v>
      </c>
      <c r="M445" s="547">
        <f>(VLOOKUP($B445,[1]EQ!$A$1:$L$2000,9,0)/100000)</f>
        <v>0.11446000000000001</v>
      </c>
    </row>
    <row r="446" spans="1:13">
      <c r="A446" s="254">
        <v>436</v>
      </c>
      <c r="B446" t="s">
        <v>502</v>
      </c>
      <c r="C446" s="547">
        <f>VLOOKUP($B446,[1]EQ!$A$1:$L$2000,6,0)</f>
        <v>403.85</v>
      </c>
      <c r="D446" s="548">
        <f t="shared" si="42"/>
        <v>403.2833333333333</v>
      </c>
      <c r="E446" s="548">
        <f t="shared" si="43"/>
        <v>400.06666666666661</v>
      </c>
      <c r="F446" s="548">
        <f t="shared" si="44"/>
        <v>396.2833333333333</v>
      </c>
      <c r="G446" s="548">
        <f t="shared" si="45"/>
        <v>393.06666666666661</v>
      </c>
      <c r="H446" s="548">
        <f t="shared" si="46"/>
        <v>407.06666666666661</v>
      </c>
      <c r="I446" s="548">
        <f t="shared" si="47"/>
        <v>410.2833333333333</v>
      </c>
      <c r="J446" s="548">
        <f t="shared" si="48"/>
        <v>414.06666666666661</v>
      </c>
      <c r="K446" s="547">
        <f>VLOOKUP($B446,[1]EQ!$A$1:$L$2000,4,0)</f>
        <v>406.5</v>
      </c>
      <c r="L446" s="547">
        <f>VLOOKUP($B446,[1]EQ!$A$1:$L$2000,5,0)</f>
        <v>399.5</v>
      </c>
      <c r="M446" s="547">
        <f>(VLOOKUP($B446,[1]EQ!$A$1:$L$2000,9,0)/100000)</f>
        <v>0.19233</v>
      </c>
    </row>
    <row r="447" spans="1:13">
      <c r="A447" s="254">
        <v>437</v>
      </c>
      <c r="B447" t="s">
        <v>503</v>
      </c>
      <c r="C447" s="547">
        <f>VLOOKUP($B447,[1]EQ!$A$1:$L$2000,6,0)</f>
        <v>7353.2</v>
      </c>
      <c r="D447" s="548">
        <f t="shared" si="42"/>
        <v>7319.7333333333336</v>
      </c>
      <c r="E447" s="548">
        <f t="shared" si="43"/>
        <v>7239.4666666666672</v>
      </c>
      <c r="F447" s="548">
        <f t="shared" si="44"/>
        <v>7125.7333333333336</v>
      </c>
      <c r="G447" s="548">
        <f t="shared" si="45"/>
        <v>7045.4666666666672</v>
      </c>
      <c r="H447" s="548">
        <f t="shared" si="46"/>
        <v>7433.4666666666672</v>
      </c>
      <c r="I447" s="548">
        <f t="shared" si="47"/>
        <v>7513.7333333333336</v>
      </c>
      <c r="J447" s="548">
        <f t="shared" si="48"/>
        <v>7627.4666666666672</v>
      </c>
      <c r="K447" s="547">
        <f>VLOOKUP($B447,[1]EQ!$A$1:$L$2000,4,0)</f>
        <v>7400</v>
      </c>
      <c r="L447" s="547">
        <f>VLOOKUP($B447,[1]EQ!$A$1:$L$2000,5,0)</f>
        <v>7206</v>
      </c>
      <c r="M447" s="547">
        <f>(VLOOKUP($B447,[1]EQ!$A$1:$L$2000,9,0)/100000)</f>
        <v>0.16425000000000001</v>
      </c>
    </row>
    <row r="448" spans="1:13">
      <c r="A448" s="254">
        <v>438</v>
      </c>
      <c r="B448" t="s">
        <v>504</v>
      </c>
      <c r="C448" s="547">
        <f>VLOOKUP($B448,[1]EQ!$A$1:$L$2000,6,0)</f>
        <v>261.8</v>
      </c>
      <c r="D448" s="548">
        <f t="shared" si="42"/>
        <v>264.11666666666667</v>
      </c>
      <c r="E448" s="548">
        <f t="shared" si="43"/>
        <v>255.78333333333336</v>
      </c>
      <c r="F448" s="548">
        <f t="shared" si="44"/>
        <v>249.76666666666671</v>
      </c>
      <c r="G448" s="548">
        <f t="shared" si="45"/>
        <v>241.43333333333339</v>
      </c>
      <c r="H448" s="548">
        <f t="shared" si="46"/>
        <v>270.13333333333333</v>
      </c>
      <c r="I448" s="548">
        <f t="shared" si="47"/>
        <v>278.46666666666658</v>
      </c>
      <c r="J448" s="548">
        <f t="shared" si="48"/>
        <v>284.48333333333329</v>
      </c>
      <c r="K448" s="547">
        <f>VLOOKUP($B448,[1]EQ!$A$1:$L$2000,4,0)</f>
        <v>272.45</v>
      </c>
      <c r="L448" s="547">
        <f>VLOOKUP($B448,[1]EQ!$A$1:$L$2000,5,0)</f>
        <v>258.10000000000002</v>
      </c>
      <c r="M448" s="547">
        <f>(VLOOKUP($B448,[1]EQ!$A$1:$L$2000,9,0)/100000)</f>
        <v>1.9585300000000001</v>
      </c>
    </row>
    <row r="449" spans="1:13">
      <c r="A449" s="254">
        <v>439</v>
      </c>
      <c r="B449" t="s">
        <v>505</v>
      </c>
      <c r="C449" s="547">
        <f>VLOOKUP($B449,[1]EQ!$A$1:$L$2000,6,0)</f>
        <v>29.8</v>
      </c>
      <c r="D449" s="548">
        <f t="shared" si="42"/>
        <v>29.933333333333337</v>
      </c>
      <c r="E449" s="548">
        <f t="shared" si="43"/>
        <v>29.516666666666673</v>
      </c>
      <c r="F449" s="548">
        <f t="shared" si="44"/>
        <v>29.233333333333334</v>
      </c>
      <c r="G449" s="548">
        <f t="shared" si="45"/>
        <v>28.81666666666667</v>
      </c>
      <c r="H449" s="548">
        <f t="shared" si="46"/>
        <v>30.216666666666676</v>
      </c>
      <c r="I449" s="548">
        <f t="shared" si="47"/>
        <v>30.63333333333334</v>
      </c>
      <c r="J449" s="548">
        <f t="shared" si="48"/>
        <v>30.916666666666679</v>
      </c>
      <c r="K449" s="547">
        <f>VLOOKUP($B449,[1]EQ!$A$1:$L$2000,4,0)</f>
        <v>30.35</v>
      </c>
      <c r="L449" s="547">
        <f>VLOOKUP($B449,[1]EQ!$A$1:$L$2000,5,0)</f>
        <v>29.65</v>
      </c>
      <c r="M449" s="547">
        <f>(VLOOKUP($B449,[1]EQ!$A$1:$L$2000,9,0)/100000)</f>
        <v>31.856829999999999</v>
      </c>
    </row>
    <row r="450" spans="1:13">
      <c r="A450" s="254">
        <v>440</v>
      </c>
      <c r="B450" t="s">
        <v>189</v>
      </c>
      <c r="C450" s="547">
        <f>VLOOKUP($B450,[1]EQ!$A$1:$L$2000,6,0)</f>
        <v>628.85</v>
      </c>
      <c r="D450" s="548">
        <f t="shared" si="42"/>
        <v>631.35</v>
      </c>
      <c r="E450" s="548">
        <f t="shared" si="43"/>
        <v>620.70000000000005</v>
      </c>
      <c r="F450" s="548">
        <f t="shared" si="44"/>
        <v>612.55000000000007</v>
      </c>
      <c r="G450" s="548">
        <f t="shared" si="45"/>
        <v>601.90000000000009</v>
      </c>
      <c r="H450" s="548">
        <f t="shared" si="46"/>
        <v>639.5</v>
      </c>
      <c r="I450" s="548">
        <f t="shared" si="47"/>
        <v>650.14999999999986</v>
      </c>
      <c r="J450" s="548">
        <f t="shared" si="48"/>
        <v>658.3</v>
      </c>
      <c r="K450" s="547">
        <f>VLOOKUP($B450,[1]EQ!$A$1:$L$2000,4,0)</f>
        <v>642</v>
      </c>
      <c r="L450" s="547">
        <f>VLOOKUP($B450,[1]EQ!$A$1:$L$2000,5,0)</f>
        <v>623.20000000000005</v>
      </c>
      <c r="M450" s="547">
        <f>(VLOOKUP($B450,[1]EQ!$A$1:$L$2000,9,0)/100000)</f>
        <v>19.43169</v>
      </c>
    </row>
    <row r="451" spans="1:13">
      <c r="A451" s="254">
        <v>441</v>
      </c>
      <c r="B451" t="s">
        <v>768</v>
      </c>
      <c r="C451" s="547">
        <f>VLOOKUP($B451,[1]EQ!$A$1:$L$2000,6,0)</f>
        <v>14474.2</v>
      </c>
      <c r="D451" s="548">
        <f t="shared" si="42"/>
        <v>14415.733333333332</v>
      </c>
      <c r="E451" s="548">
        <f t="shared" si="43"/>
        <v>14165.466666666664</v>
      </c>
      <c r="F451" s="548">
        <f t="shared" si="44"/>
        <v>13856.733333333332</v>
      </c>
      <c r="G451" s="548">
        <f t="shared" si="45"/>
        <v>13606.466666666664</v>
      </c>
      <c r="H451" s="548">
        <f t="shared" si="46"/>
        <v>14724.466666666664</v>
      </c>
      <c r="I451" s="548">
        <f t="shared" si="47"/>
        <v>14974.73333333333</v>
      </c>
      <c r="J451" s="548">
        <f t="shared" si="48"/>
        <v>15283.466666666664</v>
      </c>
      <c r="K451" s="547">
        <f>VLOOKUP($B451,[1]EQ!$A$1:$L$2000,4,0)</f>
        <v>14666</v>
      </c>
      <c r="L451" s="547">
        <f>VLOOKUP($B451,[1]EQ!$A$1:$L$2000,5,0)</f>
        <v>14107</v>
      </c>
      <c r="M451" s="547">
        <f>(VLOOKUP($B451,[1]EQ!$A$1:$L$2000,9,0)/100000)</f>
        <v>3.5589999999999997E-2</v>
      </c>
    </row>
    <row r="452" spans="1:13">
      <c r="A452" s="254">
        <v>442</v>
      </c>
      <c r="B452" t="s">
        <v>178</v>
      </c>
      <c r="C452" s="547">
        <f>VLOOKUP($B452,[1]EQ!$A$1:$L$2000,6,0)</f>
        <v>583.70000000000005</v>
      </c>
      <c r="D452" s="548">
        <f t="shared" si="42"/>
        <v>580.81666666666661</v>
      </c>
      <c r="E452" s="548">
        <f t="shared" si="43"/>
        <v>571.73333333333323</v>
      </c>
      <c r="F452" s="548">
        <f t="shared" si="44"/>
        <v>559.76666666666665</v>
      </c>
      <c r="G452" s="548">
        <f t="shared" si="45"/>
        <v>550.68333333333328</v>
      </c>
      <c r="H452" s="548">
        <f t="shared" si="46"/>
        <v>592.78333333333319</v>
      </c>
      <c r="I452" s="548">
        <f t="shared" si="47"/>
        <v>601.86666666666667</v>
      </c>
      <c r="J452" s="548">
        <f t="shared" si="48"/>
        <v>613.83333333333314</v>
      </c>
      <c r="K452" s="547">
        <f>VLOOKUP($B452,[1]EQ!$A$1:$L$2000,4,0)</f>
        <v>589.9</v>
      </c>
      <c r="L452" s="547">
        <f>VLOOKUP($B452,[1]EQ!$A$1:$L$2000,5,0)</f>
        <v>568.85</v>
      </c>
      <c r="M452" s="547">
        <f>(VLOOKUP($B452,[1]EQ!$A$1:$L$2000,9,0)/100000)</f>
        <v>91.043000000000006</v>
      </c>
    </row>
    <row r="453" spans="1:13">
      <c r="A453" s="254">
        <v>443</v>
      </c>
      <c r="B453" t="s">
        <v>769</v>
      </c>
      <c r="C453" s="547">
        <f>VLOOKUP($B453,[1]EQ!$A$1:$L$2000,6,0)</f>
        <v>109.25</v>
      </c>
      <c r="D453" s="548">
        <f t="shared" si="42"/>
        <v>109.56666666666666</v>
      </c>
      <c r="E453" s="548">
        <f t="shared" si="43"/>
        <v>107.38333333333333</v>
      </c>
      <c r="F453" s="548">
        <f t="shared" si="44"/>
        <v>105.51666666666667</v>
      </c>
      <c r="G453" s="548">
        <f t="shared" si="45"/>
        <v>103.33333333333333</v>
      </c>
      <c r="H453" s="548">
        <f t="shared" si="46"/>
        <v>111.43333333333332</v>
      </c>
      <c r="I453" s="548">
        <f t="shared" si="47"/>
        <v>113.61666666666666</v>
      </c>
      <c r="J453" s="548">
        <f t="shared" si="48"/>
        <v>115.48333333333332</v>
      </c>
      <c r="K453" s="547">
        <f>VLOOKUP($B453,[1]EQ!$A$1:$L$2000,4,0)</f>
        <v>111.75</v>
      </c>
      <c r="L453" s="547">
        <f>VLOOKUP($B453,[1]EQ!$A$1:$L$2000,5,0)</f>
        <v>107.7</v>
      </c>
      <c r="M453" s="547">
        <f>(VLOOKUP($B453,[1]EQ!$A$1:$L$2000,9,0)/100000)</f>
        <v>7.7965999999999998</v>
      </c>
    </row>
    <row r="454" spans="1:13">
      <c r="A454" s="254">
        <v>444</v>
      </c>
      <c r="B454" t="s">
        <v>770</v>
      </c>
      <c r="C454" s="547">
        <f>VLOOKUP($B454,[1]EQ!$A$1:$L$2000,6,0)</f>
        <v>1051.5</v>
      </c>
      <c r="D454" s="548">
        <f t="shared" si="42"/>
        <v>1048.3666666666668</v>
      </c>
      <c r="E454" s="548">
        <f t="shared" si="43"/>
        <v>977.83333333333348</v>
      </c>
      <c r="F454" s="548">
        <f t="shared" si="44"/>
        <v>904.16666666666674</v>
      </c>
      <c r="G454" s="548">
        <f t="shared" si="45"/>
        <v>833.63333333333344</v>
      </c>
      <c r="H454" s="548">
        <f t="shared" si="46"/>
        <v>1122.0333333333335</v>
      </c>
      <c r="I454" s="548">
        <f t="shared" si="47"/>
        <v>1192.5666666666668</v>
      </c>
      <c r="J454" s="548">
        <f t="shared" si="48"/>
        <v>1266.2333333333336</v>
      </c>
      <c r="K454" s="547">
        <f>VLOOKUP($B454,[1]EQ!$A$1:$L$2000,4,0)</f>
        <v>1118.9000000000001</v>
      </c>
      <c r="L454" s="547">
        <f>VLOOKUP($B454,[1]EQ!$A$1:$L$2000,5,0)</f>
        <v>974.7</v>
      </c>
      <c r="M454" s="547">
        <f>(VLOOKUP($B454,[1]EQ!$A$1:$L$2000,9,0)/100000)</f>
        <v>18.911639999999998</v>
      </c>
    </row>
    <row r="455" spans="1:13">
      <c r="A455" s="254">
        <v>445</v>
      </c>
      <c r="B455" t="s">
        <v>184</v>
      </c>
      <c r="C455" s="547">
        <f>VLOOKUP($B455,[1]EQ!$A$1:$L$2000,6,0)</f>
        <v>3108.8</v>
      </c>
      <c r="D455" s="548">
        <f t="shared" si="42"/>
        <v>3125.4833333333336</v>
      </c>
      <c r="E455" s="548">
        <f t="shared" si="43"/>
        <v>3083.3166666666671</v>
      </c>
      <c r="F455" s="548">
        <f t="shared" si="44"/>
        <v>3057.8333333333335</v>
      </c>
      <c r="G455" s="548">
        <f t="shared" si="45"/>
        <v>3015.666666666667</v>
      </c>
      <c r="H455" s="548">
        <f t="shared" si="46"/>
        <v>3150.9666666666672</v>
      </c>
      <c r="I455" s="548">
        <f t="shared" si="47"/>
        <v>3193.1333333333332</v>
      </c>
      <c r="J455" s="548">
        <f t="shared" si="48"/>
        <v>3218.6166666666672</v>
      </c>
      <c r="K455" s="547">
        <f>VLOOKUP($B455,[1]EQ!$A$1:$L$2000,4,0)</f>
        <v>3167.65</v>
      </c>
      <c r="L455" s="547">
        <f>VLOOKUP($B455,[1]EQ!$A$1:$L$2000,5,0)</f>
        <v>3100</v>
      </c>
      <c r="M455" s="547">
        <f>(VLOOKUP($B455,[1]EQ!$A$1:$L$2000,9,0)/100000)</f>
        <v>34.357700000000001</v>
      </c>
    </row>
    <row r="456" spans="1:13">
      <c r="A456" s="254">
        <v>446</v>
      </c>
      <c r="B456" t="s">
        <v>806</v>
      </c>
      <c r="C456" s="547">
        <f>VLOOKUP($B456,[1]EQ!$A$1:$L$2000,6,0)</f>
        <v>628.35</v>
      </c>
      <c r="D456" s="548">
        <f t="shared" si="42"/>
        <v>626.95000000000005</v>
      </c>
      <c r="E456" s="548">
        <f t="shared" si="43"/>
        <v>618.95000000000005</v>
      </c>
      <c r="F456" s="548">
        <f t="shared" si="44"/>
        <v>609.54999999999995</v>
      </c>
      <c r="G456" s="548">
        <f t="shared" si="45"/>
        <v>601.54999999999995</v>
      </c>
      <c r="H456" s="548">
        <f t="shared" si="46"/>
        <v>636.35000000000014</v>
      </c>
      <c r="I456" s="548">
        <f t="shared" si="47"/>
        <v>644.35000000000014</v>
      </c>
      <c r="J456" s="548">
        <f t="shared" si="48"/>
        <v>653.75000000000023</v>
      </c>
      <c r="K456" s="547">
        <f>VLOOKUP($B456,[1]EQ!$A$1:$L$2000,4,0)</f>
        <v>634.95000000000005</v>
      </c>
      <c r="L456" s="547">
        <f>VLOOKUP($B456,[1]EQ!$A$1:$L$2000,5,0)</f>
        <v>617.54999999999995</v>
      </c>
      <c r="M456" s="547">
        <f>(VLOOKUP($B456,[1]EQ!$A$1:$L$2000,9,0)/100000)</f>
        <v>64.189859999999996</v>
      </c>
    </row>
    <row r="457" spans="1:13">
      <c r="A457" s="254">
        <v>447</v>
      </c>
      <c r="B457" t="s">
        <v>179</v>
      </c>
      <c r="C457" s="547">
        <f>VLOOKUP($B457,[1]EQ!$A$1:$L$2000,6,0)</f>
        <v>2886.15</v>
      </c>
      <c r="D457" s="548">
        <f t="shared" si="42"/>
        <v>2888.8333333333335</v>
      </c>
      <c r="E457" s="548">
        <f t="shared" si="43"/>
        <v>2858.666666666667</v>
      </c>
      <c r="F457" s="548">
        <f t="shared" si="44"/>
        <v>2831.1833333333334</v>
      </c>
      <c r="G457" s="548">
        <f t="shared" si="45"/>
        <v>2801.0166666666669</v>
      </c>
      <c r="H457" s="548">
        <f t="shared" si="46"/>
        <v>2916.3166666666671</v>
      </c>
      <c r="I457" s="548">
        <f t="shared" si="47"/>
        <v>2946.483333333334</v>
      </c>
      <c r="J457" s="548">
        <f t="shared" si="48"/>
        <v>2973.9666666666672</v>
      </c>
      <c r="K457" s="547">
        <f>VLOOKUP($B457,[1]EQ!$A$1:$L$2000,4,0)</f>
        <v>2919</v>
      </c>
      <c r="L457" s="547">
        <f>VLOOKUP($B457,[1]EQ!$A$1:$L$2000,5,0)</f>
        <v>2861.35</v>
      </c>
      <c r="M457" s="547">
        <f>(VLOOKUP($B457,[1]EQ!$A$1:$L$2000,9,0)/100000)</f>
        <v>5.82775</v>
      </c>
    </row>
    <row r="458" spans="1:13">
      <c r="A458" s="254">
        <v>448</v>
      </c>
      <c r="B458" t="s">
        <v>506</v>
      </c>
      <c r="C458" s="547">
        <f>VLOOKUP($B458,[1]EQ!$A$1:$L$2000,6,0)</f>
        <v>1075.95</v>
      </c>
      <c r="D458" s="548">
        <f t="shared" si="42"/>
        <v>1079.75</v>
      </c>
      <c r="E458" s="548">
        <f t="shared" si="43"/>
        <v>1067.5</v>
      </c>
      <c r="F458" s="548">
        <f t="shared" si="44"/>
        <v>1059.05</v>
      </c>
      <c r="G458" s="548">
        <f t="shared" si="45"/>
        <v>1046.8</v>
      </c>
      <c r="H458" s="548">
        <f t="shared" si="46"/>
        <v>1088.2</v>
      </c>
      <c r="I458" s="548">
        <f t="shared" si="47"/>
        <v>1100.45</v>
      </c>
      <c r="J458" s="548">
        <f t="shared" si="48"/>
        <v>1108.9000000000001</v>
      </c>
      <c r="K458" s="547">
        <f>VLOOKUP($B458,[1]EQ!$A$1:$L$2000,4,0)</f>
        <v>1092</v>
      </c>
      <c r="L458" s="547">
        <f>VLOOKUP($B458,[1]EQ!$A$1:$L$2000,5,0)</f>
        <v>1071.3</v>
      </c>
      <c r="M458" s="547">
        <f>(VLOOKUP($B458,[1]EQ!$A$1:$L$2000,9,0)/100000)</f>
        <v>0.21037</v>
      </c>
    </row>
    <row r="459" spans="1:13">
      <c r="A459" s="254">
        <v>449</v>
      </c>
      <c r="B459" t="s">
        <v>181</v>
      </c>
      <c r="C459" s="547">
        <f>VLOOKUP($B459,[1]EQ!$A$1:$L$2000,6,0)</f>
        <v>133.05000000000001</v>
      </c>
      <c r="D459" s="548">
        <f t="shared" ref="D459:D511" si="49">(C459+K459+L459)/3</f>
        <v>133.93333333333337</v>
      </c>
      <c r="E459" s="548">
        <f t="shared" ref="E459:E511" si="50">+(D459*2)-K459</f>
        <v>131.46666666666673</v>
      </c>
      <c r="F459" s="548">
        <f t="shared" ref="F459:F511" si="51">+D459-K459+L459</f>
        <v>129.88333333333335</v>
      </c>
      <c r="G459" s="548">
        <f t="shared" ref="G459:G511" si="52">L459-2*(K459-D459)</f>
        <v>127.41666666666671</v>
      </c>
      <c r="H459" s="548">
        <f t="shared" ref="H459:H511" si="53">(D459*2)-L459</f>
        <v>135.51666666666674</v>
      </c>
      <c r="I459" s="548">
        <f t="shared" ref="I459:I511" si="54">+D459+K459-L459</f>
        <v>137.98333333333338</v>
      </c>
      <c r="J459" s="548">
        <f t="shared" ref="J459:J511" si="55">K459+2*(D459-L459)</f>
        <v>139.56666666666675</v>
      </c>
      <c r="K459" s="547">
        <f>VLOOKUP($B459,[1]EQ!$A$1:$L$2000,4,0)</f>
        <v>136.4</v>
      </c>
      <c r="L459" s="547">
        <f>VLOOKUP($B459,[1]EQ!$A$1:$L$2000,5,0)</f>
        <v>132.35</v>
      </c>
      <c r="M459" s="547">
        <f>(VLOOKUP($B459,[1]EQ!$A$1:$L$2000,9,0)/100000)</f>
        <v>40.244250000000001</v>
      </c>
    </row>
    <row r="460" spans="1:13">
      <c r="A460" s="254">
        <v>450</v>
      </c>
      <c r="B460" t="s">
        <v>180</v>
      </c>
      <c r="C460" s="547">
        <f>VLOOKUP($B460,[1]EQ!$A$1:$L$2000,6,0)</f>
        <v>329.2</v>
      </c>
      <c r="D460" s="548">
        <f t="shared" si="49"/>
        <v>331.5333333333333</v>
      </c>
      <c r="E460" s="548">
        <f t="shared" si="50"/>
        <v>325.16666666666663</v>
      </c>
      <c r="F460" s="548">
        <f t="shared" si="51"/>
        <v>321.13333333333333</v>
      </c>
      <c r="G460" s="548">
        <f t="shared" si="52"/>
        <v>314.76666666666665</v>
      </c>
      <c r="H460" s="548">
        <f t="shared" si="53"/>
        <v>335.56666666666661</v>
      </c>
      <c r="I460" s="548">
        <f t="shared" si="54"/>
        <v>341.93333333333328</v>
      </c>
      <c r="J460" s="548">
        <f t="shared" si="55"/>
        <v>345.96666666666658</v>
      </c>
      <c r="K460" s="547">
        <f>VLOOKUP($B460,[1]EQ!$A$1:$L$2000,4,0)</f>
        <v>337.9</v>
      </c>
      <c r="L460" s="547">
        <f>VLOOKUP($B460,[1]EQ!$A$1:$L$2000,5,0)</f>
        <v>327.5</v>
      </c>
      <c r="M460" s="547">
        <f>(VLOOKUP($B460,[1]EQ!$A$1:$L$2000,9,0)/100000)</f>
        <v>659.43843000000004</v>
      </c>
    </row>
    <row r="461" spans="1:13">
      <c r="A461" s="254">
        <v>451</v>
      </c>
      <c r="B461" t="s">
        <v>182</v>
      </c>
      <c r="C461" s="547">
        <f>VLOOKUP($B461,[1]EQ!$A$1:$L$2000,6,0)</f>
        <v>90.25</v>
      </c>
      <c r="D461" s="548">
        <f t="shared" si="49"/>
        <v>89.283333333333346</v>
      </c>
      <c r="E461" s="548">
        <f t="shared" si="50"/>
        <v>87.566666666666691</v>
      </c>
      <c r="F461" s="548">
        <f t="shared" si="51"/>
        <v>84.88333333333334</v>
      </c>
      <c r="G461" s="548">
        <f t="shared" si="52"/>
        <v>83.166666666666686</v>
      </c>
      <c r="H461" s="548">
        <f t="shared" si="53"/>
        <v>91.966666666666697</v>
      </c>
      <c r="I461" s="548">
        <f t="shared" si="54"/>
        <v>93.683333333333366</v>
      </c>
      <c r="J461" s="548">
        <f t="shared" si="55"/>
        <v>96.366666666666703</v>
      </c>
      <c r="K461" s="547">
        <f>VLOOKUP($B461,[1]EQ!$A$1:$L$2000,4,0)</f>
        <v>91</v>
      </c>
      <c r="L461" s="547">
        <f>VLOOKUP($B461,[1]EQ!$A$1:$L$2000,5,0)</f>
        <v>86.6</v>
      </c>
      <c r="M461" s="547">
        <f>(VLOOKUP($B461,[1]EQ!$A$1:$L$2000,9,0)/100000)</f>
        <v>458.33753999999999</v>
      </c>
    </row>
    <row r="462" spans="1:13">
      <c r="A462" s="254">
        <v>452</v>
      </c>
      <c r="B462" t="s">
        <v>771</v>
      </c>
      <c r="C462" s="547">
        <f>VLOOKUP($B462,[1]EQ!$A$1:$L$2000,6,0)</f>
        <v>43.95</v>
      </c>
      <c r="D462" s="548">
        <f t="shared" si="49"/>
        <v>43.616666666666674</v>
      </c>
      <c r="E462" s="548">
        <f t="shared" si="50"/>
        <v>42.633333333333347</v>
      </c>
      <c r="F462" s="548">
        <f t="shared" si="51"/>
        <v>41.31666666666667</v>
      </c>
      <c r="G462" s="548">
        <f t="shared" si="52"/>
        <v>40.333333333333343</v>
      </c>
      <c r="H462" s="548">
        <f t="shared" si="53"/>
        <v>44.933333333333351</v>
      </c>
      <c r="I462" s="548">
        <f t="shared" si="54"/>
        <v>45.916666666666671</v>
      </c>
      <c r="J462" s="548">
        <f t="shared" si="55"/>
        <v>47.233333333333356</v>
      </c>
      <c r="K462" s="547">
        <f>VLOOKUP($B462,[1]EQ!$A$1:$L$2000,4,0)</f>
        <v>44.6</v>
      </c>
      <c r="L462" s="547">
        <f>VLOOKUP($B462,[1]EQ!$A$1:$L$2000,5,0)</f>
        <v>42.3</v>
      </c>
      <c r="M462" s="547">
        <f>(VLOOKUP($B462,[1]EQ!$A$1:$L$2000,9,0)/100000)</f>
        <v>84.634209999999996</v>
      </c>
    </row>
    <row r="463" spans="1:13">
      <c r="A463" s="254">
        <v>453</v>
      </c>
      <c r="B463" t="s">
        <v>183</v>
      </c>
      <c r="C463" s="547">
        <f>VLOOKUP($B463,[1]EQ!$A$1:$L$2000,6,0)</f>
        <v>699.2</v>
      </c>
      <c r="D463" s="548">
        <f t="shared" si="49"/>
        <v>692.03333333333342</v>
      </c>
      <c r="E463" s="548">
        <f t="shared" si="50"/>
        <v>675.46666666666681</v>
      </c>
      <c r="F463" s="548">
        <f t="shared" si="51"/>
        <v>651.73333333333335</v>
      </c>
      <c r="G463" s="548">
        <f t="shared" si="52"/>
        <v>635.16666666666674</v>
      </c>
      <c r="H463" s="548">
        <f t="shared" si="53"/>
        <v>715.76666666666688</v>
      </c>
      <c r="I463" s="548">
        <f t="shared" si="54"/>
        <v>732.33333333333348</v>
      </c>
      <c r="J463" s="548">
        <f t="shared" si="55"/>
        <v>756.06666666666695</v>
      </c>
      <c r="K463" s="547">
        <f>VLOOKUP($B463,[1]EQ!$A$1:$L$2000,4,0)</f>
        <v>708.6</v>
      </c>
      <c r="L463" s="547">
        <f>VLOOKUP($B463,[1]EQ!$A$1:$L$2000,5,0)</f>
        <v>668.3</v>
      </c>
      <c r="M463" s="547">
        <f>(VLOOKUP($B463,[1]EQ!$A$1:$L$2000,9,0)/100000)</f>
        <v>336.61838</v>
      </c>
    </row>
    <row r="464" spans="1:13">
      <c r="A464" s="254">
        <v>454</v>
      </c>
      <c r="B464" t="s">
        <v>507</v>
      </c>
      <c r="C464" s="547">
        <f>VLOOKUP($B464,[1]EQ!$A$1:$L$2000,6,0)</f>
        <v>3094</v>
      </c>
      <c r="D464" s="548">
        <f t="shared" si="49"/>
        <v>3118.65</v>
      </c>
      <c r="E464" s="548">
        <f t="shared" si="50"/>
        <v>3029.3500000000004</v>
      </c>
      <c r="F464" s="548">
        <f t="shared" si="51"/>
        <v>2964.7000000000003</v>
      </c>
      <c r="G464" s="548">
        <f t="shared" si="52"/>
        <v>2875.4000000000005</v>
      </c>
      <c r="H464" s="548">
        <f t="shared" si="53"/>
        <v>3183.3</v>
      </c>
      <c r="I464" s="548">
        <f t="shared" si="54"/>
        <v>3272.6000000000004</v>
      </c>
      <c r="J464" s="548">
        <f t="shared" si="55"/>
        <v>3337.25</v>
      </c>
      <c r="K464" s="547">
        <f>VLOOKUP($B464,[1]EQ!$A$1:$L$2000,4,0)</f>
        <v>3207.95</v>
      </c>
      <c r="L464" s="547">
        <f>VLOOKUP($B464,[1]EQ!$A$1:$L$2000,5,0)</f>
        <v>3054</v>
      </c>
      <c r="M464" s="547">
        <f>(VLOOKUP($B464,[1]EQ!$A$1:$L$2000,9,0)/100000)</f>
        <v>0.51359999999999995</v>
      </c>
    </row>
    <row r="465" spans="1:13">
      <c r="A465" s="254">
        <v>455</v>
      </c>
      <c r="B465" t="s">
        <v>185</v>
      </c>
      <c r="C465" s="547">
        <f>VLOOKUP($B465,[1]EQ!$A$1:$L$2000,6,0)</f>
        <v>986.8</v>
      </c>
      <c r="D465" s="548">
        <f t="shared" si="49"/>
        <v>986.76666666666677</v>
      </c>
      <c r="E465" s="548">
        <f t="shared" si="50"/>
        <v>973.53333333333353</v>
      </c>
      <c r="F465" s="548">
        <f t="shared" si="51"/>
        <v>960.26666666666677</v>
      </c>
      <c r="G465" s="548">
        <f t="shared" si="52"/>
        <v>947.03333333333353</v>
      </c>
      <c r="H465" s="548">
        <f t="shared" si="53"/>
        <v>1000.0333333333335</v>
      </c>
      <c r="I465" s="548">
        <f t="shared" si="54"/>
        <v>1013.2666666666669</v>
      </c>
      <c r="J465" s="548">
        <f t="shared" si="55"/>
        <v>1026.5333333333335</v>
      </c>
      <c r="K465" s="547">
        <f>VLOOKUP($B465,[1]EQ!$A$1:$L$2000,4,0)</f>
        <v>1000</v>
      </c>
      <c r="L465" s="547">
        <f>VLOOKUP($B465,[1]EQ!$A$1:$L$2000,5,0)</f>
        <v>973.5</v>
      </c>
      <c r="M465" s="547">
        <f>(VLOOKUP($B465,[1]EQ!$A$1:$L$2000,9,0)/100000)</f>
        <v>39.12433</v>
      </c>
    </row>
    <row r="466" spans="1:13">
      <c r="A466" s="254">
        <v>456</v>
      </c>
      <c r="B466" t="s">
        <v>277</v>
      </c>
      <c r="C466" s="547">
        <f>VLOOKUP($B466,[1]EQ!$A$1:$L$2000,6,0)</f>
        <v>135.65</v>
      </c>
      <c r="D466" s="548">
        <f t="shared" si="49"/>
        <v>136.01666666666668</v>
      </c>
      <c r="E466" s="548">
        <f t="shared" si="50"/>
        <v>132.83333333333337</v>
      </c>
      <c r="F466" s="548">
        <f t="shared" si="51"/>
        <v>130.01666666666668</v>
      </c>
      <c r="G466" s="548">
        <f t="shared" si="52"/>
        <v>126.83333333333337</v>
      </c>
      <c r="H466" s="548">
        <f t="shared" si="53"/>
        <v>138.83333333333337</v>
      </c>
      <c r="I466" s="548">
        <f t="shared" si="54"/>
        <v>142.01666666666671</v>
      </c>
      <c r="J466" s="548">
        <f t="shared" si="55"/>
        <v>144.83333333333337</v>
      </c>
      <c r="K466" s="547">
        <f>VLOOKUP($B466,[1]EQ!$A$1:$L$2000,4,0)</f>
        <v>139.19999999999999</v>
      </c>
      <c r="L466" s="547">
        <f>VLOOKUP($B466,[1]EQ!$A$1:$L$2000,5,0)</f>
        <v>133.19999999999999</v>
      </c>
      <c r="M466" s="547">
        <f>(VLOOKUP($B466,[1]EQ!$A$1:$L$2000,9,0)/100000)</f>
        <v>3.7623099999999998</v>
      </c>
    </row>
    <row r="467" spans="1:13">
      <c r="A467" s="254">
        <v>457</v>
      </c>
      <c r="B467" t="s">
        <v>164</v>
      </c>
      <c r="C467" s="547">
        <f>VLOOKUP($B467,[1]EQ!$A$1:$L$2000,6,0)</f>
        <v>989.95</v>
      </c>
      <c r="D467" s="548">
        <f t="shared" si="49"/>
        <v>988.56666666666661</v>
      </c>
      <c r="E467" s="548">
        <f t="shared" si="50"/>
        <v>975.43333333333317</v>
      </c>
      <c r="F467" s="548">
        <f t="shared" si="51"/>
        <v>960.91666666666652</v>
      </c>
      <c r="G467" s="548">
        <f t="shared" si="52"/>
        <v>947.78333333333308</v>
      </c>
      <c r="H467" s="548">
        <f t="shared" si="53"/>
        <v>1003.0833333333333</v>
      </c>
      <c r="I467" s="548">
        <f t="shared" si="54"/>
        <v>1016.2166666666667</v>
      </c>
      <c r="J467" s="548">
        <f t="shared" si="55"/>
        <v>1030.7333333333333</v>
      </c>
      <c r="K467" s="547">
        <f>VLOOKUP($B467,[1]EQ!$A$1:$L$2000,4,0)</f>
        <v>1001.7</v>
      </c>
      <c r="L467" s="547">
        <f>VLOOKUP($B467,[1]EQ!$A$1:$L$2000,5,0)</f>
        <v>974.05</v>
      </c>
      <c r="M467" s="547">
        <f>(VLOOKUP($B467,[1]EQ!$A$1:$L$2000,9,0)/100000)</f>
        <v>12.10065</v>
      </c>
    </row>
    <row r="468" spans="1:13">
      <c r="A468" s="254">
        <v>458</v>
      </c>
      <c r="B468" t="s">
        <v>508</v>
      </c>
      <c r="C468" s="547">
        <f>VLOOKUP($B468,[1]EQ!$A$1:$L$2000,6,0)</f>
        <v>1147.5</v>
      </c>
      <c r="D468" s="548">
        <f t="shared" si="49"/>
        <v>1155.5333333333333</v>
      </c>
      <c r="E468" s="548">
        <f t="shared" si="50"/>
        <v>1131.0666666666666</v>
      </c>
      <c r="F468" s="548">
        <f t="shared" si="51"/>
        <v>1114.6333333333332</v>
      </c>
      <c r="G468" s="548">
        <f t="shared" si="52"/>
        <v>1090.1666666666665</v>
      </c>
      <c r="H468" s="548">
        <f t="shared" si="53"/>
        <v>1171.9666666666667</v>
      </c>
      <c r="I468" s="548">
        <f t="shared" si="54"/>
        <v>1196.4333333333334</v>
      </c>
      <c r="J468" s="548">
        <f t="shared" si="55"/>
        <v>1212.8666666666668</v>
      </c>
      <c r="K468" s="547">
        <f>VLOOKUP($B468,[1]EQ!$A$1:$L$2000,4,0)</f>
        <v>1180</v>
      </c>
      <c r="L468" s="547">
        <f>VLOOKUP($B468,[1]EQ!$A$1:$L$2000,5,0)</f>
        <v>1139.0999999999999</v>
      </c>
      <c r="M468" s="547">
        <f>(VLOOKUP($B468,[1]EQ!$A$1:$L$2000,9,0)/100000)</f>
        <v>0.49214999999999998</v>
      </c>
    </row>
    <row r="469" spans="1:13">
      <c r="A469" s="254">
        <v>459</v>
      </c>
      <c r="B469" t="s">
        <v>509</v>
      </c>
      <c r="C469" s="547">
        <f>VLOOKUP($B469,[1]EQ!$A$1:$L$2000,6,0)</f>
        <v>926.5</v>
      </c>
      <c r="D469" s="548">
        <f t="shared" si="49"/>
        <v>923.31666666666661</v>
      </c>
      <c r="E469" s="548">
        <f t="shared" si="50"/>
        <v>903.23333333333323</v>
      </c>
      <c r="F469" s="548">
        <f t="shared" si="51"/>
        <v>879.96666666666658</v>
      </c>
      <c r="G469" s="548">
        <f t="shared" si="52"/>
        <v>859.88333333333321</v>
      </c>
      <c r="H469" s="548">
        <f t="shared" si="53"/>
        <v>946.58333333333326</v>
      </c>
      <c r="I469" s="548">
        <f t="shared" si="54"/>
        <v>966.66666666666674</v>
      </c>
      <c r="J469" s="548">
        <f t="shared" si="55"/>
        <v>989.93333333333328</v>
      </c>
      <c r="K469" s="547">
        <f>VLOOKUP($B469,[1]EQ!$A$1:$L$2000,4,0)</f>
        <v>943.4</v>
      </c>
      <c r="L469" s="547">
        <f>VLOOKUP($B469,[1]EQ!$A$1:$L$2000,5,0)</f>
        <v>900.05</v>
      </c>
      <c r="M469" s="547">
        <f>(VLOOKUP($B469,[1]EQ!$A$1:$L$2000,9,0)/100000)</f>
        <v>2.4390299999999998</v>
      </c>
    </row>
    <row r="470" spans="1:13">
      <c r="A470" s="254">
        <v>460</v>
      </c>
      <c r="B470" t="s">
        <v>510</v>
      </c>
      <c r="C470" s="547">
        <f>VLOOKUP($B470,[1]EQ!$A$1:$L$2000,6,0)</f>
        <v>1358.25</v>
      </c>
      <c r="D470" s="548">
        <f t="shared" si="49"/>
        <v>1346.1000000000001</v>
      </c>
      <c r="E470" s="548">
        <f t="shared" si="50"/>
        <v>1322.1500000000003</v>
      </c>
      <c r="F470" s="548">
        <f t="shared" si="51"/>
        <v>1286.0500000000002</v>
      </c>
      <c r="G470" s="548">
        <f t="shared" si="52"/>
        <v>1262.1000000000004</v>
      </c>
      <c r="H470" s="548">
        <f t="shared" si="53"/>
        <v>1382.2000000000003</v>
      </c>
      <c r="I470" s="548">
        <f t="shared" si="54"/>
        <v>1406.15</v>
      </c>
      <c r="J470" s="548">
        <f t="shared" si="55"/>
        <v>1442.2500000000002</v>
      </c>
      <c r="K470" s="547">
        <f>VLOOKUP($B470,[1]EQ!$A$1:$L$2000,4,0)</f>
        <v>1370.05</v>
      </c>
      <c r="L470" s="547">
        <f>VLOOKUP($B470,[1]EQ!$A$1:$L$2000,5,0)</f>
        <v>1310</v>
      </c>
      <c r="M470" s="547">
        <f>(VLOOKUP($B470,[1]EQ!$A$1:$L$2000,9,0)/100000)</f>
        <v>0.59177999999999997</v>
      </c>
    </row>
    <row r="471" spans="1:13">
      <c r="A471" s="254">
        <v>461</v>
      </c>
      <c r="B471" t="s">
        <v>186</v>
      </c>
      <c r="C471" s="547">
        <f>VLOOKUP($B471,[1]EQ!$A$1:$L$2000,6,0)</f>
        <v>1471.85</v>
      </c>
      <c r="D471" s="548">
        <f t="shared" si="49"/>
        <v>1479.2833333333335</v>
      </c>
      <c r="E471" s="548">
        <f t="shared" si="50"/>
        <v>1453.5666666666671</v>
      </c>
      <c r="F471" s="548">
        <f t="shared" si="51"/>
        <v>1435.2833333333335</v>
      </c>
      <c r="G471" s="548">
        <f t="shared" si="52"/>
        <v>1409.5666666666671</v>
      </c>
      <c r="H471" s="548">
        <f t="shared" si="53"/>
        <v>1497.5666666666671</v>
      </c>
      <c r="I471" s="548">
        <f t="shared" si="54"/>
        <v>1523.2833333333338</v>
      </c>
      <c r="J471" s="548">
        <f t="shared" si="55"/>
        <v>1541.5666666666671</v>
      </c>
      <c r="K471" s="547">
        <f>VLOOKUP($B471,[1]EQ!$A$1:$L$2000,4,0)</f>
        <v>1505</v>
      </c>
      <c r="L471" s="547">
        <f>VLOOKUP($B471,[1]EQ!$A$1:$L$2000,5,0)</f>
        <v>1461</v>
      </c>
      <c r="M471" s="547">
        <f>(VLOOKUP($B471,[1]EQ!$A$1:$L$2000,9,0)/100000)</f>
        <v>30.90249</v>
      </c>
    </row>
    <row r="472" spans="1:13">
      <c r="A472" s="254">
        <v>462</v>
      </c>
      <c r="B472" t="s">
        <v>187</v>
      </c>
      <c r="C472" s="547">
        <f>VLOOKUP($B472,[1]EQ!$A$1:$L$2000,6,0)</f>
        <v>2588.8000000000002</v>
      </c>
      <c r="D472" s="548">
        <f t="shared" si="49"/>
        <v>2594.2666666666669</v>
      </c>
      <c r="E472" s="548">
        <f t="shared" si="50"/>
        <v>2569.5333333333338</v>
      </c>
      <c r="F472" s="548">
        <f t="shared" si="51"/>
        <v>2550.2666666666669</v>
      </c>
      <c r="G472" s="548">
        <f t="shared" si="52"/>
        <v>2525.5333333333338</v>
      </c>
      <c r="H472" s="548">
        <f t="shared" si="53"/>
        <v>2613.5333333333338</v>
      </c>
      <c r="I472" s="548">
        <f t="shared" si="54"/>
        <v>2638.2666666666664</v>
      </c>
      <c r="J472" s="548">
        <f t="shared" si="55"/>
        <v>2657.5333333333338</v>
      </c>
      <c r="K472" s="547">
        <f>VLOOKUP($B472,[1]EQ!$A$1:$L$2000,4,0)</f>
        <v>2619</v>
      </c>
      <c r="L472" s="547">
        <f>VLOOKUP($B472,[1]EQ!$A$1:$L$2000,5,0)</f>
        <v>2575</v>
      </c>
      <c r="M472" s="547">
        <f>(VLOOKUP($B472,[1]EQ!$A$1:$L$2000,9,0)/100000)</f>
        <v>1.75989</v>
      </c>
    </row>
    <row r="473" spans="1:13">
      <c r="A473" s="254">
        <v>463</v>
      </c>
      <c r="B473" t="s">
        <v>188</v>
      </c>
      <c r="C473" s="547">
        <f>VLOOKUP($B473,[1]EQ!$A$1:$L$2000,6,0)</f>
        <v>345.05</v>
      </c>
      <c r="D473" s="548">
        <f t="shared" si="49"/>
        <v>339.93333333333334</v>
      </c>
      <c r="E473" s="548">
        <f t="shared" si="50"/>
        <v>332.9666666666667</v>
      </c>
      <c r="F473" s="548">
        <f t="shared" si="51"/>
        <v>320.88333333333338</v>
      </c>
      <c r="G473" s="548">
        <f t="shared" si="52"/>
        <v>313.91666666666674</v>
      </c>
      <c r="H473" s="548">
        <f t="shared" si="53"/>
        <v>352.01666666666665</v>
      </c>
      <c r="I473" s="548">
        <f t="shared" si="54"/>
        <v>358.98333333333323</v>
      </c>
      <c r="J473" s="548">
        <f t="shared" si="55"/>
        <v>371.06666666666661</v>
      </c>
      <c r="K473" s="547">
        <f>VLOOKUP($B473,[1]EQ!$A$1:$L$2000,4,0)</f>
        <v>346.9</v>
      </c>
      <c r="L473" s="547">
        <f>VLOOKUP($B473,[1]EQ!$A$1:$L$2000,5,0)</f>
        <v>327.85</v>
      </c>
      <c r="M473" s="547">
        <f>(VLOOKUP($B473,[1]EQ!$A$1:$L$2000,9,0)/100000)</f>
        <v>54.830539999999999</v>
      </c>
    </row>
    <row r="474" spans="1:13">
      <c r="A474" s="254">
        <v>464</v>
      </c>
      <c r="B474" t="s">
        <v>511</v>
      </c>
      <c r="C474" s="547">
        <f>VLOOKUP($B474,[1]EQ!$A$1:$L$2000,6,0)</f>
        <v>750.25</v>
      </c>
      <c r="D474" s="548">
        <f t="shared" si="49"/>
        <v>739.41666666666663</v>
      </c>
      <c r="E474" s="548">
        <f t="shared" si="50"/>
        <v>720.83333333333326</v>
      </c>
      <c r="F474" s="548">
        <f t="shared" si="51"/>
        <v>691.41666666666663</v>
      </c>
      <c r="G474" s="548">
        <f t="shared" si="52"/>
        <v>672.83333333333326</v>
      </c>
      <c r="H474" s="548">
        <f t="shared" si="53"/>
        <v>768.83333333333326</v>
      </c>
      <c r="I474" s="548">
        <f t="shared" si="54"/>
        <v>787.41666666666652</v>
      </c>
      <c r="J474" s="548">
        <f t="shared" si="55"/>
        <v>816.83333333333326</v>
      </c>
      <c r="K474" s="547">
        <f>VLOOKUP($B474,[1]EQ!$A$1:$L$2000,4,0)</f>
        <v>758</v>
      </c>
      <c r="L474" s="547">
        <f>VLOOKUP($B474,[1]EQ!$A$1:$L$2000,5,0)</f>
        <v>710</v>
      </c>
      <c r="M474" s="547">
        <f>(VLOOKUP($B474,[1]EQ!$A$1:$L$2000,9,0)/100000)</f>
        <v>20.953150000000001</v>
      </c>
    </row>
    <row r="475" spans="1:13">
      <c r="A475" s="254">
        <v>465</v>
      </c>
      <c r="B475" t="s">
        <v>512</v>
      </c>
      <c r="C475" s="547">
        <f>VLOOKUP($B475,[1]EQ!$A$1:$L$2000,6,0)</f>
        <v>13.55</v>
      </c>
      <c r="D475" s="548">
        <f t="shared" si="49"/>
        <v>13.666666666666666</v>
      </c>
      <c r="E475" s="548">
        <f t="shared" si="50"/>
        <v>13.333333333333332</v>
      </c>
      <c r="F475" s="548">
        <f t="shared" si="51"/>
        <v>13.116666666666665</v>
      </c>
      <c r="G475" s="548">
        <f t="shared" si="52"/>
        <v>12.783333333333331</v>
      </c>
      <c r="H475" s="548">
        <f t="shared" si="53"/>
        <v>13.883333333333333</v>
      </c>
      <c r="I475" s="548">
        <f t="shared" si="54"/>
        <v>14.216666666666665</v>
      </c>
      <c r="J475" s="548">
        <f t="shared" si="55"/>
        <v>14.433333333333334</v>
      </c>
      <c r="K475" s="547">
        <f>VLOOKUP($B475,[1]EQ!$A$1:$L$2000,4,0)</f>
        <v>14</v>
      </c>
      <c r="L475" s="547">
        <f>VLOOKUP($B475,[1]EQ!$A$1:$L$2000,5,0)</f>
        <v>13.45</v>
      </c>
      <c r="M475" s="547">
        <f>(VLOOKUP($B475,[1]EQ!$A$1:$L$2000,9,0)/100000)</f>
        <v>145.39801</v>
      </c>
    </row>
    <row r="476" spans="1:13">
      <c r="A476" s="254">
        <v>466</v>
      </c>
      <c r="B476" t="s">
        <v>513</v>
      </c>
      <c r="C476" s="547">
        <f>VLOOKUP($B476,[1]EQ!$A$1:$L$2000,6,0)</f>
        <v>1020.1</v>
      </c>
      <c r="D476" s="548">
        <f t="shared" si="49"/>
        <v>1015.0333333333333</v>
      </c>
      <c r="E476" s="548">
        <f t="shared" si="50"/>
        <v>1005.0666666666666</v>
      </c>
      <c r="F476" s="548">
        <f t="shared" si="51"/>
        <v>990.0333333333333</v>
      </c>
      <c r="G476" s="548">
        <f t="shared" si="52"/>
        <v>980.06666666666661</v>
      </c>
      <c r="H476" s="548">
        <f t="shared" si="53"/>
        <v>1030.0666666666666</v>
      </c>
      <c r="I476" s="548">
        <f t="shared" si="54"/>
        <v>1040.0333333333333</v>
      </c>
      <c r="J476" s="548">
        <f t="shared" si="55"/>
        <v>1055.0666666666666</v>
      </c>
      <c r="K476" s="547">
        <f>VLOOKUP($B476,[1]EQ!$A$1:$L$2000,4,0)</f>
        <v>1025</v>
      </c>
      <c r="L476" s="547">
        <f>VLOOKUP($B476,[1]EQ!$A$1:$L$2000,5,0)</f>
        <v>1000</v>
      </c>
      <c r="M476" s="547">
        <f>(VLOOKUP($B476,[1]EQ!$A$1:$L$2000,9,0)/100000)</f>
        <v>4.14846</v>
      </c>
    </row>
    <row r="477" spans="1:13">
      <c r="A477" s="254">
        <v>467</v>
      </c>
      <c r="B477" t="s">
        <v>514</v>
      </c>
      <c r="C477" s="547">
        <f>VLOOKUP($B477,[1]EQ!$A$1:$L$2000,6,0)</f>
        <v>13.15</v>
      </c>
      <c r="D477" s="548">
        <f t="shared" si="49"/>
        <v>13.200000000000001</v>
      </c>
      <c r="E477" s="548">
        <f t="shared" si="50"/>
        <v>12.950000000000003</v>
      </c>
      <c r="F477" s="548">
        <f t="shared" si="51"/>
        <v>12.750000000000002</v>
      </c>
      <c r="G477" s="548">
        <f t="shared" si="52"/>
        <v>12.500000000000004</v>
      </c>
      <c r="H477" s="548">
        <f t="shared" si="53"/>
        <v>13.400000000000002</v>
      </c>
      <c r="I477" s="548">
        <f t="shared" si="54"/>
        <v>13.649999999999999</v>
      </c>
      <c r="J477" s="548">
        <f t="shared" si="55"/>
        <v>13.850000000000001</v>
      </c>
      <c r="K477" s="547">
        <f>VLOOKUP($B477,[1]EQ!$A$1:$L$2000,4,0)</f>
        <v>13.45</v>
      </c>
      <c r="L477" s="547">
        <f>VLOOKUP($B477,[1]EQ!$A$1:$L$2000,5,0)</f>
        <v>13</v>
      </c>
      <c r="M477" s="547">
        <f>(VLOOKUP($B477,[1]EQ!$A$1:$L$2000,9,0)/100000)</f>
        <v>78.079369999999997</v>
      </c>
    </row>
    <row r="478" spans="1:13">
      <c r="A478" s="254">
        <v>468</v>
      </c>
      <c r="B478" t="s">
        <v>515</v>
      </c>
      <c r="C478" s="547">
        <f>VLOOKUP($B478,[1]EQ!$A$1:$L$2000,6,0)</f>
        <v>357.3</v>
      </c>
      <c r="D478" s="548">
        <f t="shared" si="49"/>
        <v>359.76666666666665</v>
      </c>
      <c r="E478" s="548">
        <f t="shared" si="50"/>
        <v>352.5333333333333</v>
      </c>
      <c r="F478" s="548">
        <f t="shared" si="51"/>
        <v>347.76666666666665</v>
      </c>
      <c r="G478" s="548">
        <f t="shared" si="52"/>
        <v>340.5333333333333</v>
      </c>
      <c r="H478" s="548">
        <f t="shared" si="53"/>
        <v>364.5333333333333</v>
      </c>
      <c r="I478" s="548">
        <f t="shared" si="54"/>
        <v>371.76666666666665</v>
      </c>
      <c r="J478" s="548">
        <f t="shared" si="55"/>
        <v>376.5333333333333</v>
      </c>
      <c r="K478" s="547">
        <f>VLOOKUP($B478,[1]EQ!$A$1:$L$2000,4,0)</f>
        <v>367</v>
      </c>
      <c r="L478" s="547">
        <f>VLOOKUP($B478,[1]EQ!$A$1:$L$2000,5,0)</f>
        <v>355</v>
      </c>
      <c r="M478" s="547">
        <f>(VLOOKUP($B478,[1]EQ!$A$1:$L$2000,9,0)/100000)</f>
        <v>4.0495900000000002</v>
      </c>
    </row>
    <row r="479" spans="1:13">
      <c r="A479" s="254">
        <v>469</v>
      </c>
      <c r="B479" t="s">
        <v>194</v>
      </c>
      <c r="C479" s="547">
        <f>VLOOKUP($B479,[1]EQ!$A$1:$L$2000,6,0)</f>
        <v>538.95000000000005</v>
      </c>
      <c r="D479" s="548">
        <f t="shared" si="49"/>
        <v>540.56666666666661</v>
      </c>
      <c r="E479" s="548">
        <f t="shared" si="50"/>
        <v>535.48333333333323</v>
      </c>
      <c r="F479" s="548">
        <f t="shared" si="51"/>
        <v>532.01666666666665</v>
      </c>
      <c r="G479" s="548">
        <f t="shared" si="52"/>
        <v>526.93333333333328</v>
      </c>
      <c r="H479" s="548">
        <f t="shared" si="53"/>
        <v>544.03333333333319</v>
      </c>
      <c r="I479" s="548">
        <f t="shared" si="54"/>
        <v>549.11666666666667</v>
      </c>
      <c r="J479" s="548">
        <f t="shared" si="55"/>
        <v>552.58333333333314</v>
      </c>
      <c r="K479" s="547">
        <f>VLOOKUP($B479,[1]EQ!$A$1:$L$2000,4,0)</f>
        <v>545.65</v>
      </c>
      <c r="L479" s="547">
        <f>VLOOKUP($B479,[1]EQ!$A$1:$L$2000,5,0)</f>
        <v>537.1</v>
      </c>
      <c r="M479" s="547">
        <f>(VLOOKUP($B479,[1]EQ!$A$1:$L$2000,9,0)/100000)</f>
        <v>29.765039999999999</v>
      </c>
    </row>
    <row r="480" spans="1:13">
      <c r="A480" s="254">
        <v>470</v>
      </c>
      <c r="B480" t="s">
        <v>191</v>
      </c>
      <c r="C480" s="547">
        <f>VLOOKUP($B480,[1]EQ!$A$1:$L$2000,6,0)</f>
        <v>246</v>
      </c>
      <c r="D480" s="548">
        <f t="shared" si="49"/>
        <v>246.86666666666667</v>
      </c>
      <c r="E480" s="548">
        <f t="shared" si="50"/>
        <v>243.93333333333334</v>
      </c>
      <c r="F480" s="548">
        <f t="shared" si="51"/>
        <v>241.86666666666667</v>
      </c>
      <c r="G480" s="548">
        <f t="shared" si="52"/>
        <v>238.93333333333334</v>
      </c>
      <c r="H480" s="548">
        <f t="shared" si="53"/>
        <v>248.93333333333334</v>
      </c>
      <c r="I480" s="548">
        <f t="shared" si="54"/>
        <v>251.86666666666667</v>
      </c>
      <c r="J480" s="548">
        <f t="shared" si="55"/>
        <v>253.93333333333334</v>
      </c>
      <c r="K480" s="547">
        <f>VLOOKUP($B480,[1]EQ!$A$1:$L$2000,4,0)</f>
        <v>249.8</v>
      </c>
      <c r="L480" s="547">
        <f>VLOOKUP($B480,[1]EQ!$A$1:$L$2000,5,0)</f>
        <v>244.8</v>
      </c>
      <c r="M480" s="547">
        <f>(VLOOKUP($B480,[1]EQ!$A$1:$L$2000,9,0)/100000)</f>
        <v>5.17842</v>
      </c>
    </row>
    <row r="481" spans="1:13">
      <c r="A481" s="254">
        <v>471</v>
      </c>
      <c r="B481" t="s">
        <v>786</v>
      </c>
      <c r="C481" s="547">
        <f>VLOOKUP($B481,[1]EQ!$A$1:$L$2000,6,0)</f>
        <v>35.950000000000003</v>
      </c>
      <c r="D481" s="548">
        <f t="shared" si="49"/>
        <v>35.983333333333334</v>
      </c>
      <c r="E481" s="548">
        <f t="shared" si="50"/>
        <v>35.516666666666666</v>
      </c>
      <c r="F481" s="548">
        <f t="shared" si="51"/>
        <v>35.083333333333329</v>
      </c>
      <c r="G481" s="548">
        <f t="shared" si="52"/>
        <v>34.61666666666666</v>
      </c>
      <c r="H481" s="548">
        <f t="shared" si="53"/>
        <v>36.416666666666671</v>
      </c>
      <c r="I481" s="548">
        <f t="shared" si="54"/>
        <v>36.88333333333334</v>
      </c>
      <c r="J481" s="548">
        <f t="shared" si="55"/>
        <v>37.316666666666677</v>
      </c>
      <c r="K481" s="547">
        <f>VLOOKUP($B481,[1]EQ!$A$1:$L$2000,4,0)</f>
        <v>36.450000000000003</v>
      </c>
      <c r="L481" s="547">
        <f>VLOOKUP($B481,[1]EQ!$A$1:$L$2000,5,0)</f>
        <v>35.549999999999997</v>
      </c>
      <c r="M481" s="547">
        <f>(VLOOKUP($B481,[1]EQ!$A$1:$L$2000,9,0)/100000)</f>
        <v>25.897600000000001</v>
      </c>
    </row>
    <row r="482" spans="1:13">
      <c r="A482" s="254">
        <v>472</v>
      </c>
      <c r="B482" t="s">
        <v>192</v>
      </c>
      <c r="C482" s="547">
        <f>VLOOKUP($B482,[1]EQ!$A$1:$L$2000,6,0)</f>
        <v>6457.8</v>
      </c>
      <c r="D482" s="548">
        <f t="shared" si="49"/>
        <v>6472.583333333333</v>
      </c>
      <c r="E482" s="548">
        <f t="shared" si="50"/>
        <v>6395.1666666666661</v>
      </c>
      <c r="F482" s="548">
        <f t="shared" si="51"/>
        <v>6332.5333333333328</v>
      </c>
      <c r="G482" s="548">
        <f t="shared" si="52"/>
        <v>6255.1166666666659</v>
      </c>
      <c r="H482" s="548">
        <f t="shared" si="53"/>
        <v>6535.2166666666662</v>
      </c>
      <c r="I482" s="548">
        <f t="shared" si="54"/>
        <v>6612.6333333333323</v>
      </c>
      <c r="J482" s="548">
        <f t="shared" si="55"/>
        <v>6675.2666666666664</v>
      </c>
      <c r="K482" s="547">
        <f>VLOOKUP($B482,[1]EQ!$A$1:$L$2000,4,0)</f>
        <v>6550</v>
      </c>
      <c r="L482" s="547">
        <f>VLOOKUP($B482,[1]EQ!$A$1:$L$2000,5,0)</f>
        <v>6409.95</v>
      </c>
      <c r="M482" s="547">
        <f>(VLOOKUP($B482,[1]EQ!$A$1:$L$2000,9,0)/100000)</f>
        <v>5.95723</v>
      </c>
    </row>
    <row r="483" spans="1:13">
      <c r="A483" s="254">
        <v>473</v>
      </c>
      <c r="B483" t="s">
        <v>193</v>
      </c>
      <c r="C483" s="547">
        <f>VLOOKUP($B483,[1]EQ!$A$1:$L$2000,6,0)</f>
        <v>34.6</v>
      </c>
      <c r="D483" s="548">
        <f t="shared" si="49"/>
        <v>34.75</v>
      </c>
      <c r="E483" s="548">
        <f t="shared" si="50"/>
        <v>33.700000000000003</v>
      </c>
      <c r="F483" s="548">
        <f t="shared" si="51"/>
        <v>32.800000000000004</v>
      </c>
      <c r="G483" s="548">
        <f t="shared" si="52"/>
        <v>31.750000000000007</v>
      </c>
      <c r="H483" s="548">
        <f t="shared" si="53"/>
        <v>35.65</v>
      </c>
      <c r="I483" s="548">
        <f t="shared" si="54"/>
        <v>36.699999999999996</v>
      </c>
      <c r="J483" s="548">
        <f t="shared" si="55"/>
        <v>37.599999999999994</v>
      </c>
      <c r="K483" s="547">
        <f>VLOOKUP($B483,[1]EQ!$A$1:$L$2000,4,0)</f>
        <v>35.799999999999997</v>
      </c>
      <c r="L483" s="547">
        <f>VLOOKUP($B483,[1]EQ!$A$1:$L$2000,5,0)</f>
        <v>33.85</v>
      </c>
      <c r="M483" s="547">
        <f>(VLOOKUP($B483,[1]EQ!$A$1:$L$2000,9,0)/100000)</f>
        <v>255.11053999999999</v>
      </c>
    </row>
    <row r="484" spans="1:13">
      <c r="A484" s="254">
        <v>474</v>
      </c>
      <c r="B484" t="s">
        <v>190</v>
      </c>
      <c r="C484" s="547">
        <f>VLOOKUP($B484,[1]EQ!$A$1:$L$2000,6,0)</f>
        <v>1276.7</v>
      </c>
      <c r="D484" s="548">
        <f t="shared" si="49"/>
        <v>1276.5166666666667</v>
      </c>
      <c r="E484" s="548">
        <f t="shared" si="50"/>
        <v>1263.2333333333333</v>
      </c>
      <c r="F484" s="548">
        <f t="shared" si="51"/>
        <v>1249.7666666666667</v>
      </c>
      <c r="G484" s="548">
        <f t="shared" si="52"/>
        <v>1236.4833333333333</v>
      </c>
      <c r="H484" s="548">
        <f t="shared" si="53"/>
        <v>1289.9833333333333</v>
      </c>
      <c r="I484" s="548">
        <f t="shared" si="54"/>
        <v>1303.2666666666667</v>
      </c>
      <c r="J484" s="548">
        <f t="shared" si="55"/>
        <v>1316.7333333333333</v>
      </c>
      <c r="K484" s="547">
        <f>VLOOKUP($B484,[1]EQ!$A$1:$L$2000,4,0)</f>
        <v>1289.8</v>
      </c>
      <c r="L484" s="547">
        <f>VLOOKUP($B484,[1]EQ!$A$1:$L$2000,5,0)</f>
        <v>1263.05</v>
      </c>
      <c r="M484" s="547">
        <f>(VLOOKUP($B484,[1]EQ!$A$1:$L$2000,9,0)/100000)</f>
        <v>7.5337199999999998</v>
      </c>
    </row>
    <row r="485" spans="1:13">
      <c r="A485" s="254">
        <v>475</v>
      </c>
      <c r="B485" t="s">
        <v>141</v>
      </c>
      <c r="C485" s="547">
        <f>VLOOKUP($B485,[1]EQ!$A$1:$L$2000,6,0)</f>
        <v>568.45000000000005</v>
      </c>
      <c r="D485" s="548">
        <f t="shared" si="49"/>
        <v>569.85</v>
      </c>
      <c r="E485" s="548">
        <f t="shared" si="50"/>
        <v>565.30000000000007</v>
      </c>
      <c r="F485" s="548">
        <f t="shared" si="51"/>
        <v>562.15000000000009</v>
      </c>
      <c r="G485" s="548">
        <f t="shared" si="52"/>
        <v>557.60000000000014</v>
      </c>
      <c r="H485" s="548">
        <f t="shared" si="53"/>
        <v>573</v>
      </c>
      <c r="I485" s="548">
        <f t="shared" si="54"/>
        <v>577.54999999999995</v>
      </c>
      <c r="J485" s="548">
        <f t="shared" si="55"/>
        <v>580.69999999999993</v>
      </c>
      <c r="K485" s="547">
        <f>VLOOKUP($B485,[1]EQ!$A$1:$L$2000,4,0)</f>
        <v>574.4</v>
      </c>
      <c r="L485" s="547">
        <f>VLOOKUP($B485,[1]EQ!$A$1:$L$2000,5,0)</f>
        <v>566.70000000000005</v>
      </c>
      <c r="M485" s="547">
        <f>(VLOOKUP($B485,[1]EQ!$A$1:$L$2000,9,0)/100000)</f>
        <v>17.77197</v>
      </c>
    </row>
    <row r="486" spans="1:13">
      <c r="A486" s="254">
        <v>476</v>
      </c>
      <c r="B486" t="s">
        <v>278</v>
      </c>
      <c r="C486" s="547">
        <f>VLOOKUP($B486,[1]EQ!$A$1:$L$2000,6,0)</f>
        <v>220.7</v>
      </c>
      <c r="D486" s="548">
        <f t="shared" si="49"/>
        <v>222.11666666666667</v>
      </c>
      <c r="E486" s="548">
        <f t="shared" si="50"/>
        <v>217.58333333333334</v>
      </c>
      <c r="F486" s="548">
        <f t="shared" si="51"/>
        <v>214.46666666666667</v>
      </c>
      <c r="G486" s="548">
        <f t="shared" si="52"/>
        <v>209.93333333333334</v>
      </c>
      <c r="H486" s="548">
        <f t="shared" si="53"/>
        <v>225.23333333333335</v>
      </c>
      <c r="I486" s="548">
        <f t="shared" si="54"/>
        <v>229.76666666666665</v>
      </c>
      <c r="J486" s="548">
        <f t="shared" si="55"/>
        <v>232.88333333333335</v>
      </c>
      <c r="K486" s="547">
        <f>VLOOKUP($B486,[1]EQ!$A$1:$L$2000,4,0)</f>
        <v>226.65</v>
      </c>
      <c r="L486" s="547">
        <f>VLOOKUP($B486,[1]EQ!$A$1:$L$2000,5,0)</f>
        <v>219</v>
      </c>
      <c r="M486" s="547">
        <f>(VLOOKUP($B486,[1]EQ!$A$1:$L$2000,9,0)/100000)</f>
        <v>8.6462699999999995</v>
      </c>
    </row>
    <row r="487" spans="1:13">
      <c r="A487" s="254">
        <v>477</v>
      </c>
      <c r="B487" t="s">
        <v>516</v>
      </c>
      <c r="C487" s="547">
        <f>VLOOKUP($B487,[1]EQ!$A$1:$L$2000,6,0)</f>
        <v>2763.65</v>
      </c>
      <c r="D487" s="548">
        <f t="shared" si="49"/>
        <v>2827.9</v>
      </c>
      <c r="E487" s="548">
        <f t="shared" si="50"/>
        <v>2675.75</v>
      </c>
      <c r="F487" s="548">
        <f t="shared" si="51"/>
        <v>2587.85</v>
      </c>
      <c r="G487" s="548">
        <f t="shared" si="52"/>
        <v>2435.6999999999998</v>
      </c>
      <c r="H487" s="548">
        <f t="shared" si="53"/>
        <v>2915.8</v>
      </c>
      <c r="I487" s="548">
        <f t="shared" si="54"/>
        <v>3067.9500000000007</v>
      </c>
      <c r="J487" s="548">
        <f t="shared" si="55"/>
        <v>3155.8500000000004</v>
      </c>
      <c r="K487" s="547">
        <f>VLOOKUP($B487,[1]EQ!$A$1:$L$2000,4,0)</f>
        <v>2980.05</v>
      </c>
      <c r="L487" s="547">
        <f>VLOOKUP($B487,[1]EQ!$A$1:$L$2000,5,0)</f>
        <v>2740</v>
      </c>
      <c r="M487" s="547">
        <f>(VLOOKUP($B487,[1]EQ!$A$1:$L$2000,9,0)/100000)</f>
        <v>0.98436000000000001</v>
      </c>
    </row>
    <row r="488" spans="1:13">
      <c r="A488" s="254">
        <v>478</v>
      </c>
      <c r="B488" t="s">
        <v>517</v>
      </c>
      <c r="C488" s="547">
        <f>VLOOKUP($B488,[1]EQ!$A$1:$L$2000,6,0)</f>
        <v>379.6</v>
      </c>
      <c r="D488" s="548">
        <f t="shared" si="49"/>
        <v>382.18333333333334</v>
      </c>
      <c r="E488" s="548">
        <f t="shared" si="50"/>
        <v>371.66666666666669</v>
      </c>
      <c r="F488" s="548">
        <f t="shared" si="51"/>
        <v>363.73333333333335</v>
      </c>
      <c r="G488" s="548">
        <f t="shared" si="52"/>
        <v>353.2166666666667</v>
      </c>
      <c r="H488" s="548">
        <f t="shared" si="53"/>
        <v>390.11666666666667</v>
      </c>
      <c r="I488" s="548">
        <f t="shared" si="54"/>
        <v>400.63333333333333</v>
      </c>
      <c r="J488" s="548">
        <f t="shared" si="55"/>
        <v>408.56666666666666</v>
      </c>
      <c r="K488" s="547">
        <f>VLOOKUP($B488,[1]EQ!$A$1:$L$2000,4,0)</f>
        <v>392.7</v>
      </c>
      <c r="L488" s="547">
        <f>VLOOKUP($B488,[1]EQ!$A$1:$L$2000,5,0)</f>
        <v>374.25</v>
      </c>
      <c r="M488" s="547">
        <f>(VLOOKUP($B488,[1]EQ!$A$1:$L$2000,9,0)/100000)</f>
        <v>9.2216699999999996</v>
      </c>
    </row>
    <row r="489" spans="1:13">
      <c r="A489" s="254">
        <v>479</v>
      </c>
      <c r="B489" t="s">
        <v>518</v>
      </c>
      <c r="C489" s="547">
        <f>VLOOKUP($B489,[1]EQ!$A$1:$L$2000,6,0)</f>
        <v>229.05</v>
      </c>
      <c r="D489" s="548">
        <f t="shared" si="49"/>
        <v>230.16666666666666</v>
      </c>
      <c r="E489" s="548">
        <f t="shared" si="50"/>
        <v>226.88333333333333</v>
      </c>
      <c r="F489" s="548">
        <f t="shared" si="51"/>
        <v>224.71666666666667</v>
      </c>
      <c r="G489" s="548">
        <f t="shared" si="52"/>
        <v>221.43333333333334</v>
      </c>
      <c r="H489" s="548">
        <f t="shared" si="53"/>
        <v>232.33333333333331</v>
      </c>
      <c r="I489" s="548">
        <f t="shared" si="54"/>
        <v>235.61666666666667</v>
      </c>
      <c r="J489" s="548">
        <f t="shared" si="55"/>
        <v>237.7833333333333</v>
      </c>
      <c r="K489" s="547">
        <f>VLOOKUP($B489,[1]EQ!$A$1:$L$2000,4,0)</f>
        <v>233.45</v>
      </c>
      <c r="L489" s="547">
        <f>VLOOKUP($B489,[1]EQ!$A$1:$L$2000,5,0)</f>
        <v>228</v>
      </c>
      <c r="M489" s="547">
        <f>(VLOOKUP($B489,[1]EQ!$A$1:$L$2000,9,0)/100000)</f>
        <v>3.19876</v>
      </c>
    </row>
    <row r="490" spans="1:13">
      <c r="A490" s="254">
        <v>480</v>
      </c>
      <c r="B490" t="s">
        <v>519</v>
      </c>
      <c r="C490" s="547">
        <f>VLOOKUP($B490,[1]EQ!$A$1:$L$2000,6,0)</f>
        <v>3620.5</v>
      </c>
      <c r="D490" s="548">
        <f t="shared" si="49"/>
        <v>3603.5499999999997</v>
      </c>
      <c r="E490" s="548">
        <f t="shared" si="50"/>
        <v>3558.0999999999995</v>
      </c>
      <c r="F490" s="548">
        <f t="shared" si="51"/>
        <v>3495.7</v>
      </c>
      <c r="G490" s="548">
        <f t="shared" si="52"/>
        <v>3450.2499999999995</v>
      </c>
      <c r="H490" s="548">
        <f t="shared" si="53"/>
        <v>3665.9499999999994</v>
      </c>
      <c r="I490" s="548">
        <f t="shared" si="54"/>
        <v>3711.3999999999992</v>
      </c>
      <c r="J490" s="548">
        <f t="shared" si="55"/>
        <v>3773.7999999999993</v>
      </c>
      <c r="K490" s="547">
        <f>VLOOKUP($B490,[1]EQ!$A$1:$L$2000,4,0)</f>
        <v>3649</v>
      </c>
      <c r="L490" s="547">
        <f>VLOOKUP($B490,[1]EQ!$A$1:$L$2000,5,0)</f>
        <v>3541.15</v>
      </c>
      <c r="M490" s="547">
        <f>(VLOOKUP($B490,[1]EQ!$A$1:$L$2000,9,0)/100000)</f>
        <v>6.3089999999999993E-2</v>
      </c>
    </row>
    <row r="491" spans="1:13">
      <c r="A491" s="254">
        <v>481</v>
      </c>
      <c r="B491" t="s">
        <v>520</v>
      </c>
      <c r="C491" s="547">
        <f>VLOOKUP($B491,[1]EQ!$A$1:$L$2000,6,0)</f>
        <v>2919.8</v>
      </c>
      <c r="D491" s="548">
        <f t="shared" si="49"/>
        <v>2975.9166666666665</v>
      </c>
      <c r="E491" s="548">
        <f t="shared" si="50"/>
        <v>2841.833333333333</v>
      </c>
      <c r="F491" s="548">
        <f t="shared" si="51"/>
        <v>2763.8666666666663</v>
      </c>
      <c r="G491" s="548">
        <f t="shared" si="52"/>
        <v>2629.7833333333328</v>
      </c>
      <c r="H491" s="548">
        <f t="shared" si="53"/>
        <v>3053.8833333333332</v>
      </c>
      <c r="I491" s="548">
        <f t="shared" si="54"/>
        <v>3187.9666666666662</v>
      </c>
      <c r="J491" s="548">
        <f t="shared" si="55"/>
        <v>3265.9333333333334</v>
      </c>
      <c r="K491" s="547">
        <f>VLOOKUP($B491,[1]EQ!$A$1:$L$2000,4,0)</f>
        <v>3110</v>
      </c>
      <c r="L491" s="547">
        <f>VLOOKUP($B491,[1]EQ!$A$1:$L$2000,5,0)</f>
        <v>2897.95</v>
      </c>
      <c r="M491" s="547">
        <f>(VLOOKUP($B491,[1]EQ!$A$1:$L$2000,9,0)/100000)</f>
        <v>0.77786</v>
      </c>
    </row>
    <row r="492" spans="1:13">
      <c r="A492" s="254">
        <v>482</v>
      </c>
      <c r="B492" t="s">
        <v>521</v>
      </c>
      <c r="C492" s="547">
        <f>VLOOKUP($B492,[1]EQ!$A$1:$L$2000,6,0)</f>
        <v>59.2</v>
      </c>
      <c r="D492" s="548">
        <f t="shared" si="49"/>
        <v>59.533333333333331</v>
      </c>
      <c r="E492" s="548">
        <f t="shared" si="50"/>
        <v>58.016666666666666</v>
      </c>
      <c r="F492" s="548">
        <f t="shared" si="51"/>
        <v>56.833333333333336</v>
      </c>
      <c r="G492" s="548">
        <f t="shared" si="52"/>
        <v>55.31666666666667</v>
      </c>
      <c r="H492" s="548">
        <f t="shared" si="53"/>
        <v>60.716666666666661</v>
      </c>
      <c r="I492" s="548">
        <f t="shared" si="54"/>
        <v>62.233333333333327</v>
      </c>
      <c r="J492" s="548">
        <f t="shared" si="55"/>
        <v>63.416666666666657</v>
      </c>
      <c r="K492" s="547">
        <f>VLOOKUP($B492,[1]EQ!$A$1:$L$2000,4,0)</f>
        <v>61.05</v>
      </c>
      <c r="L492" s="547">
        <f>VLOOKUP($B492,[1]EQ!$A$1:$L$2000,5,0)</f>
        <v>58.35</v>
      </c>
      <c r="M492" s="547">
        <f>(VLOOKUP($B492,[1]EQ!$A$1:$L$2000,9,0)/100000)</f>
        <v>59.380189999999999</v>
      </c>
    </row>
    <row r="493" spans="1:13">
      <c r="A493" s="254">
        <v>483</v>
      </c>
      <c r="B493" t="s">
        <v>522</v>
      </c>
      <c r="C493" s="547">
        <f>VLOOKUP($B493,[1]EQ!$A$1:$L$2000,6,0)</f>
        <v>1040.45</v>
      </c>
      <c r="D493" s="548">
        <f t="shared" si="49"/>
        <v>1035.1666666666667</v>
      </c>
      <c r="E493" s="548">
        <f t="shared" si="50"/>
        <v>1025.3333333333335</v>
      </c>
      <c r="F493" s="548">
        <f t="shared" si="51"/>
        <v>1010.2166666666667</v>
      </c>
      <c r="G493" s="548">
        <f t="shared" si="52"/>
        <v>1000.3833333333334</v>
      </c>
      <c r="H493" s="548">
        <f t="shared" si="53"/>
        <v>1050.2833333333335</v>
      </c>
      <c r="I493" s="548">
        <f t="shared" si="54"/>
        <v>1060.116666666667</v>
      </c>
      <c r="J493" s="548">
        <f t="shared" si="55"/>
        <v>1075.2333333333336</v>
      </c>
      <c r="K493" s="547">
        <f>VLOOKUP($B493,[1]EQ!$A$1:$L$2000,4,0)</f>
        <v>1045</v>
      </c>
      <c r="L493" s="547">
        <f>VLOOKUP($B493,[1]EQ!$A$1:$L$2000,5,0)</f>
        <v>1020.05</v>
      </c>
      <c r="M493" s="547">
        <f>(VLOOKUP($B493,[1]EQ!$A$1:$L$2000,9,0)/100000)</f>
        <v>0.23823</v>
      </c>
    </row>
    <row r="494" spans="1:13">
      <c r="A494" s="254">
        <v>484</v>
      </c>
      <c r="B494" t="s">
        <v>279</v>
      </c>
      <c r="C494" s="547">
        <f>VLOOKUP($B494,[1]EQ!$A$1:$L$2000,6,0)</f>
        <v>383.75</v>
      </c>
      <c r="D494" s="548">
        <f t="shared" si="49"/>
        <v>387.7833333333333</v>
      </c>
      <c r="E494" s="548">
        <f t="shared" si="50"/>
        <v>378.46666666666658</v>
      </c>
      <c r="F494" s="548">
        <f t="shared" si="51"/>
        <v>373.18333333333328</v>
      </c>
      <c r="G494" s="548">
        <f t="shared" si="52"/>
        <v>363.86666666666656</v>
      </c>
      <c r="H494" s="548">
        <f t="shared" si="53"/>
        <v>393.06666666666661</v>
      </c>
      <c r="I494" s="548">
        <f t="shared" si="54"/>
        <v>402.38333333333333</v>
      </c>
      <c r="J494" s="548">
        <f t="shared" si="55"/>
        <v>407.66666666666663</v>
      </c>
      <c r="K494" s="547">
        <f>VLOOKUP($B494,[1]EQ!$A$1:$L$2000,4,0)</f>
        <v>397.1</v>
      </c>
      <c r="L494" s="547">
        <f>VLOOKUP($B494,[1]EQ!$A$1:$L$2000,5,0)</f>
        <v>382.5</v>
      </c>
      <c r="M494" s="547">
        <f>(VLOOKUP($B494,[1]EQ!$A$1:$L$2000,9,0)/100000)</f>
        <v>2.6823999999999999</v>
      </c>
    </row>
    <row r="495" spans="1:13">
      <c r="A495" s="254">
        <v>485</v>
      </c>
      <c r="B495" t="s">
        <v>523</v>
      </c>
      <c r="C495" s="547">
        <f>VLOOKUP($B495,[1]EQ!$A$1:$L$2000,6,0)</f>
        <v>901.6</v>
      </c>
      <c r="D495" s="548">
        <f t="shared" si="49"/>
        <v>918.19999999999993</v>
      </c>
      <c r="E495" s="548">
        <f t="shared" si="50"/>
        <v>876.39999999999986</v>
      </c>
      <c r="F495" s="548">
        <f t="shared" si="51"/>
        <v>851.19999999999993</v>
      </c>
      <c r="G495" s="548">
        <f t="shared" si="52"/>
        <v>809.39999999999986</v>
      </c>
      <c r="H495" s="548">
        <f t="shared" si="53"/>
        <v>943.39999999999986</v>
      </c>
      <c r="I495" s="548">
        <f t="shared" si="54"/>
        <v>985.19999999999982</v>
      </c>
      <c r="J495" s="548">
        <f t="shared" si="55"/>
        <v>1010.3999999999999</v>
      </c>
      <c r="K495" s="547">
        <f>VLOOKUP($B495,[1]EQ!$A$1:$L$2000,4,0)</f>
        <v>960</v>
      </c>
      <c r="L495" s="547">
        <f>VLOOKUP($B495,[1]EQ!$A$1:$L$2000,5,0)</f>
        <v>893</v>
      </c>
      <c r="M495" s="547">
        <f>(VLOOKUP($B495,[1]EQ!$A$1:$L$2000,9,0)/100000)</f>
        <v>11.176500000000001</v>
      </c>
    </row>
    <row r="496" spans="1:13">
      <c r="A496" s="254">
        <v>486</v>
      </c>
      <c r="B496" t="s">
        <v>524</v>
      </c>
      <c r="C496" s="547">
        <f>VLOOKUP($B496,[1]EQ!$A$1:$L$2000,6,0)</f>
        <v>1607.1</v>
      </c>
      <c r="D496" s="548">
        <f t="shared" si="49"/>
        <v>1609.1166666666668</v>
      </c>
      <c r="E496" s="548">
        <f t="shared" si="50"/>
        <v>1583.2333333333336</v>
      </c>
      <c r="F496" s="548">
        <f t="shared" si="51"/>
        <v>1559.3666666666668</v>
      </c>
      <c r="G496" s="548">
        <f t="shared" si="52"/>
        <v>1533.4833333333336</v>
      </c>
      <c r="H496" s="548">
        <f t="shared" si="53"/>
        <v>1632.9833333333336</v>
      </c>
      <c r="I496" s="548">
        <f t="shared" si="54"/>
        <v>1658.8666666666668</v>
      </c>
      <c r="J496" s="548">
        <f t="shared" si="55"/>
        <v>1682.7333333333336</v>
      </c>
      <c r="K496" s="547">
        <f>VLOOKUP($B496,[1]EQ!$A$1:$L$2000,4,0)</f>
        <v>1635</v>
      </c>
      <c r="L496" s="547">
        <f>VLOOKUP($B496,[1]EQ!$A$1:$L$2000,5,0)</f>
        <v>1585.25</v>
      </c>
      <c r="M496" s="547">
        <f>(VLOOKUP($B496,[1]EQ!$A$1:$L$2000,9,0)/100000)</f>
        <v>0.52022999999999997</v>
      </c>
    </row>
    <row r="497" spans="1:13">
      <c r="A497" s="254">
        <v>487</v>
      </c>
      <c r="B497" t="s">
        <v>525</v>
      </c>
      <c r="C497" s="547">
        <f>VLOOKUP($B497,[1]EQ!$A$1:$L$2000,6,0)</f>
        <v>1506.9</v>
      </c>
      <c r="D497" s="548">
        <f t="shared" si="49"/>
        <v>1502.0833333333333</v>
      </c>
      <c r="E497" s="548">
        <f t="shared" si="50"/>
        <v>1476.1166666666666</v>
      </c>
      <c r="F497" s="548">
        <f t="shared" si="51"/>
        <v>1445.3333333333333</v>
      </c>
      <c r="G497" s="548">
        <f t="shared" si="52"/>
        <v>1419.3666666666666</v>
      </c>
      <c r="H497" s="548">
        <f t="shared" si="53"/>
        <v>1532.8666666666666</v>
      </c>
      <c r="I497" s="548">
        <f t="shared" si="54"/>
        <v>1558.8333333333333</v>
      </c>
      <c r="J497" s="548">
        <f t="shared" si="55"/>
        <v>1589.6166666666666</v>
      </c>
      <c r="K497" s="547">
        <f>VLOOKUP($B497,[1]EQ!$A$1:$L$2000,4,0)</f>
        <v>1528.05</v>
      </c>
      <c r="L497" s="547">
        <f>VLOOKUP($B497,[1]EQ!$A$1:$L$2000,5,0)</f>
        <v>1471.3</v>
      </c>
      <c r="M497" s="547">
        <f>(VLOOKUP($B497,[1]EQ!$A$1:$L$2000,9,0)/100000)</f>
        <v>1.67685</v>
      </c>
    </row>
    <row r="498" spans="1:13">
      <c r="A498" s="254">
        <v>488</v>
      </c>
      <c r="B498" t="s">
        <v>118</v>
      </c>
      <c r="C498" s="547">
        <f>VLOOKUP($B498,[1]EQ!$A$1:$L$2000,6,0)</f>
        <v>11.75</v>
      </c>
      <c r="D498" s="548">
        <f t="shared" si="49"/>
        <v>11.883333333333333</v>
      </c>
      <c r="E498" s="548">
        <f t="shared" si="50"/>
        <v>11.516666666666666</v>
      </c>
      <c r="F498" s="548">
        <f t="shared" si="51"/>
        <v>11.283333333333333</v>
      </c>
      <c r="G498" s="548">
        <f t="shared" si="52"/>
        <v>10.916666666666666</v>
      </c>
      <c r="H498" s="548">
        <f t="shared" si="53"/>
        <v>12.116666666666665</v>
      </c>
      <c r="I498" s="548">
        <f t="shared" si="54"/>
        <v>12.483333333333333</v>
      </c>
      <c r="J498" s="548">
        <f t="shared" si="55"/>
        <v>12.716666666666665</v>
      </c>
      <c r="K498" s="547">
        <f>VLOOKUP($B498,[1]EQ!$A$1:$L$2000,4,0)</f>
        <v>12.25</v>
      </c>
      <c r="L498" s="547">
        <f>VLOOKUP($B498,[1]EQ!$A$1:$L$2000,5,0)</f>
        <v>11.65</v>
      </c>
      <c r="M498" s="547">
        <f>(VLOOKUP($B498,[1]EQ!$A$1:$L$2000,9,0)/100000)</f>
        <v>2130.5092199999999</v>
      </c>
    </row>
    <row r="499" spans="1:13">
      <c r="A499" s="254">
        <v>489</v>
      </c>
      <c r="B499" t="s">
        <v>196</v>
      </c>
      <c r="C499" s="547">
        <f>VLOOKUP($B499,[1]EQ!$A$1:$L$2000,6,0)</f>
        <v>1037.6500000000001</v>
      </c>
      <c r="D499" s="548">
        <f t="shared" si="49"/>
        <v>1046.1833333333334</v>
      </c>
      <c r="E499" s="548">
        <f t="shared" si="50"/>
        <v>1017.4666666666667</v>
      </c>
      <c r="F499" s="548">
        <f t="shared" si="51"/>
        <v>997.2833333333333</v>
      </c>
      <c r="G499" s="548">
        <f t="shared" si="52"/>
        <v>968.56666666666661</v>
      </c>
      <c r="H499" s="548">
        <f t="shared" si="53"/>
        <v>1066.3666666666668</v>
      </c>
      <c r="I499" s="548">
        <f t="shared" si="54"/>
        <v>1095.0833333333335</v>
      </c>
      <c r="J499" s="548">
        <f t="shared" si="55"/>
        <v>1115.2666666666669</v>
      </c>
      <c r="K499" s="547">
        <f>VLOOKUP($B499,[1]EQ!$A$1:$L$2000,4,0)</f>
        <v>1074.9000000000001</v>
      </c>
      <c r="L499" s="547">
        <f>VLOOKUP($B499,[1]EQ!$A$1:$L$2000,5,0)</f>
        <v>1026</v>
      </c>
      <c r="M499" s="547">
        <f>(VLOOKUP($B499,[1]EQ!$A$1:$L$2000,9,0)/100000)</f>
        <v>33.501620000000003</v>
      </c>
    </row>
    <row r="500" spans="1:13">
      <c r="A500" s="254">
        <v>490</v>
      </c>
      <c r="B500" t="s">
        <v>526</v>
      </c>
      <c r="C500" s="547">
        <f>VLOOKUP($B500,[1]EQ!$A$1:$L$2000,6,0)</f>
        <v>6060.35</v>
      </c>
      <c r="D500" s="548">
        <f t="shared" si="49"/>
        <v>6093.45</v>
      </c>
      <c r="E500" s="548">
        <f t="shared" si="50"/>
        <v>5966.9</v>
      </c>
      <c r="F500" s="548">
        <f t="shared" si="51"/>
        <v>5873.45</v>
      </c>
      <c r="G500" s="548">
        <f t="shared" si="52"/>
        <v>5746.9</v>
      </c>
      <c r="H500" s="548">
        <f t="shared" si="53"/>
        <v>6186.9</v>
      </c>
      <c r="I500" s="548">
        <f t="shared" si="54"/>
        <v>6313.4500000000007</v>
      </c>
      <c r="J500" s="548">
        <f t="shared" si="55"/>
        <v>6406.9</v>
      </c>
      <c r="K500" s="547">
        <f>VLOOKUP($B500,[1]EQ!$A$1:$L$2000,4,0)</f>
        <v>6220</v>
      </c>
      <c r="L500" s="547">
        <f>VLOOKUP($B500,[1]EQ!$A$1:$L$2000,5,0)</f>
        <v>6000</v>
      </c>
      <c r="M500" s="547">
        <f>(VLOOKUP($B500,[1]EQ!$A$1:$L$2000,9,0)/100000)</f>
        <v>3.7440000000000001E-2</v>
      </c>
    </row>
    <row r="501" spans="1:13">
      <c r="A501" s="254">
        <v>491</v>
      </c>
      <c r="B501" t="s">
        <v>527</v>
      </c>
      <c r="C501" s="547">
        <f>VLOOKUP($B501,[1]EQ!$A$1:$L$2000,6,0)</f>
        <v>125.45</v>
      </c>
      <c r="D501" s="548">
        <f t="shared" si="49"/>
        <v>125.21666666666665</v>
      </c>
      <c r="E501" s="548">
        <f t="shared" si="50"/>
        <v>124.18333333333331</v>
      </c>
      <c r="F501" s="548">
        <f t="shared" si="51"/>
        <v>122.91666666666666</v>
      </c>
      <c r="G501" s="548">
        <f t="shared" si="52"/>
        <v>121.88333333333331</v>
      </c>
      <c r="H501" s="548">
        <f t="shared" si="53"/>
        <v>126.48333333333331</v>
      </c>
      <c r="I501" s="548">
        <f t="shared" si="54"/>
        <v>127.51666666666664</v>
      </c>
      <c r="J501" s="548">
        <f t="shared" si="55"/>
        <v>128.7833333333333</v>
      </c>
      <c r="K501" s="547">
        <f>VLOOKUP($B501,[1]EQ!$A$1:$L$2000,4,0)</f>
        <v>126.25</v>
      </c>
      <c r="L501" s="547">
        <f>VLOOKUP($B501,[1]EQ!$A$1:$L$2000,5,0)</f>
        <v>123.95</v>
      </c>
      <c r="M501" s="547">
        <f>(VLOOKUP($B501,[1]EQ!$A$1:$L$2000,9,0)/100000)</f>
        <v>4.2645900000000001</v>
      </c>
    </row>
    <row r="502" spans="1:13">
      <c r="A502" s="254">
        <v>492</v>
      </c>
      <c r="B502" t="s">
        <v>528</v>
      </c>
      <c r="C502" s="547">
        <f>VLOOKUP($B502,[1]EQ!$A$1:$L$2000,6,0)</f>
        <v>66.8</v>
      </c>
      <c r="D502" s="548">
        <f t="shared" si="49"/>
        <v>67.11666666666666</v>
      </c>
      <c r="E502" s="548">
        <f t="shared" si="50"/>
        <v>66.183333333333323</v>
      </c>
      <c r="F502" s="548">
        <f t="shared" si="51"/>
        <v>65.566666666666663</v>
      </c>
      <c r="G502" s="548">
        <f t="shared" si="52"/>
        <v>64.633333333333326</v>
      </c>
      <c r="H502" s="548">
        <f t="shared" si="53"/>
        <v>67.73333333333332</v>
      </c>
      <c r="I502" s="548">
        <f t="shared" si="54"/>
        <v>68.666666666666657</v>
      </c>
      <c r="J502" s="548">
        <f t="shared" si="55"/>
        <v>69.283333333333317</v>
      </c>
      <c r="K502" s="547">
        <f>VLOOKUP($B502,[1]EQ!$A$1:$L$2000,4,0)</f>
        <v>68.05</v>
      </c>
      <c r="L502" s="547">
        <f>VLOOKUP($B502,[1]EQ!$A$1:$L$2000,5,0)</f>
        <v>66.5</v>
      </c>
      <c r="M502" s="547">
        <f>(VLOOKUP($B502,[1]EQ!$A$1:$L$2000,9,0)/100000)</f>
        <v>3.0547499999999999</v>
      </c>
    </row>
    <row r="503" spans="1:13">
      <c r="A503" s="254">
        <v>493</v>
      </c>
      <c r="B503" t="s">
        <v>772</v>
      </c>
      <c r="C503" s="547">
        <f>VLOOKUP($B503,[1]EQ!$A$1:$L$2000,6,0)</f>
        <v>456.45</v>
      </c>
      <c r="D503" s="548">
        <f t="shared" si="49"/>
        <v>457.58333333333331</v>
      </c>
      <c r="E503" s="548">
        <f t="shared" si="50"/>
        <v>448.66666666666663</v>
      </c>
      <c r="F503" s="548">
        <f t="shared" si="51"/>
        <v>440.88333333333333</v>
      </c>
      <c r="G503" s="548">
        <f t="shared" si="52"/>
        <v>431.96666666666664</v>
      </c>
      <c r="H503" s="548">
        <f t="shared" si="53"/>
        <v>465.36666666666662</v>
      </c>
      <c r="I503" s="548">
        <f t="shared" si="54"/>
        <v>474.28333333333325</v>
      </c>
      <c r="J503" s="548">
        <f t="shared" si="55"/>
        <v>482.06666666666661</v>
      </c>
      <c r="K503" s="547">
        <f>VLOOKUP($B503,[1]EQ!$A$1:$L$2000,4,0)</f>
        <v>466.5</v>
      </c>
      <c r="L503" s="547">
        <f>VLOOKUP($B503,[1]EQ!$A$1:$L$2000,5,0)</f>
        <v>449.8</v>
      </c>
      <c r="M503" s="547">
        <f>(VLOOKUP($B503,[1]EQ!$A$1:$L$2000,9,0)/100000)</f>
        <v>0.44738</v>
      </c>
    </row>
    <row r="504" spans="1:13">
      <c r="A504" s="254">
        <v>494</v>
      </c>
      <c r="B504" t="s">
        <v>529</v>
      </c>
      <c r="C504" s="547">
        <f>VLOOKUP($B504,[1]EQ!$A$1:$L$2000,6,0)</f>
        <v>2454.0500000000002</v>
      </c>
      <c r="D504" s="548">
        <f t="shared" si="49"/>
        <v>2456.4</v>
      </c>
      <c r="E504" s="548">
        <f t="shared" si="50"/>
        <v>2416.15</v>
      </c>
      <c r="F504" s="548">
        <f t="shared" si="51"/>
        <v>2378.25</v>
      </c>
      <c r="G504" s="548">
        <f t="shared" si="52"/>
        <v>2338</v>
      </c>
      <c r="H504" s="548">
        <f t="shared" si="53"/>
        <v>2494.3000000000002</v>
      </c>
      <c r="I504" s="548">
        <f t="shared" si="54"/>
        <v>2534.5500000000002</v>
      </c>
      <c r="J504" s="548">
        <f t="shared" si="55"/>
        <v>2572.4500000000003</v>
      </c>
      <c r="K504" s="547">
        <f>VLOOKUP($B504,[1]EQ!$A$1:$L$2000,4,0)</f>
        <v>2496.65</v>
      </c>
      <c r="L504" s="547">
        <f>VLOOKUP($B504,[1]EQ!$A$1:$L$2000,5,0)</f>
        <v>2418.5</v>
      </c>
      <c r="M504" s="547">
        <f>(VLOOKUP($B504,[1]EQ!$A$1:$L$2000,9,0)/100000)</f>
        <v>0.60106999999999999</v>
      </c>
    </row>
    <row r="505" spans="1:13">
      <c r="A505" s="254">
        <v>495</v>
      </c>
      <c r="B505" t="s">
        <v>197</v>
      </c>
      <c r="C505" s="547">
        <f>VLOOKUP($B505,[1]EQ!$A$1:$L$2000,6,0)</f>
        <v>437.55</v>
      </c>
      <c r="D505" s="548">
        <f t="shared" si="49"/>
        <v>439.7166666666667</v>
      </c>
      <c r="E505" s="548">
        <f t="shared" si="50"/>
        <v>431.63333333333338</v>
      </c>
      <c r="F505" s="548">
        <f t="shared" si="51"/>
        <v>425.7166666666667</v>
      </c>
      <c r="G505" s="548">
        <f t="shared" si="52"/>
        <v>417.63333333333338</v>
      </c>
      <c r="H505" s="548">
        <f t="shared" si="53"/>
        <v>445.63333333333338</v>
      </c>
      <c r="I505" s="548">
        <f t="shared" si="54"/>
        <v>453.71666666666664</v>
      </c>
      <c r="J505" s="548">
        <f t="shared" si="55"/>
        <v>459.63333333333338</v>
      </c>
      <c r="K505" s="547">
        <f>VLOOKUP($B505,[1]EQ!$A$1:$L$2000,4,0)</f>
        <v>447.8</v>
      </c>
      <c r="L505" s="547">
        <f>VLOOKUP($B505,[1]EQ!$A$1:$L$2000,5,0)</f>
        <v>433.8</v>
      </c>
      <c r="M505" s="547">
        <f>(VLOOKUP($B505,[1]EQ!$A$1:$L$2000,9,0)/100000)</f>
        <v>124.53798</v>
      </c>
    </row>
    <row r="506" spans="1:13">
      <c r="A506" s="254">
        <v>496</v>
      </c>
      <c r="B506" t="s">
        <v>530</v>
      </c>
      <c r="C506" s="547">
        <f>VLOOKUP($B506,[1]EQ!$A$1:$L$2000,6,0)</f>
        <v>505.1</v>
      </c>
      <c r="D506" s="548">
        <f t="shared" si="49"/>
        <v>504.26666666666671</v>
      </c>
      <c r="E506" s="548">
        <f t="shared" si="50"/>
        <v>494.83333333333337</v>
      </c>
      <c r="F506" s="548">
        <f t="shared" si="51"/>
        <v>484.56666666666666</v>
      </c>
      <c r="G506" s="548">
        <f t="shared" si="52"/>
        <v>475.13333333333333</v>
      </c>
      <c r="H506" s="548">
        <f t="shared" si="53"/>
        <v>514.53333333333342</v>
      </c>
      <c r="I506" s="548">
        <f t="shared" si="54"/>
        <v>523.9666666666667</v>
      </c>
      <c r="J506" s="548">
        <f t="shared" si="55"/>
        <v>534.23333333333346</v>
      </c>
      <c r="K506" s="547">
        <f>VLOOKUP($B506,[1]EQ!$A$1:$L$2000,4,0)</f>
        <v>513.70000000000005</v>
      </c>
      <c r="L506" s="547">
        <f>VLOOKUP($B506,[1]EQ!$A$1:$L$2000,5,0)</f>
        <v>494</v>
      </c>
      <c r="M506" s="547">
        <f>(VLOOKUP($B506,[1]EQ!$A$1:$L$2000,9,0)/100000)</f>
        <v>6.6140600000000003</v>
      </c>
    </row>
    <row r="507" spans="1:13">
      <c r="A507" s="254">
        <v>497</v>
      </c>
      <c r="B507" t="s">
        <v>198</v>
      </c>
      <c r="C507" s="547">
        <f>VLOOKUP($B507,[1]EQ!$A$1:$L$2000,6,0)</f>
        <v>16.05</v>
      </c>
      <c r="D507" s="548">
        <f t="shared" si="49"/>
        <v>16.116666666666671</v>
      </c>
      <c r="E507" s="548">
        <f t="shared" si="50"/>
        <v>15.88333333333334</v>
      </c>
      <c r="F507" s="548">
        <f t="shared" si="51"/>
        <v>15.716666666666669</v>
      </c>
      <c r="G507" s="548">
        <f t="shared" si="52"/>
        <v>15.483333333333338</v>
      </c>
      <c r="H507" s="548">
        <f t="shared" si="53"/>
        <v>16.283333333333342</v>
      </c>
      <c r="I507" s="548">
        <f t="shared" si="54"/>
        <v>16.516666666666669</v>
      </c>
      <c r="J507" s="548">
        <f t="shared" si="55"/>
        <v>16.683333333333344</v>
      </c>
      <c r="K507" s="547">
        <f>VLOOKUP($B507,[1]EQ!$A$1:$L$2000,4,0)</f>
        <v>16.350000000000001</v>
      </c>
      <c r="L507" s="547">
        <f>VLOOKUP($B507,[1]EQ!$A$1:$L$2000,5,0)</f>
        <v>15.95</v>
      </c>
      <c r="M507" s="547">
        <f>(VLOOKUP($B507,[1]EQ!$A$1:$L$2000,9,0)/100000)</f>
        <v>774.78438000000006</v>
      </c>
    </row>
    <row r="508" spans="1:13">
      <c r="A508" s="254">
        <v>498</v>
      </c>
      <c r="B508" t="s">
        <v>199</v>
      </c>
      <c r="C508" s="547">
        <f>VLOOKUP($B508,[1]EQ!$A$1:$L$2000,6,0)</f>
        <v>206.1</v>
      </c>
      <c r="D508" s="548">
        <f t="shared" si="49"/>
        <v>207.56666666666669</v>
      </c>
      <c r="E508" s="548">
        <f t="shared" si="50"/>
        <v>201.38333333333338</v>
      </c>
      <c r="F508" s="548">
        <f t="shared" si="51"/>
        <v>196.66666666666669</v>
      </c>
      <c r="G508" s="548">
        <f t="shared" si="52"/>
        <v>190.48333333333338</v>
      </c>
      <c r="H508" s="548">
        <f t="shared" si="53"/>
        <v>212.28333333333339</v>
      </c>
      <c r="I508" s="548">
        <f t="shared" si="54"/>
        <v>218.46666666666673</v>
      </c>
      <c r="J508" s="548">
        <f t="shared" si="55"/>
        <v>223.18333333333339</v>
      </c>
      <c r="K508" s="547">
        <f>VLOOKUP($B508,[1]EQ!$A$1:$L$2000,4,0)</f>
        <v>213.75</v>
      </c>
      <c r="L508" s="547">
        <f>VLOOKUP($B508,[1]EQ!$A$1:$L$2000,5,0)</f>
        <v>202.85</v>
      </c>
      <c r="M508" s="547">
        <f>(VLOOKUP($B508,[1]EQ!$A$1:$L$2000,9,0)/100000)</f>
        <v>228.89782</v>
      </c>
    </row>
    <row r="509" spans="1:13">
      <c r="A509" s="254">
        <v>499</v>
      </c>
      <c r="B509" t="s">
        <v>531</v>
      </c>
      <c r="C509" s="547">
        <f>VLOOKUP($B509,[1]EQ!$A$1:$L$2000,6,0)</f>
        <v>228.85</v>
      </c>
      <c r="D509" s="548">
        <f t="shared" si="49"/>
        <v>229.2833333333333</v>
      </c>
      <c r="E509" s="548">
        <f t="shared" si="50"/>
        <v>227.11666666666662</v>
      </c>
      <c r="F509" s="548">
        <f t="shared" si="51"/>
        <v>225.38333333333333</v>
      </c>
      <c r="G509" s="548">
        <f t="shared" si="52"/>
        <v>223.21666666666664</v>
      </c>
      <c r="H509" s="548">
        <f t="shared" si="53"/>
        <v>231.01666666666659</v>
      </c>
      <c r="I509" s="548">
        <f t="shared" si="54"/>
        <v>233.18333333333328</v>
      </c>
      <c r="J509" s="548">
        <f t="shared" si="55"/>
        <v>234.91666666666657</v>
      </c>
      <c r="K509" s="547">
        <f>VLOOKUP($B509,[1]EQ!$A$1:$L$2000,4,0)</f>
        <v>231.45</v>
      </c>
      <c r="L509" s="547">
        <f>VLOOKUP($B509,[1]EQ!$A$1:$L$2000,5,0)</f>
        <v>227.55</v>
      </c>
      <c r="M509" s="547">
        <f>(VLOOKUP($B509,[1]EQ!$A$1:$L$2000,9,0)/100000)</f>
        <v>0.35426000000000002</v>
      </c>
    </row>
    <row r="510" spans="1:13">
      <c r="A510" s="254">
        <v>500</v>
      </c>
      <c r="B510" t="s">
        <v>532</v>
      </c>
      <c r="C510" s="547">
        <f>VLOOKUP($B510,[1]EQ!$A$1:$L$2000,6,0)</f>
        <v>1879.6</v>
      </c>
      <c r="D510" s="548">
        <f t="shared" si="49"/>
        <v>1874.4166666666667</v>
      </c>
      <c r="E510" s="548">
        <f t="shared" si="50"/>
        <v>1863.0833333333335</v>
      </c>
      <c r="F510" s="548">
        <f t="shared" si="51"/>
        <v>1846.5666666666668</v>
      </c>
      <c r="G510" s="548">
        <f t="shared" si="52"/>
        <v>1835.2333333333336</v>
      </c>
      <c r="H510" s="548">
        <f t="shared" si="53"/>
        <v>1890.9333333333334</v>
      </c>
      <c r="I510" s="548">
        <f t="shared" si="54"/>
        <v>1902.2666666666669</v>
      </c>
      <c r="J510" s="548">
        <f t="shared" si="55"/>
        <v>1918.7833333333333</v>
      </c>
      <c r="K510" s="547">
        <f>VLOOKUP($B510,[1]EQ!$A$1:$L$2000,4,0)</f>
        <v>1885.75</v>
      </c>
      <c r="L510" s="547">
        <f>VLOOKUP($B510,[1]EQ!$A$1:$L$2000,5,0)</f>
        <v>1857.9</v>
      </c>
      <c r="M510" s="547">
        <f>(VLOOKUP($B510,[1]EQ!$A$1:$L$2000,9,0)/100000)</f>
        <v>0.34465000000000001</v>
      </c>
    </row>
    <row r="511" spans="1:13">
      <c r="A511" s="254">
        <v>501</v>
      </c>
      <c r="B511" t="s">
        <v>742</v>
      </c>
      <c r="C511" s="547">
        <f>VLOOKUP($B511,[1]EQ!$A$1:$L$2000,6,0)</f>
        <v>921.35</v>
      </c>
      <c r="D511" s="548">
        <f t="shared" si="49"/>
        <v>931.43333333333339</v>
      </c>
      <c r="E511" s="548">
        <f t="shared" si="50"/>
        <v>904.91666666666674</v>
      </c>
      <c r="F511" s="548">
        <f t="shared" si="51"/>
        <v>888.48333333333335</v>
      </c>
      <c r="G511" s="548">
        <f t="shared" si="52"/>
        <v>861.9666666666667</v>
      </c>
      <c r="H511" s="548">
        <f t="shared" si="53"/>
        <v>947.86666666666679</v>
      </c>
      <c r="I511" s="548">
        <f t="shared" si="54"/>
        <v>974.38333333333344</v>
      </c>
      <c r="J511" s="548">
        <f t="shared" si="55"/>
        <v>990.81666666666683</v>
      </c>
      <c r="K511" s="547">
        <f>VLOOKUP($B511,[1]EQ!$A$1:$L$2000,4,0)</f>
        <v>957.95</v>
      </c>
      <c r="L511" s="547">
        <f>VLOOKUP($B511,[1]EQ!$A$1:$L$2000,5,0)</f>
        <v>915</v>
      </c>
      <c r="M511" s="547">
        <f>(VLOOKUP($B511,[1]EQ!$A$1:$L$2000,9,0)/100000)</f>
        <v>0.42319000000000001</v>
      </c>
    </row>
    <row r="513" spans="1:1">
      <c r="A513" s="276"/>
    </row>
    <row r="514" spans="1:1">
      <c r="A514" s="257"/>
    </row>
    <row r="515" spans="1:1">
      <c r="A515" s="276"/>
    </row>
    <row r="516" spans="1:1">
      <c r="A516" s="276"/>
    </row>
    <row r="517" spans="1:1">
      <c r="A517" s="277" t="s">
        <v>282</v>
      </c>
    </row>
    <row r="518" spans="1:1">
      <c r="A518" s="278" t="s">
        <v>200</v>
      </c>
    </row>
    <row r="519" spans="1:1">
      <c r="A519" s="278" t="s">
        <v>201</v>
      </c>
    </row>
    <row r="520" spans="1:1">
      <c r="A520" s="278" t="s">
        <v>202</v>
      </c>
    </row>
    <row r="521" spans="1:1">
      <c r="A521" s="278" t="s">
        <v>203</v>
      </c>
    </row>
    <row r="522" spans="1:1">
      <c r="A522" s="278" t="s">
        <v>204</v>
      </c>
    </row>
    <row r="523" spans="1:1">
      <c r="A523" s="27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205</v>
      </c>
    </row>
    <row r="529" spans="1:1">
      <c r="A529" s="276" t="s">
        <v>206</v>
      </c>
    </row>
    <row r="530" spans="1:1">
      <c r="A530" s="276" t="s">
        <v>207</v>
      </c>
    </row>
    <row r="531" spans="1:1">
      <c r="A531" s="276" t="s">
        <v>208</v>
      </c>
    </row>
    <row r="532" spans="1:1">
      <c r="A532" s="280" t="s">
        <v>209</v>
      </c>
    </row>
    <row r="533" spans="1:1">
      <c r="A533" s="280" t="s">
        <v>210</v>
      </c>
    </row>
    <row r="534" spans="1:1">
      <c r="A534" s="280" t="s">
        <v>211</v>
      </c>
    </row>
    <row r="535" spans="1:1">
      <c r="A535" s="280" t="s">
        <v>212</v>
      </c>
    </row>
    <row r="536" spans="1:1">
      <c r="A536" s="280" t="s">
        <v>213</v>
      </c>
    </row>
    <row r="537" spans="1:1">
      <c r="A537" s="280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B7" sqref="B7:C7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284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60"/>
      <c r="B5" s="560"/>
      <c r="C5" s="561"/>
      <c r="D5" s="561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283</v>
      </c>
      <c r="F6" s="237"/>
      <c r="G6" s="237"/>
    </row>
    <row r="7" spans="1:35" s="229" customFormat="1" ht="16.5" customHeight="1">
      <c r="A7" s="247" t="s">
        <v>533</v>
      </c>
      <c r="B7" s="562" t="s">
        <v>534</v>
      </c>
      <c r="C7" s="562"/>
      <c r="D7" s="248">
        <f>Main!B10</f>
        <v>44244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535</v>
      </c>
      <c r="B9" s="252" t="s">
        <v>536</v>
      </c>
      <c r="C9" s="252" t="s">
        <v>537</v>
      </c>
      <c r="D9" s="252" t="s">
        <v>538</v>
      </c>
      <c r="E9" s="252" t="s">
        <v>539</v>
      </c>
      <c r="F9" s="252" t="s">
        <v>540</v>
      </c>
      <c r="G9" s="252" t="s">
        <v>541</v>
      </c>
      <c r="H9" s="252" t="s">
        <v>542</v>
      </c>
    </row>
    <row r="10" spans="1:35">
      <c r="A10" s="230">
        <v>44243</v>
      </c>
      <c r="B10" s="253">
        <v>512165</v>
      </c>
      <c r="C10" s="254" t="s">
        <v>927</v>
      </c>
      <c r="D10" s="254" t="s">
        <v>928</v>
      </c>
      <c r="E10" s="254" t="s">
        <v>543</v>
      </c>
      <c r="F10" s="358">
        <v>78308</v>
      </c>
      <c r="G10" s="253">
        <v>117</v>
      </c>
      <c r="H10" s="327" t="s">
        <v>306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44243</v>
      </c>
      <c r="B11" s="253">
        <v>512165</v>
      </c>
      <c r="C11" s="254" t="s">
        <v>927</v>
      </c>
      <c r="D11" s="254" t="s">
        <v>929</v>
      </c>
      <c r="E11" s="254" t="s">
        <v>544</v>
      </c>
      <c r="F11" s="358">
        <v>92400</v>
      </c>
      <c r="G11" s="253">
        <v>118.24</v>
      </c>
      <c r="H11" s="327" t="s">
        <v>306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44243</v>
      </c>
      <c r="B12" s="253">
        <v>533758</v>
      </c>
      <c r="C12" s="254" t="s">
        <v>287</v>
      </c>
      <c r="D12" s="254" t="s">
        <v>930</v>
      </c>
      <c r="E12" s="254" t="s">
        <v>544</v>
      </c>
      <c r="F12" s="358">
        <v>3000000</v>
      </c>
      <c r="G12" s="253">
        <v>965.15</v>
      </c>
      <c r="H12" s="327" t="s">
        <v>306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44243</v>
      </c>
      <c r="B13" s="253">
        <v>533758</v>
      </c>
      <c r="C13" s="254" t="s">
        <v>287</v>
      </c>
      <c r="D13" s="254" t="s">
        <v>931</v>
      </c>
      <c r="E13" s="254" t="s">
        <v>543</v>
      </c>
      <c r="F13" s="358">
        <v>859193</v>
      </c>
      <c r="G13" s="253">
        <v>965</v>
      </c>
      <c r="H13" s="327" t="s">
        <v>306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44243</v>
      </c>
      <c r="B14" s="253">
        <v>537069</v>
      </c>
      <c r="C14" s="254" t="s">
        <v>932</v>
      </c>
      <c r="D14" s="254" t="s">
        <v>933</v>
      </c>
      <c r="E14" s="254" t="s">
        <v>543</v>
      </c>
      <c r="F14" s="358">
        <v>159900</v>
      </c>
      <c r="G14" s="253">
        <v>27.22</v>
      </c>
      <c r="H14" s="327" t="s">
        <v>306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44243</v>
      </c>
      <c r="B15" s="253">
        <v>537069</v>
      </c>
      <c r="C15" s="254" t="s">
        <v>932</v>
      </c>
      <c r="D15" s="254" t="s">
        <v>934</v>
      </c>
      <c r="E15" s="254" t="s">
        <v>544</v>
      </c>
      <c r="F15" s="358">
        <v>157048</v>
      </c>
      <c r="G15" s="253">
        <v>27.22</v>
      </c>
      <c r="H15" s="327" t="s">
        <v>306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44243</v>
      </c>
      <c r="B16" s="253">
        <v>542176</v>
      </c>
      <c r="C16" s="254" t="s">
        <v>935</v>
      </c>
      <c r="D16" s="254" t="s">
        <v>936</v>
      </c>
      <c r="E16" s="254" t="s">
        <v>543</v>
      </c>
      <c r="F16" s="358">
        <v>104600</v>
      </c>
      <c r="G16" s="253">
        <v>6.3</v>
      </c>
      <c r="H16" s="327" t="s">
        <v>306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44243</v>
      </c>
      <c r="B17" s="253">
        <v>542176</v>
      </c>
      <c r="C17" s="254" t="s">
        <v>935</v>
      </c>
      <c r="D17" s="254" t="s">
        <v>937</v>
      </c>
      <c r="E17" s="254" t="s">
        <v>544</v>
      </c>
      <c r="F17" s="358">
        <v>98100</v>
      </c>
      <c r="G17" s="253">
        <v>6.3</v>
      </c>
      <c r="H17" s="327" t="s">
        <v>306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44243</v>
      </c>
      <c r="B18" s="253">
        <v>539884</v>
      </c>
      <c r="C18" s="254" t="s">
        <v>938</v>
      </c>
      <c r="D18" s="254" t="s">
        <v>939</v>
      </c>
      <c r="E18" s="254" t="s">
        <v>543</v>
      </c>
      <c r="F18" s="358">
        <v>51826</v>
      </c>
      <c r="G18" s="253">
        <v>14.05</v>
      </c>
      <c r="H18" s="327" t="s">
        <v>306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44243</v>
      </c>
      <c r="B19" s="253">
        <v>521216</v>
      </c>
      <c r="C19" s="254" t="s">
        <v>940</v>
      </c>
      <c r="D19" s="254" t="s">
        <v>941</v>
      </c>
      <c r="E19" s="254" t="s">
        <v>543</v>
      </c>
      <c r="F19" s="358">
        <v>20000</v>
      </c>
      <c r="G19" s="253">
        <v>25.7</v>
      </c>
      <c r="H19" s="327" t="s">
        <v>306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44243</v>
      </c>
      <c r="B20" s="253">
        <v>532951</v>
      </c>
      <c r="C20" s="254" t="s">
        <v>942</v>
      </c>
      <c r="D20" s="254" t="s">
        <v>943</v>
      </c>
      <c r="E20" s="254" t="s">
        <v>543</v>
      </c>
      <c r="F20" s="358">
        <v>90844</v>
      </c>
      <c r="G20" s="253">
        <v>54.32</v>
      </c>
      <c r="H20" s="327" t="s">
        <v>306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44243</v>
      </c>
      <c r="B21" s="253">
        <v>532951</v>
      </c>
      <c r="C21" s="254" t="s">
        <v>942</v>
      </c>
      <c r="D21" s="254" t="s">
        <v>943</v>
      </c>
      <c r="E21" s="254" t="s">
        <v>544</v>
      </c>
      <c r="F21" s="358">
        <v>76890</v>
      </c>
      <c r="G21" s="253">
        <v>54.55</v>
      </c>
      <c r="H21" s="327" t="s">
        <v>306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44243</v>
      </c>
      <c r="B22" s="253">
        <v>540198</v>
      </c>
      <c r="C22" s="254" t="s">
        <v>898</v>
      </c>
      <c r="D22" s="254" t="s">
        <v>917</v>
      </c>
      <c r="E22" s="254" t="s">
        <v>543</v>
      </c>
      <c r="F22" s="358">
        <v>95000</v>
      </c>
      <c r="G22" s="253">
        <v>22.95</v>
      </c>
      <c r="H22" s="327" t="s">
        <v>306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44243</v>
      </c>
      <c r="B23" s="253">
        <v>540198</v>
      </c>
      <c r="C23" s="254" t="s">
        <v>898</v>
      </c>
      <c r="D23" s="254" t="s">
        <v>917</v>
      </c>
      <c r="E23" s="254" t="s">
        <v>544</v>
      </c>
      <c r="F23" s="358">
        <v>61316</v>
      </c>
      <c r="G23" s="253">
        <v>23.34</v>
      </c>
      <c r="H23" s="327" t="s">
        <v>306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44243</v>
      </c>
      <c r="B24" s="253">
        <v>540198</v>
      </c>
      <c r="C24" s="254" t="s">
        <v>898</v>
      </c>
      <c r="D24" s="254" t="s">
        <v>944</v>
      </c>
      <c r="E24" s="254" t="s">
        <v>543</v>
      </c>
      <c r="F24" s="358">
        <v>37800</v>
      </c>
      <c r="G24" s="253">
        <v>23.61</v>
      </c>
      <c r="H24" s="327" t="s">
        <v>306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44243</v>
      </c>
      <c r="B25" s="253">
        <v>540198</v>
      </c>
      <c r="C25" s="254" t="s">
        <v>898</v>
      </c>
      <c r="D25" s="254" t="s">
        <v>945</v>
      </c>
      <c r="E25" s="254" t="s">
        <v>544</v>
      </c>
      <c r="F25" s="358">
        <v>70000</v>
      </c>
      <c r="G25" s="253">
        <v>22.95</v>
      </c>
      <c r="H25" s="327" t="s">
        <v>306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44243</v>
      </c>
      <c r="B26" s="253">
        <v>532911</v>
      </c>
      <c r="C26" s="254" t="s">
        <v>946</v>
      </c>
      <c r="D26" s="254" t="s">
        <v>947</v>
      </c>
      <c r="E26" s="254" t="s">
        <v>544</v>
      </c>
      <c r="F26" s="358">
        <v>72900</v>
      </c>
      <c r="G26" s="253">
        <v>11.92</v>
      </c>
      <c r="H26" s="327" t="s">
        <v>306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44243</v>
      </c>
      <c r="B27" s="253">
        <v>539113</v>
      </c>
      <c r="C27" s="254" t="s">
        <v>948</v>
      </c>
      <c r="D27" s="254" t="s">
        <v>949</v>
      </c>
      <c r="E27" s="254" t="s">
        <v>543</v>
      </c>
      <c r="F27" s="358">
        <v>87000</v>
      </c>
      <c r="G27" s="253">
        <v>1275</v>
      </c>
      <c r="H27" s="327" t="s">
        <v>306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44243</v>
      </c>
      <c r="B28" s="253">
        <v>539113</v>
      </c>
      <c r="C28" s="254" t="s">
        <v>948</v>
      </c>
      <c r="D28" s="254" t="s">
        <v>950</v>
      </c>
      <c r="E28" s="254" t="s">
        <v>544</v>
      </c>
      <c r="F28" s="358">
        <v>87000</v>
      </c>
      <c r="G28" s="253">
        <v>1275</v>
      </c>
      <c r="H28" s="327" t="s">
        <v>306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44243</v>
      </c>
      <c r="B29" s="253">
        <v>540159</v>
      </c>
      <c r="C29" s="254" t="s">
        <v>951</v>
      </c>
      <c r="D29" s="254" t="s">
        <v>952</v>
      </c>
      <c r="E29" s="254" t="s">
        <v>543</v>
      </c>
      <c r="F29" s="358">
        <v>113497</v>
      </c>
      <c r="G29" s="253">
        <v>43.32</v>
      </c>
      <c r="H29" s="327" t="s">
        <v>306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44243</v>
      </c>
      <c r="B30" s="253">
        <v>540159</v>
      </c>
      <c r="C30" s="254" t="s">
        <v>951</v>
      </c>
      <c r="D30" s="254" t="s">
        <v>953</v>
      </c>
      <c r="E30" s="254" t="s">
        <v>544</v>
      </c>
      <c r="F30" s="358">
        <v>239019</v>
      </c>
      <c r="G30" s="253">
        <v>42.84</v>
      </c>
      <c r="H30" s="327" t="s">
        <v>306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44243</v>
      </c>
      <c r="B31" s="253">
        <v>540159</v>
      </c>
      <c r="C31" s="254" t="s">
        <v>951</v>
      </c>
      <c r="D31" s="254" t="s">
        <v>954</v>
      </c>
      <c r="E31" s="254" t="s">
        <v>543</v>
      </c>
      <c r="F31" s="358">
        <v>45521</v>
      </c>
      <c r="G31" s="253">
        <v>42.75</v>
      </c>
      <c r="H31" s="327" t="s">
        <v>306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44243</v>
      </c>
      <c r="B32" s="253">
        <v>540159</v>
      </c>
      <c r="C32" s="254" t="s">
        <v>951</v>
      </c>
      <c r="D32" s="254" t="s">
        <v>955</v>
      </c>
      <c r="E32" s="254" t="s">
        <v>543</v>
      </c>
      <c r="F32" s="358">
        <v>47509</v>
      </c>
      <c r="G32" s="253">
        <v>42.92</v>
      </c>
      <c r="H32" s="327" t="s">
        <v>306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44243</v>
      </c>
      <c r="B33" s="253">
        <v>540159</v>
      </c>
      <c r="C33" s="254" t="s">
        <v>951</v>
      </c>
      <c r="D33" s="254" t="s">
        <v>956</v>
      </c>
      <c r="E33" s="254" t="s">
        <v>543</v>
      </c>
      <c r="F33" s="358">
        <v>47057</v>
      </c>
      <c r="G33" s="253">
        <v>42.03</v>
      </c>
      <c r="H33" s="327" t="s">
        <v>306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44243</v>
      </c>
      <c r="B34" s="253">
        <v>540175</v>
      </c>
      <c r="C34" s="254" t="s">
        <v>957</v>
      </c>
      <c r="D34" s="254" t="s">
        <v>958</v>
      </c>
      <c r="E34" s="254" t="s">
        <v>544</v>
      </c>
      <c r="F34" s="358">
        <v>22439</v>
      </c>
      <c r="G34" s="253">
        <v>14.2</v>
      </c>
      <c r="H34" s="327" t="s">
        <v>306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44243</v>
      </c>
      <c r="B35" s="253">
        <v>540175</v>
      </c>
      <c r="C35" s="254" t="s">
        <v>957</v>
      </c>
      <c r="D35" s="254" t="s">
        <v>959</v>
      </c>
      <c r="E35" s="254" t="s">
        <v>543</v>
      </c>
      <c r="F35" s="358">
        <v>24980</v>
      </c>
      <c r="G35" s="253">
        <v>14.24</v>
      </c>
      <c r="H35" s="327" t="s">
        <v>306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44243</v>
      </c>
      <c r="B36" s="253">
        <v>540175</v>
      </c>
      <c r="C36" s="254" t="s">
        <v>957</v>
      </c>
      <c r="D36" s="254" t="s">
        <v>959</v>
      </c>
      <c r="E36" s="254" t="s">
        <v>544</v>
      </c>
      <c r="F36" s="358">
        <v>3000</v>
      </c>
      <c r="G36" s="253">
        <v>13.53</v>
      </c>
      <c r="H36" s="327" t="s">
        <v>306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44243</v>
      </c>
      <c r="B37" s="253">
        <v>542753</v>
      </c>
      <c r="C37" s="254" t="s">
        <v>960</v>
      </c>
      <c r="D37" s="254" t="s">
        <v>961</v>
      </c>
      <c r="E37" s="254" t="s">
        <v>544</v>
      </c>
      <c r="F37" s="358">
        <v>173346</v>
      </c>
      <c r="G37" s="253">
        <v>115</v>
      </c>
      <c r="H37" s="327" t="s">
        <v>306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44243</v>
      </c>
      <c r="B38" s="253">
        <v>540737</v>
      </c>
      <c r="C38" s="254" t="s">
        <v>962</v>
      </c>
      <c r="D38" s="254" t="s">
        <v>963</v>
      </c>
      <c r="E38" s="254" t="s">
        <v>544</v>
      </c>
      <c r="F38" s="358">
        <v>78973</v>
      </c>
      <c r="G38" s="253">
        <v>218.7</v>
      </c>
      <c r="H38" s="327" t="s">
        <v>306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44243</v>
      </c>
      <c r="B39" s="253">
        <v>526981</v>
      </c>
      <c r="C39" s="254" t="s">
        <v>918</v>
      </c>
      <c r="D39" s="254" t="s">
        <v>919</v>
      </c>
      <c r="E39" s="254" t="s">
        <v>544</v>
      </c>
      <c r="F39" s="358">
        <v>100000</v>
      </c>
      <c r="G39" s="253">
        <v>82.3</v>
      </c>
      <c r="H39" s="327" t="s">
        <v>306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44243</v>
      </c>
      <c r="B40" s="253">
        <v>526981</v>
      </c>
      <c r="C40" s="254" t="s">
        <v>918</v>
      </c>
      <c r="D40" s="254" t="s">
        <v>964</v>
      </c>
      <c r="E40" s="254" t="s">
        <v>543</v>
      </c>
      <c r="F40" s="358">
        <v>90000</v>
      </c>
      <c r="G40" s="253">
        <v>82.3</v>
      </c>
      <c r="H40" s="327" t="s">
        <v>306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44243</v>
      </c>
      <c r="B41" s="253">
        <v>538920</v>
      </c>
      <c r="C41" s="254" t="s">
        <v>965</v>
      </c>
      <c r="D41" s="254" t="s">
        <v>966</v>
      </c>
      <c r="E41" s="254" t="s">
        <v>543</v>
      </c>
      <c r="F41" s="358">
        <v>20000</v>
      </c>
      <c r="G41" s="253">
        <v>17.170000000000002</v>
      </c>
      <c r="H41" s="327" t="s">
        <v>306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44243</v>
      </c>
      <c r="B42" s="253">
        <v>539026</v>
      </c>
      <c r="C42" s="254" t="s">
        <v>909</v>
      </c>
      <c r="D42" s="254" t="s">
        <v>967</v>
      </c>
      <c r="E42" s="254" t="s">
        <v>544</v>
      </c>
      <c r="F42" s="358">
        <v>24000</v>
      </c>
      <c r="G42" s="253">
        <v>28.63</v>
      </c>
      <c r="H42" s="327" t="s">
        <v>306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44243</v>
      </c>
      <c r="B43" s="253">
        <v>539026</v>
      </c>
      <c r="C43" s="254" t="s">
        <v>909</v>
      </c>
      <c r="D43" s="254" t="s">
        <v>968</v>
      </c>
      <c r="E43" s="254" t="s">
        <v>543</v>
      </c>
      <c r="F43" s="358">
        <v>20000</v>
      </c>
      <c r="G43" s="253">
        <v>28.99</v>
      </c>
      <c r="H43" s="327" t="s">
        <v>306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44243</v>
      </c>
      <c r="B44" s="253">
        <v>539026</v>
      </c>
      <c r="C44" s="254" t="s">
        <v>909</v>
      </c>
      <c r="D44" s="254" t="s">
        <v>968</v>
      </c>
      <c r="E44" s="254" t="s">
        <v>544</v>
      </c>
      <c r="F44" s="358">
        <v>16000</v>
      </c>
      <c r="G44" s="253">
        <v>29.2</v>
      </c>
      <c r="H44" s="327" t="s">
        <v>306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44243</v>
      </c>
      <c r="B45" s="253">
        <v>539026</v>
      </c>
      <c r="C45" s="254" t="s">
        <v>909</v>
      </c>
      <c r="D45" s="254" t="s">
        <v>911</v>
      </c>
      <c r="E45" s="254" t="s">
        <v>543</v>
      </c>
      <c r="F45" s="358">
        <v>28000</v>
      </c>
      <c r="G45" s="253">
        <v>28.73</v>
      </c>
      <c r="H45" s="327" t="s">
        <v>306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44243</v>
      </c>
      <c r="B46" s="253">
        <v>539026</v>
      </c>
      <c r="C46" s="254" t="s">
        <v>909</v>
      </c>
      <c r="D46" s="254" t="s">
        <v>911</v>
      </c>
      <c r="E46" s="254" t="s">
        <v>544</v>
      </c>
      <c r="F46" s="358">
        <v>16000</v>
      </c>
      <c r="G46" s="253">
        <v>26.63</v>
      </c>
      <c r="H46" s="327" t="s">
        <v>306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44243</v>
      </c>
      <c r="B47" s="253">
        <v>539026</v>
      </c>
      <c r="C47" s="254" t="s">
        <v>909</v>
      </c>
      <c r="D47" s="254" t="s">
        <v>910</v>
      </c>
      <c r="E47" s="254" t="s">
        <v>543</v>
      </c>
      <c r="F47" s="358">
        <v>36000</v>
      </c>
      <c r="G47" s="253">
        <v>29.09</v>
      </c>
      <c r="H47" s="327" t="s">
        <v>306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44243</v>
      </c>
      <c r="B48" s="253">
        <v>519367</v>
      </c>
      <c r="C48" s="254" t="s">
        <v>969</v>
      </c>
      <c r="D48" s="254" t="s">
        <v>970</v>
      </c>
      <c r="E48" s="254" t="s">
        <v>543</v>
      </c>
      <c r="F48" s="358">
        <v>872</v>
      </c>
      <c r="G48" s="253">
        <v>223.45</v>
      </c>
      <c r="H48" s="327" t="s">
        <v>306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44243</v>
      </c>
      <c r="B49" s="253">
        <v>539222</v>
      </c>
      <c r="C49" s="254" t="s">
        <v>971</v>
      </c>
      <c r="D49" s="254" t="s">
        <v>972</v>
      </c>
      <c r="E49" s="254" t="s">
        <v>543</v>
      </c>
      <c r="F49" s="358">
        <v>17500</v>
      </c>
      <c r="G49" s="253">
        <v>24.9</v>
      </c>
      <c r="H49" s="327" t="s">
        <v>306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44243</v>
      </c>
      <c r="B50" s="253">
        <v>539222</v>
      </c>
      <c r="C50" s="254" t="s">
        <v>971</v>
      </c>
      <c r="D50" s="254" t="s">
        <v>972</v>
      </c>
      <c r="E50" s="254" t="s">
        <v>544</v>
      </c>
      <c r="F50" s="358">
        <v>30000</v>
      </c>
      <c r="G50" s="253">
        <v>25.2</v>
      </c>
      <c r="H50" s="327" t="s">
        <v>306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44243</v>
      </c>
      <c r="B51" s="253" t="s">
        <v>889</v>
      </c>
      <c r="C51" s="254" t="s">
        <v>890</v>
      </c>
      <c r="D51" s="254" t="s">
        <v>846</v>
      </c>
      <c r="E51" s="254" t="s">
        <v>543</v>
      </c>
      <c r="F51" s="358">
        <v>675000</v>
      </c>
      <c r="G51" s="253">
        <v>13.15</v>
      </c>
      <c r="H51" s="327" t="s">
        <v>775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44243</v>
      </c>
      <c r="B52" s="253" t="s">
        <v>889</v>
      </c>
      <c r="C52" s="254" t="s">
        <v>890</v>
      </c>
      <c r="D52" s="254" t="s">
        <v>899</v>
      </c>
      <c r="E52" s="254" t="s">
        <v>543</v>
      </c>
      <c r="F52" s="358">
        <v>1233908</v>
      </c>
      <c r="G52" s="253">
        <v>13.11</v>
      </c>
      <c r="H52" s="327" t="s">
        <v>775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44243</v>
      </c>
      <c r="B53" s="253" t="s">
        <v>973</v>
      </c>
      <c r="C53" s="254" t="s">
        <v>974</v>
      </c>
      <c r="D53" s="254" t="s">
        <v>975</v>
      </c>
      <c r="E53" s="254" t="s">
        <v>543</v>
      </c>
      <c r="F53" s="358">
        <v>14831</v>
      </c>
      <c r="G53" s="253">
        <v>99.2</v>
      </c>
      <c r="H53" s="327" t="s">
        <v>775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44243</v>
      </c>
      <c r="B54" s="253" t="s">
        <v>689</v>
      </c>
      <c r="C54" s="254" t="s">
        <v>920</v>
      </c>
      <c r="D54" s="254" t="s">
        <v>976</v>
      </c>
      <c r="E54" s="254" t="s">
        <v>543</v>
      </c>
      <c r="F54" s="358">
        <v>225000</v>
      </c>
      <c r="G54" s="253">
        <v>422.5</v>
      </c>
      <c r="H54" s="327" t="s">
        <v>775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44243</v>
      </c>
      <c r="B55" s="253" t="s">
        <v>689</v>
      </c>
      <c r="C55" s="254" t="s">
        <v>920</v>
      </c>
      <c r="D55" s="254" t="s">
        <v>977</v>
      </c>
      <c r="E55" s="254" t="s">
        <v>543</v>
      </c>
      <c r="F55" s="358">
        <v>225000</v>
      </c>
      <c r="G55" s="253">
        <v>422.5</v>
      </c>
      <c r="H55" s="327" t="s">
        <v>775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44243</v>
      </c>
      <c r="B56" s="253" t="s">
        <v>689</v>
      </c>
      <c r="C56" s="254" t="s">
        <v>920</v>
      </c>
      <c r="D56" s="254" t="s">
        <v>978</v>
      </c>
      <c r="E56" s="254" t="s">
        <v>543</v>
      </c>
      <c r="F56" s="358">
        <v>225000</v>
      </c>
      <c r="G56" s="253">
        <v>422.5</v>
      </c>
      <c r="H56" s="327" t="s">
        <v>775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44243</v>
      </c>
      <c r="B57" s="253" t="s">
        <v>689</v>
      </c>
      <c r="C57" s="254" t="s">
        <v>920</v>
      </c>
      <c r="D57" s="254" t="s">
        <v>979</v>
      </c>
      <c r="E57" s="254" t="s">
        <v>543</v>
      </c>
      <c r="F57" s="358">
        <v>225000</v>
      </c>
      <c r="G57" s="253">
        <v>422.5</v>
      </c>
      <c r="H57" s="327" t="s">
        <v>775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44243</v>
      </c>
      <c r="B58" s="253" t="s">
        <v>980</v>
      </c>
      <c r="C58" s="254" t="s">
        <v>981</v>
      </c>
      <c r="D58" s="254" t="s">
        <v>982</v>
      </c>
      <c r="E58" s="254" t="s">
        <v>543</v>
      </c>
      <c r="F58" s="358">
        <v>800000</v>
      </c>
      <c r="G58" s="253">
        <v>186</v>
      </c>
      <c r="H58" s="327" t="s">
        <v>775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44243</v>
      </c>
      <c r="B59" s="253" t="s">
        <v>983</v>
      </c>
      <c r="C59" s="254" t="s">
        <v>984</v>
      </c>
      <c r="D59" s="254" t="s">
        <v>985</v>
      </c>
      <c r="E59" s="254" t="s">
        <v>543</v>
      </c>
      <c r="F59" s="358">
        <v>136500</v>
      </c>
      <c r="G59" s="253">
        <v>291.35000000000002</v>
      </c>
      <c r="H59" s="327" t="s">
        <v>775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44243</v>
      </c>
      <c r="B60" s="253" t="s">
        <v>986</v>
      </c>
      <c r="C60" s="254" t="s">
        <v>987</v>
      </c>
      <c r="D60" s="254" t="s">
        <v>988</v>
      </c>
      <c r="E60" s="254" t="s">
        <v>543</v>
      </c>
      <c r="F60" s="358">
        <v>448450</v>
      </c>
      <c r="G60" s="253">
        <v>30.07</v>
      </c>
      <c r="H60" s="327" t="s">
        <v>775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44243</v>
      </c>
      <c r="B61" s="253" t="s">
        <v>986</v>
      </c>
      <c r="C61" s="254" t="s">
        <v>987</v>
      </c>
      <c r="D61" s="254" t="s">
        <v>989</v>
      </c>
      <c r="E61" s="254" t="s">
        <v>543</v>
      </c>
      <c r="F61" s="358">
        <v>1046390</v>
      </c>
      <c r="G61" s="253">
        <v>28.96</v>
      </c>
      <c r="H61" s="327" t="s">
        <v>775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44243</v>
      </c>
      <c r="B62" s="253" t="s">
        <v>990</v>
      </c>
      <c r="C62" s="254" t="s">
        <v>991</v>
      </c>
      <c r="D62" s="254" t="s">
        <v>992</v>
      </c>
      <c r="E62" s="254" t="s">
        <v>543</v>
      </c>
      <c r="F62" s="358">
        <v>140000</v>
      </c>
      <c r="G62" s="253">
        <v>260</v>
      </c>
      <c r="H62" s="327" t="s">
        <v>775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44243</v>
      </c>
      <c r="B63" s="253" t="s">
        <v>889</v>
      </c>
      <c r="C63" s="254" t="s">
        <v>890</v>
      </c>
      <c r="D63" s="254" t="s">
        <v>899</v>
      </c>
      <c r="E63" s="254" t="s">
        <v>544</v>
      </c>
      <c r="F63" s="358">
        <v>1233908</v>
      </c>
      <c r="G63" s="253">
        <v>13.15</v>
      </c>
      <c r="H63" s="327" t="s">
        <v>775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44243</v>
      </c>
      <c r="B64" s="253" t="s">
        <v>889</v>
      </c>
      <c r="C64" s="254" t="s">
        <v>890</v>
      </c>
      <c r="D64" s="254" t="s">
        <v>846</v>
      </c>
      <c r="E64" s="254" t="s">
        <v>544</v>
      </c>
      <c r="F64" s="358">
        <v>442499</v>
      </c>
      <c r="G64" s="253">
        <v>13.15</v>
      </c>
      <c r="H64" s="327" t="s">
        <v>775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44243</v>
      </c>
      <c r="B65" s="253" t="s">
        <v>973</v>
      </c>
      <c r="C65" s="254" t="s">
        <v>974</v>
      </c>
      <c r="D65" s="254" t="s">
        <v>975</v>
      </c>
      <c r="E65" s="254" t="s">
        <v>544</v>
      </c>
      <c r="F65" s="358">
        <v>77831</v>
      </c>
      <c r="G65" s="253">
        <v>93.06</v>
      </c>
      <c r="H65" s="327" t="s">
        <v>775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44243</v>
      </c>
      <c r="B66" s="253" t="s">
        <v>689</v>
      </c>
      <c r="C66" s="254" t="s">
        <v>920</v>
      </c>
      <c r="D66" s="254" t="s">
        <v>993</v>
      </c>
      <c r="E66" s="254" t="s">
        <v>544</v>
      </c>
      <c r="F66" s="358">
        <v>950527</v>
      </c>
      <c r="G66" s="253">
        <v>422.52</v>
      </c>
      <c r="H66" s="327" t="s">
        <v>775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44243</v>
      </c>
      <c r="B67" s="253" t="s">
        <v>980</v>
      </c>
      <c r="C67" s="254" t="s">
        <v>981</v>
      </c>
      <c r="D67" s="254" t="s">
        <v>994</v>
      </c>
      <c r="E67" s="254" t="s">
        <v>544</v>
      </c>
      <c r="F67" s="358">
        <v>1000000</v>
      </c>
      <c r="G67" s="253">
        <v>186</v>
      </c>
      <c r="H67" s="327" t="s">
        <v>775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44243</v>
      </c>
      <c r="B68" s="253" t="s">
        <v>980</v>
      </c>
      <c r="C68" s="254" t="s">
        <v>981</v>
      </c>
      <c r="D68" s="254" t="s">
        <v>995</v>
      </c>
      <c r="E68" s="254" t="s">
        <v>544</v>
      </c>
      <c r="F68" s="358">
        <v>1500000</v>
      </c>
      <c r="G68" s="253">
        <v>186</v>
      </c>
      <c r="H68" s="327" t="s">
        <v>775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44243</v>
      </c>
      <c r="B69" s="253" t="s">
        <v>983</v>
      </c>
      <c r="C69" s="254" t="s">
        <v>984</v>
      </c>
      <c r="D69" s="254" t="s">
        <v>996</v>
      </c>
      <c r="E69" s="254" t="s">
        <v>544</v>
      </c>
      <c r="F69" s="358">
        <v>136500</v>
      </c>
      <c r="G69" s="253">
        <v>291.35000000000002</v>
      </c>
      <c r="H69" s="327" t="s">
        <v>775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44243</v>
      </c>
      <c r="B70" s="253" t="s">
        <v>986</v>
      </c>
      <c r="C70" s="254" t="s">
        <v>987</v>
      </c>
      <c r="D70" s="254" t="s">
        <v>989</v>
      </c>
      <c r="E70" s="254" t="s">
        <v>544</v>
      </c>
      <c r="F70" s="358">
        <v>146390</v>
      </c>
      <c r="G70" s="253">
        <v>30.01</v>
      </c>
      <c r="H70" s="327" t="s">
        <v>775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44243</v>
      </c>
      <c r="B71" s="253" t="s">
        <v>986</v>
      </c>
      <c r="C71" s="254" t="s">
        <v>987</v>
      </c>
      <c r="D71" s="254" t="s">
        <v>997</v>
      </c>
      <c r="E71" s="254" t="s">
        <v>544</v>
      </c>
      <c r="F71" s="358">
        <v>1000000</v>
      </c>
      <c r="G71" s="253">
        <v>28.01</v>
      </c>
      <c r="H71" s="327" t="s">
        <v>775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B72" s="253"/>
      <c r="C72" s="254"/>
      <c r="D72" s="254"/>
      <c r="E72" s="254"/>
      <c r="F72" s="358"/>
      <c r="G72" s="253"/>
      <c r="H72" s="327"/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B73" s="253"/>
      <c r="C73" s="254"/>
      <c r="D73" s="254"/>
      <c r="E73" s="254"/>
      <c r="F73" s="358"/>
      <c r="G73" s="253"/>
      <c r="H73" s="327"/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B74" s="253"/>
      <c r="C74" s="254"/>
      <c r="D74" s="254"/>
      <c r="E74" s="254"/>
      <c r="F74" s="358"/>
      <c r="G74" s="253"/>
      <c r="H74" s="327"/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B75" s="253"/>
      <c r="C75" s="254"/>
      <c r="D75" s="254"/>
      <c r="E75" s="254"/>
      <c r="F75" s="358"/>
      <c r="G75" s="253"/>
      <c r="H75" s="327"/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B76" s="253"/>
      <c r="C76" s="254"/>
      <c r="D76" s="254"/>
      <c r="E76" s="254"/>
      <c r="F76" s="358"/>
      <c r="G76" s="253"/>
      <c r="H76" s="327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B77" s="253"/>
      <c r="C77" s="254"/>
      <c r="D77" s="254"/>
      <c r="E77" s="254"/>
      <c r="F77" s="358"/>
      <c r="G77" s="253"/>
      <c r="H77" s="327"/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B78" s="253"/>
      <c r="C78" s="254"/>
      <c r="D78" s="254"/>
      <c r="E78" s="254"/>
      <c r="F78" s="358"/>
      <c r="G78" s="253"/>
      <c r="H78" s="327"/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B79" s="253"/>
      <c r="C79" s="254"/>
      <c r="D79" s="254"/>
      <c r="E79" s="254"/>
      <c r="F79" s="358"/>
      <c r="G79" s="253"/>
      <c r="H79" s="327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B80" s="253"/>
      <c r="C80" s="254"/>
      <c r="D80" s="254"/>
      <c r="E80" s="254"/>
      <c r="F80" s="358"/>
      <c r="G80" s="253"/>
      <c r="H80" s="327"/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E81" s="254"/>
      <c r="F81" s="358"/>
      <c r="G81" s="253"/>
      <c r="H81" s="327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8"/>
      <c r="G82" s="253"/>
      <c r="H82" s="327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8"/>
      <c r="G83" s="253"/>
      <c r="H83" s="327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8"/>
      <c r="G84" s="253"/>
      <c r="H84" s="327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8"/>
      <c r="G85" s="253"/>
      <c r="H85" s="327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8"/>
      <c r="G86" s="253"/>
      <c r="H86" s="327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8"/>
      <c r="G87" s="253"/>
      <c r="H87" s="327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8"/>
      <c r="G88" s="253"/>
      <c r="H88" s="327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8"/>
      <c r="G89" s="253"/>
      <c r="H89" s="327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8"/>
      <c r="G90" s="253"/>
      <c r="H90" s="327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8"/>
      <c r="G91" s="253"/>
      <c r="H91" s="327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8"/>
      <c r="G92" s="253"/>
      <c r="H92" s="327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8"/>
      <c r="G93" s="253"/>
      <c r="H93" s="327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8"/>
      <c r="G94" s="253"/>
      <c r="H94" s="327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8"/>
      <c r="G95" s="253"/>
      <c r="H95" s="327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8"/>
      <c r="G96" s="253"/>
      <c r="H96" s="327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8"/>
      <c r="G97" s="253"/>
      <c r="H97" s="327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8"/>
      <c r="G98" s="253"/>
      <c r="H98" s="327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8"/>
      <c r="G99" s="253"/>
      <c r="H99" s="327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8"/>
      <c r="G100" s="253"/>
      <c r="H100" s="327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8"/>
      <c r="G101" s="253"/>
      <c r="H101" s="327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8"/>
      <c r="G102" s="253"/>
      <c r="H102" s="327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8"/>
      <c r="G103" s="253"/>
      <c r="H103" s="327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8"/>
      <c r="G104" s="253"/>
      <c r="H104" s="327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8"/>
      <c r="G105" s="253"/>
      <c r="H105" s="327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8"/>
      <c r="G106" s="253"/>
      <c r="H106" s="327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8"/>
      <c r="G107" s="253"/>
      <c r="H107" s="327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8"/>
      <c r="G108" s="253"/>
      <c r="H108" s="327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8"/>
      <c r="G109" s="253"/>
      <c r="H109" s="327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8"/>
      <c r="G110" s="253"/>
      <c r="H110" s="327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8"/>
      <c r="G111" s="253"/>
      <c r="H111" s="327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8"/>
      <c r="G112" s="253"/>
      <c r="H112" s="327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8"/>
      <c r="G113" s="253"/>
      <c r="H113" s="327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8"/>
      <c r="G114" s="253"/>
      <c r="H114" s="327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8"/>
      <c r="G115" s="253"/>
      <c r="H115" s="327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8"/>
      <c r="G116" s="253"/>
      <c r="H116" s="327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8"/>
      <c r="G117" s="253"/>
      <c r="H117" s="327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8"/>
      <c r="G118" s="253"/>
      <c r="H118" s="327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8"/>
      <c r="G119" s="253"/>
      <c r="H119" s="327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8"/>
      <c r="G120" s="253"/>
      <c r="H120" s="327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8"/>
      <c r="G121" s="253"/>
      <c r="H121" s="327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8"/>
      <c r="G122" s="253"/>
      <c r="H122" s="327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8"/>
      <c r="G123" s="253"/>
      <c r="H123" s="327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8"/>
      <c r="G124" s="253"/>
      <c r="H124" s="327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8"/>
      <c r="G125" s="253"/>
      <c r="H125" s="327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8"/>
      <c r="G126" s="253"/>
      <c r="H126" s="327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8"/>
      <c r="G127" s="253"/>
      <c r="H127" s="327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8"/>
      <c r="G128" s="253"/>
      <c r="H128" s="327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8"/>
      <c r="G129" s="253"/>
      <c r="H129" s="327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8"/>
      <c r="G130" s="253"/>
      <c r="H130" s="327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8"/>
      <c r="G131" s="253"/>
      <c r="H131" s="253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8"/>
      <c r="G132" s="253"/>
      <c r="H132" s="253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8"/>
      <c r="G133" s="253"/>
      <c r="H133" s="253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8"/>
      <c r="G134" s="253"/>
      <c r="H134" s="253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8"/>
      <c r="G135" s="253"/>
      <c r="H135" s="253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8"/>
      <c r="G136" s="253"/>
      <c r="H136" s="253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8"/>
      <c r="G137" s="253"/>
      <c r="H137" s="253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8"/>
      <c r="G138" s="253"/>
      <c r="H138" s="253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8"/>
      <c r="G139" s="253"/>
      <c r="H139" s="253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8"/>
      <c r="G140" s="253"/>
      <c r="H140" s="253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8"/>
      <c r="G141" s="253"/>
      <c r="H141" s="253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8"/>
      <c r="G142" s="253"/>
      <c r="H142" s="253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8"/>
      <c r="G143" s="253"/>
      <c r="H143" s="253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8"/>
      <c r="G144" s="253"/>
      <c r="H144" s="253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8"/>
      <c r="G145" s="253"/>
      <c r="H145" s="253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8"/>
      <c r="G146" s="253"/>
      <c r="H146" s="253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8"/>
      <c r="G147" s="253"/>
      <c r="H147" s="253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8"/>
      <c r="G148" s="253"/>
      <c r="H148" s="253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8"/>
      <c r="G149" s="253"/>
      <c r="H149" s="253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8"/>
      <c r="G150" s="253"/>
      <c r="H150" s="253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8"/>
      <c r="G151" s="253"/>
      <c r="H151" s="253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8"/>
      <c r="G152" s="253"/>
      <c r="H152" s="253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8"/>
      <c r="G153" s="253"/>
      <c r="H153" s="253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8"/>
      <c r="G154" s="253"/>
      <c r="H154" s="253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8"/>
      <c r="G155" s="253"/>
      <c r="H155" s="253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8"/>
      <c r="G156" s="253"/>
      <c r="H156" s="253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8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8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8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8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8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8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8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8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8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8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8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8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8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8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8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8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8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8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8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8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8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8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8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8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8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8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8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8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8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8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8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8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8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8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8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8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8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8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8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8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8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8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8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8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8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8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8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8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8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8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8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8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8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8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8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8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8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8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8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8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8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8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8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8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8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8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8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8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8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8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8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8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8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8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8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8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8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8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8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8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8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8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8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8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8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8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8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8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8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8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8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8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8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8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8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8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8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8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8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8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8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8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8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8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8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8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8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8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8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8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8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8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8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8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8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8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8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8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8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8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8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8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8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8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8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8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8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8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8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8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8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8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8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8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8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8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8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8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8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8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8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8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8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8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8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8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8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8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8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8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8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8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8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8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8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8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8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8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8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8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8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8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8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8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8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8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8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8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8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8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8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8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8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8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8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8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8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8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8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8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8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8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8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8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8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8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8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8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8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8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8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8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8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8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8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8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8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8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8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8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8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8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8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8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8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8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8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4"/>
  <sheetViews>
    <sheetView zoomScale="83" zoomScaleNormal="70" workbookViewId="0">
      <selection activeCell="B8" sqref="B8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847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44244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822</v>
      </c>
      <c r="M9" s="60" t="s">
        <v>821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73">
        <v>1</v>
      </c>
      <c r="B10" s="470">
        <v>44175</v>
      </c>
      <c r="C10" s="451"/>
      <c r="D10" s="449" t="s">
        <v>773</v>
      </c>
      <c r="E10" s="450" t="s">
        <v>558</v>
      </c>
      <c r="F10" s="447">
        <v>1427.5</v>
      </c>
      <c r="G10" s="474">
        <v>1330</v>
      </c>
      <c r="H10" s="447">
        <v>1535</v>
      </c>
      <c r="I10" s="471" t="s">
        <v>830</v>
      </c>
      <c r="J10" s="448" t="s">
        <v>869</v>
      </c>
      <c r="K10" s="472">
        <f t="shared" ref="K10" si="0">H10-F10</f>
        <v>107.5</v>
      </c>
      <c r="L10" s="444">
        <f t="shared" ref="L10" si="1">(F10*-0.8)/100</f>
        <v>-11.42</v>
      </c>
      <c r="M10" s="445">
        <f>(K10+L10)/F10</f>
        <v>6.7306479859894922E-2</v>
      </c>
      <c r="N10" s="448" t="s">
        <v>557</v>
      </c>
      <c r="O10" s="446">
        <v>44231</v>
      </c>
      <c r="P10" s="383"/>
      <c r="Q10" s="61"/>
      <c r="R10" s="323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37" customFormat="1" ht="14.25">
      <c r="A11" s="473">
        <v>2</v>
      </c>
      <c r="B11" s="470">
        <v>44201</v>
      </c>
      <c r="C11" s="451"/>
      <c r="D11" s="449" t="s">
        <v>74</v>
      </c>
      <c r="E11" s="450" t="s">
        <v>558</v>
      </c>
      <c r="F11" s="447">
        <v>3540</v>
      </c>
      <c r="G11" s="474">
        <v>3295</v>
      </c>
      <c r="H11" s="447">
        <f>(3682.5+3520)/2</f>
        <v>3601.25</v>
      </c>
      <c r="I11" s="471" t="s">
        <v>833</v>
      </c>
      <c r="J11" s="448" t="s">
        <v>812</v>
      </c>
      <c r="K11" s="472">
        <f t="shared" ref="K11:K12" si="2">H11-F11</f>
        <v>61.25</v>
      </c>
      <c r="L11" s="444">
        <f t="shared" ref="L11" si="3">(F11*-0.8)/100</f>
        <v>-28.32</v>
      </c>
      <c r="M11" s="445">
        <f>(K11+L11)/F11</f>
        <v>9.3022598870056497E-3</v>
      </c>
      <c r="N11" s="448" t="s">
        <v>557</v>
      </c>
      <c r="O11" s="446">
        <v>44228</v>
      </c>
      <c r="P11" s="459"/>
      <c r="Q11" s="4"/>
      <c r="R11" s="460" t="s">
        <v>560</v>
      </c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s="37" customFormat="1" ht="14.25">
      <c r="A12" s="516">
        <v>3</v>
      </c>
      <c r="B12" s="517">
        <v>44229</v>
      </c>
      <c r="C12" s="518"/>
      <c r="D12" s="449" t="s">
        <v>403</v>
      </c>
      <c r="E12" s="519" t="s">
        <v>558</v>
      </c>
      <c r="F12" s="447">
        <v>2197.5</v>
      </c>
      <c r="G12" s="520">
        <v>2070</v>
      </c>
      <c r="H12" s="447">
        <v>2357.5</v>
      </c>
      <c r="I12" s="521" t="s">
        <v>850</v>
      </c>
      <c r="J12" s="472" t="s">
        <v>884</v>
      </c>
      <c r="K12" s="472">
        <f t="shared" si="2"/>
        <v>160</v>
      </c>
      <c r="L12" s="444">
        <f>(F12*-0.8)/100</f>
        <v>-17.579999999999998</v>
      </c>
      <c r="M12" s="445">
        <f t="shared" ref="M12" si="4">(K12+L12)/F12</f>
        <v>6.481001137656428E-2</v>
      </c>
      <c r="N12" s="522" t="s">
        <v>557</v>
      </c>
      <c r="O12" s="446">
        <v>43869</v>
      </c>
      <c r="P12" s="459"/>
      <c r="Q12" s="4"/>
      <c r="R12" s="460" t="s">
        <v>560</v>
      </c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s="37" customFormat="1" ht="14.25">
      <c r="A13" s="488">
        <v>4</v>
      </c>
      <c r="B13" s="489">
        <v>44229</v>
      </c>
      <c r="C13" s="421"/>
      <c r="D13" s="414" t="s">
        <v>114</v>
      </c>
      <c r="E13" s="415" t="s">
        <v>558</v>
      </c>
      <c r="F13" s="389" t="s">
        <v>848</v>
      </c>
      <c r="G13" s="493">
        <v>2090</v>
      </c>
      <c r="H13" s="389"/>
      <c r="I13" s="491" t="s">
        <v>849</v>
      </c>
      <c r="J13" s="354" t="s">
        <v>559</v>
      </c>
      <c r="K13" s="490"/>
      <c r="L13" s="408"/>
      <c r="M13" s="404"/>
      <c r="N13" s="354"/>
      <c r="O13" s="411"/>
      <c r="P13" s="459"/>
      <c r="Q13" s="4"/>
      <c r="R13" s="460" t="s">
        <v>560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473">
        <v>5</v>
      </c>
      <c r="B14" s="470">
        <v>44231</v>
      </c>
      <c r="C14" s="451"/>
      <c r="D14" s="449" t="s">
        <v>268</v>
      </c>
      <c r="E14" s="450" t="s">
        <v>558</v>
      </c>
      <c r="F14" s="447">
        <v>2190</v>
      </c>
      <c r="G14" s="474">
        <v>1995</v>
      </c>
      <c r="H14" s="447">
        <v>2330</v>
      </c>
      <c r="I14" s="471">
        <v>2500</v>
      </c>
      <c r="J14" s="448" t="s">
        <v>685</v>
      </c>
      <c r="K14" s="472">
        <f t="shared" ref="K14:K15" si="5">H14-F14</f>
        <v>140</v>
      </c>
      <c r="L14" s="444">
        <f>(F14*-0.07)/100</f>
        <v>-1.5330000000000001</v>
      </c>
      <c r="M14" s="445">
        <f t="shared" ref="M14:M15" si="6">(K14+L14)/F14</f>
        <v>6.3226940639269411E-2</v>
      </c>
      <c r="N14" s="448" t="s">
        <v>557</v>
      </c>
      <c r="O14" s="478">
        <v>43865</v>
      </c>
      <c r="P14" s="459"/>
      <c r="Q14" s="4"/>
      <c r="R14" s="460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473">
        <v>6</v>
      </c>
      <c r="B15" s="470">
        <v>44236</v>
      </c>
      <c r="C15" s="451"/>
      <c r="D15" s="449" t="s">
        <v>773</v>
      </c>
      <c r="E15" s="450" t="s">
        <v>558</v>
      </c>
      <c r="F15" s="447">
        <v>1597.5</v>
      </c>
      <c r="G15" s="474">
        <v>1514</v>
      </c>
      <c r="H15" s="447">
        <v>1702.5</v>
      </c>
      <c r="I15" s="471" t="s">
        <v>883</v>
      </c>
      <c r="J15" s="472" t="s">
        <v>902</v>
      </c>
      <c r="K15" s="472">
        <f t="shared" si="5"/>
        <v>105</v>
      </c>
      <c r="L15" s="444">
        <f>(F15*-0.8)/100</f>
        <v>-12.78</v>
      </c>
      <c r="M15" s="445">
        <f t="shared" si="6"/>
        <v>5.772769953051643E-2</v>
      </c>
      <c r="N15" s="522" t="s">
        <v>557</v>
      </c>
      <c r="O15" s="446">
        <v>43873</v>
      </c>
      <c r="P15" s="459"/>
      <c r="Q15" s="4"/>
      <c r="R15" s="460" t="s">
        <v>560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88">
        <v>7</v>
      </c>
      <c r="B16" s="524">
        <v>44236</v>
      </c>
      <c r="C16" s="421"/>
      <c r="D16" s="414" t="s">
        <v>268</v>
      </c>
      <c r="E16" s="415" t="s">
        <v>558</v>
      </c>
      <c r="F16" s="389" t="s">
        <v>885</v>
      </c>
      <c r="G16" s="493">
        <v>2070</v>
      </c>
      <c r="H16" s="389"/>
      <c r="I16" s="491" t="s">
        <v>886</v>
      </c>
      <c r="J16" s="354" t="s">
        <v>559</v>
      </c>
      <c r="K16" s="490"/>
      <c r="L16" s="408"/>
      <c r="M16" s="404"/>
      <c r="N16" s="354"/>
      <c r="O16" s="411"/>
      <c r="P16" s="459"/>
      <c r="Q16" s="4"/>
      <c r="R16" s="460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523"/>
      <c r="B17" s="524"/>
      <c r="C17" s="421"/>
      <c r="D17" s="414"/>
      <c r="E17" s="415"/>
      <c r="F17" s="389"/>
      <c r="G17" s="493"/>
      <c r="H17" s="389"/>
      <c r="I17" s="526"/>
      <c r="J17" s="354"/>
      <c r="K17" s="525"/>
      <c r="L17" s="408"/>
      <c r="M17" s="404"/>
      <c r="N17" s="354"/>
      <c r="O17" s="411"/>
      <c r="P17" s="459"/>
      <c r="Q17" s="4"/>
      <c r="R17" s="460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23"/>
      <c r="B18" s="524"/>
      <c r="C18" s="421"/>
      <c r="D18" s="414"/>
      <c r="E18" s="415"/>
      <c r="F18" s="389"/>
      <c r="G18" s="493"/>
      <c r="H18" s="389"/>
      <c r="I18" s="526"/>
      <c r="J18" s="354"/>
      <c r="K18" s="525"/>
      <c r="L18" s="408"/>
      <c r="M18" s="404"/>
      <c r="N18" s="354"/>
      <c r="O18" s="411"/>
      <c r="P18" s="459"/>
      <c r="Q18" s="4"/>
      <c r="R18" s="460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4.25">
      <c r="A19" s="360"/>
      <c r="B19" s="375"/>
      <c r="C19" s="376"/>
      <c r="D19" s="387"/>
      <c r="E19" s="380"/>
      <c r="F19" s="380"/>
      <c r="G19" s="385"/>
      <c r="H19" s="380"/>
      <c r="I19" s="377"/>
      <c r="J19" s="382"/>
      <c r="K19" s="382"/>
      <c r="L19" s="390"/>
      <c r="M19" s="353"/>
      <c r="N19" s="363"/>
      <c r="O19" s="359"/>
      <c r="P19" s="383"/>
      <c r="Q19" s="61"/>
      <c r="R19" s="323"/>
      <c r="S19" s="61"/>
      <c r="T19" s="61"/>
      <c r="U19" s="61"/>
      <c r="V19" s="61"/>
      <c r="W19" s="61"/>
      <c r="X19" s="61"/>
      <c r="Y19" s="61"/>
      <c r="Z19" s="61"/>
      <c r="AA19" s="61"/>
      <c r="AB19" s="61"/>
    </row>
    <row r="20" spans="1:38" s="2" customFormat="1" ht="14.25">
      <c r="A20" s="435"/>
      <c r="B20" s="436"/>
      <c r="C20" s="437"/>
      <c r="D20" s="438"/>
      <c r="E20" s="439"/>
      <c r="F20" s="439"/>
      <c r="G20" s="402"/>
      <c r="H20" s="439"/>
      <c r="I20" s="440"/>
      <c r="J20" s="403"/>
      <c r="K20" s="403"/>
      <c r="L20" s="441"/>
      <c r="M20" s="76"/>
      <c r="N20" s="442"/>
      <c r="O20" s="443"/>
      <c r="P20" s="383"/>
      <c r="Q20" s="61"/>
      <c r="R20" s="323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35"/>
      <c r="B21" s="436"/>
      <c r="C21" s="437"/>
      <c r="D21" s="438"/>
      <c r="E21" s="439"/>
      <c r="F21" s="439"/>
      <c r="G21" s="402"/>
      <c r="H21" s="439"/>
      <c r="I21" s="440"/>
      <c r="J21" s="403"/>
      <c r="K21" s="403"/>
      <c r="L21" s="441"/>
      <c r="M21" s="76"/>
      <c r="N21" s="442"/>
      <c r="O21" s="443"/>
      <c r="P21" s="383"/>
      <c r="Q21" s="61"/>
      <c r="R21" s="323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561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91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562</v>
      </c>
      <c r="B23" s="20"/>
      <c r="C23" s="20"/>
      <c r="D23" s="20"/>
      <c r="F23" s="27" t="s">
        <v>563</v>
      </c>
      <c r="G23" s="14"/>
      <c r="H23" s="28"/>
      <c r="I23" s="33"/>
      <c r="J23" s="64"/>
      <c r="K23" s="65"/>
      <c r="L23" s="392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564</v>
      </c>
      <c r="B24" s="20"/>
      <c r="C24" s="20"/>
      <c r="D24" s="20"/>
      <c r="E24" s="29"/>
      <c r="F24" s="27" t="s">
        <v>565</v>
      </c>
      <c r="G24" s="14"/>
      <c r="H24" s="28"/>
      <c r="I24" s="33"/>
      <c r="J24" s="64"/>
      <c r="K24" s="65"/>
      <c r="L24" s="392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92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5">
      <c r="A26" s="8"/>
      <c r="B26" s="30" t="s">
        <v>566</v>
      </c>
      <c r="C26" s="30"/>
      <c r="D26" s="30"/>
      <c r="E26" s="30"/>
      <c r="F26" s="31"/>
      <c r="G26" s="29"/>
      <c r="H26" s="29"/>
      <c r="I26" s="70"/>
      <c r="J26" s="71"/>
      <c r="K26" s="72"/>
      <c r="L26" s="393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8.25">
      <c r="A27" s="17" t="s">
        <v>16</v>
      </c>
      <c r="B27" s="18" t="s">
        <v>535</v>
      </c>
      <c r="C27" s="18"/>
      <c r="D27" s="19" t="s">
        <v>546</v>
      </c>
      <c r="E27" s="18" t="s">
        <v>547</v>
      </c>
      <c r="F27" s="18" t="s">
        <v>548</v>
      </c>
      <c r="G27" s="18" t="s">
        <v>567</v>
      </c>
      <c r="H27" s="18" t="s">
        <v>550</v>
      </c>
      <c r="I27" s="18" t="s">
        <v>551</v>
      </c>
      <c r="J27" s="18" t="s">
        <v>552</v>
      </c>
      <c r="K27" s="59" t="s">
        <v>568</v>
      </c>
      <c r="L27" s="394" t="s">
        <v>822</v>
      </c>
      <c r="M27" s="60" t="s">
        <v>821</v>
      </c>
      <c r="N27" s="18" t="s">
        <v>555</v>
      </c>
      <c r="O27" s="75" t="s">
        <v>556</v>
      </c>
      <c r="P27" s="4"/>
      <c r="Q27" s="37"/>
      <c r="R27" s="35"/>
      <c r="S27" s="35"/>
      <c r="T27" s="35"/>
    </row>
    <row r="28" spans="1:38" s="371" customFormat="1" ht="15" customHeight="1">
      <c r="A28" s="495">
        <v>1</v>
      </c>
      <c r="B28" s="496">
        <v>44228</v>
      </c>
      <c r="C28" s="451"/>
      <c r="D28" s="449" t="s">
        <v>68</v>
      </c>
      <c r="E28" s="450" t="s">
        <v>558</v>
      </c>
      <c r="F28" s="447">
        <v>566</v>
      </c>
      <c r="G28" s="447">
        <v>548</v>
      </c>
      <c r="H28" s="447">
        <v>577</v>
      </c>
      <c r="I28" s="448">
        <v>600</v>
      </c>
      <c r="J28" s="448" t="s">
        <v>856</v>
      </c>
      <c r="K28" s="472">
        <f t="shared" ref="K28:K29" si="7">H28-F28</f>
        <v>11</v>
      </c>
      <c r="L28" s="444">
        <f>(F28*-0.07)/100</f>
        <v>-0.39620000000000005</v>
      </c>
      <c r="M28" s="445">
        <f t="shared" ref="M28:M29" si="8">(K28+L28)/F28</f>
        <v>1.8734628975265018E-2</v>
      </c>
      <c r="N28" s="448" t="s">
        <v>557</v>
      </c>
      <c r="O28" s="478">
        <v>44228</v>
      </c>
      <c r="P28" s="4"/>
      <c r="Q28" s="4"/>
      <c r="R28" s="326" t="s">
        <v>560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71" customFormat="1" ht="15" customHeight="1">
      <c r="A29" s="507">
        <v>2</v>
      </c>
      <c r="B29" s="508">
        <v>44229</v>
      </c>
      <c r="C29" s="509"/>
      <c r="D29" s="510" t="s">
        <v>80</v>
      </c>
      <c r="E29" s="476" t="s">
        <v>558</v>
      </c>
      <c r="F29" s="476">
        <v>627.5</v>
      </c>
      <c r="G29" s="511">
        <v>609</v>
      </c>
      <c r="H29" s="511">
        <v>608.5</v>
      </c>
      <c r="I29" s="476">
        <v>660</v>
      </c>
      <c r="J29" s="477" t="s">
        <v>878</v>
      </c>
      <c r="K29" s="512">
        <f t="shared" si="7"/>
        <v>-19</v>
      </c>
      <c r="L29" s="513">
        <f t="shared" ref="L29:L34" si="9">(F29*-0.7)/100</f>
        <v>-4.3925000000000001</v>
      </c>
      <c r="M29" s="514">
        <f t="shared" si="8"/>
        <v>-3.7278884462151392E-2</v>
      </c>
      <c r="N29" s="477" t="s">
        <v>621</v>
      </c>
      <c r="O29" s="515">
        <v>44235</v>
      </c>
      <c r="P29" s="4"/>
      <c r="Q29" s="4"/>
      <c r="R29" s="326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71" customFormat="1" ht="15" customHeight="1">
      <c r="A30" s="495">
        <v>3</v>
      </c>
      <c r="B30" s="496">
        <v>44229</v>
      </c>
      <c r="C30" s="451"/>
      <c r="D30" s="449" t="s">
        <v>141</v>
      </c>
      <c r="E30" s="450" t="s">
        <v>558</v>
      </c>
      <c r="F30" s="447">
        <v>576.5</v>
      </c>
      <c r="G30" s="447">
        <v>560</v>
      </c>
      <c r="H30" s="447">
        <v>590</v>
      </c>
      <c r="I30" s="448" t="s">
        <v>854</v>
      </c>
      <c r="J30" s="448" t="s">
        <v>857</v>
      </c>
      <c r="K30" s="472">
        <f t="shared" ref="K30" si="10">H30-F30</f>
        <v>13.5</v>
      </c>
      <c r="L30" s="444">
        <f t="shared" si="9"/>
        <v>-4.0354999999999999</v>
      </c>
      <c r="M30" s="445">
        <f t="shared" ref="M30" si="11">(K30+L30)/F30</f>
        <v>1.6417172593235042E-2</v>
      </c>
      <c r="N30" s="448" t="s">
        <v>557</v>
      </c>
      <c r="O30" s="446">
        <v>44231</v>
      </c>
      <c r="P30" s="4"/>
      <c r="Q30" s="4"/>
      <c r="R30" s="326" t="s">
        <v>794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71" customFormat="1" ht="15" customHeight="1">
      <c r="A31" s="502">
        <v>4</v>
      </c>
      <c r="B31" s="496">
        <v>44229</v>
      </c>
      <c r="C31" s="503"/>
      <c r="D31" s="504" t="s">
        <v>68</v>
      </c>
      <c r="E31" s="447" t="s">
        <v>558</v>
      </c>
      <c r="F31" s="447">
        <v>601.5</v>
      </c>
      <c r="G31" s="505">
        <v>585</v>
      </c>
      <c r="H31" s="505">
        <v>615.5</v>
      </c>
      <c r="I31" s="447">
        <v>630</v>
      </c>
      <c r="J31" s="448" t="s">
        <v>857</v>
      </c>
      <c r="K31" s="472">
        <f t="shared" ref="K31" si="12">H31-F31</f>
        <v>14</v>
      </c>
      <c r="L31" s="444">
        <f t="shared" si="9"/>
        <v>-4.2104999999999997</v>
      </c>
      <c r="M31" s="445">
        <f t="shared" ref="M31" si="13">(K31+L31)/F31</f>
        <v>1.6275145469659184E-2</v>
      </c>
      <c r="N31" s="448" t="s">
        <v>557</v>
      </c>
      <c r="O31" s="446">
        <v>44230</v>
      </c>
      <c r="P31" s="4"/>
      <c r="Q31" s="4"/>
      <c r="R31" s="326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71" customFormat="1" ht="15" customHeight="1">
      <c r="A32" s="495">
        <v>5</v>
      </c>
      <c r="B32" s="496">
        <v>44230</v>
      </c>
      <c r="C32" s="451"/>
      <c r="D32" s="449" t="s">
        <v>131</v>
      </c>
      <c r="E32" s="450" t="s">
        <v>558</v>
      </c>
      <c r="F32" s="447">
        <v>1844</v>
      </c>
      <c r="G32" s="447">
        <v>1790</v>
      </c>
      <c r="H32" s="447">
        <v>1887.5</v>
      </c>
      <c r="I32" s="448" t="s">
        <v>862</v>
      </c>
      <c r="J32" s="448" t="s">
        <v>870</v>
      </c>
      <c r="K32" s="472">
        <f t="shared" ref="K32" si="14">H32-F32</f>
        <v>43.5</v>
      </c>
      <c r="L32" s="444">
        <f t="shared" si="9"/>
        <v>-12.907999999999999</v>
      </c>
      <c r="M32" s="445">
        <f t="shared" ref="M32" si="15">(K32+L32)/F32</f>
        <v>1.6590021691973968E-2</v>
      </c>
      <c r="N32" s="448" t="s">
        <v>557</v>
      </c>
      <c r="O32" s="446">
        <v>44231</v>
      </c>
      <c r="P32" s="4"/>
      <c r="Q32" s="4"/>
      <c r="R32" s="326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34" s="371" customFormat="1" ht="15" customHeight="1">
      <c r="A33" s="507">
        <v>6</v>
      </c>
      <c r="B33" s="508">
        <v>44231</v>
      </c>
      <c r="C33" s="509"/>
      <c r="D33" s="510" t="s">
        <v>68</v>
      </c>
      <c r="E33" s="476" t="s">
        <v>558</v>
      </c>
      <c r="F33" s="476">
        <v>612.5</v>
      </c>
      <c r="G33" s="511">
        <v>598</v>
      </c>
      <c r="H33" s="511">
        <v>592.5</v>
      </c>
      <c r="I33" s="476" t="s">
        <v>871</v>
      </c>
      <c r="J33" s="477" t="s">
        <v>875</v>
      </c>
      <c r="K33" s="512">
        <f t="shared" ref="K33:K34" si="16">H33-F33</f>
        <v>-20</v>
      </c>
      <c r="L33" s="513">
        <f t="shared" si="9"/>
        <v>-4.2874999999999996</v>
      </c>
      <c r="M33" s="514">
        <f t="shared" ref="M33:M34" si="17">(K33+L33)/F33</f>
        <v>-3.9653061224489798E-2</v>
      </c>
      <c r="N33" s="477" t="s">
        <v>621</v>
      </c>
      <c r="O33" s="515">
        <v>44232</v>
      </c>
      <c r="P33" s="4"/>
      <c r="Q33" s="4"/>
      <c r="R33" s="326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34" s="371" customFormat="1" ht="15" customHeight="1">
      <c r="A34" s="495">
        <v>7</v>
      </c>
      <c r="B34" s="496">
        <v>44231</v>
      </c>
      <c r="C34" s="451"/>
      <c r="D34" s="449" t="s">
        <v>117</v>
      </c>
      <c r="E34" s="450" t="s">
        <v>558</v>
      </c>
      <c r="F34" s="447">
        <v>472</v>
      </c>
      <c r="G34" s="447">
        <v>457</v>
      </c>
      <c r="H34" s="447">
        <v>485</v>
      </c>
      <c r="I34" s="448" t="s">
        <v>872</v>
      </c>
      <c r="J34" s="448" t="s">
        <v>892</v>
      </c>
      <c r="K34" s="472">
        <f t="shared" si="16"/>
        <v>13</v>
      </c>
      <c r="L34" s="444">
        <f t="shared" si="9"/>
        <v>-3.3039999999999998</v>
      </c>
      <c r="M34" s="445">
        <f t="shared" si="17"/>
        <v>2.0542372881355932E-2</v>
      </c>
      <c r="N34" s="448" t="s">
        <v>557</v>
      </c>
      <c r="O34" s="446">
        <v>44238</v>
      </c>
      <c r="P34" s="4"/>
      <c r="Q34" s="4"/>
      <c r="R34" s="326" t="s">
        <v>560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34" s="371" customFormat="1" ht="15" customHeight="1">
      <c r="A35" s="495">
        <v>8</v>
      </c>
      <c r="B35" s="496">
        <v>44232</v>
      </c>
      <c r="C35" s="451"/>
      <c r="D35" s="449" t="s">
        <v>773</v>
      </c>
      <c r="E35" s="450" t="s">
        <v>558</v>
      </c>
      <c r="F35" s="447">
        <v>1520</v>
      </c>
      <c r="G35" s="447">
        <v>1469</v>
      </c>
      <c r="H35" s="447">
        <v>1560</v>
      </c>
      <c r="I35" s="448" t="s">
        <v>859</v>
      </c>
      <c r="J35" s="448" t="s">
        <v>594</v>
      </c>
      <c r="K35" s="472">
        <f t="shared" ref="K35:K36" si="18">H35-F35</f>
        <v>40</v>
      </c>
      <c r="L35" s="444">
        <f>(F35*-0.07)/100</f>
        <v>-1.0640000000000001</v>
      </c>
      <c r="M35" s="445">
        <f t="shared" ref="M35:M36" si="19">(K35+L35)/F35</f>
        <v>2.561578947368421E-2</v>
      </c>
      <c r="N35" s="448" t="s">
        <v>557</v>
      </c>
      <c r="O35" s="478">
        <v>44232</v>
      </c>
      <c r="P35" s="4"/>
      <c r="Q35" s="4"/>
      <c r="R35" s="326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34" s="371" customFormat="1" ht="15" customHeight="1">
      <c r="A36" s="507">
        <v>9</v>
      </c>
      <c r="B36" s="508">
        <v>44235</v>
      </c>
      <c r="C36" s="509"/>
      <c r="D36" s="510" t="s">
        <v>879</v>
      </c>
      <c r="E36" s="476" t="s">
        <v>558</v>
      </c>
      <c r="F36" s="476">
        <v>221</v>
      </c>
      <c r="G36" s="511">
        <v>214.5</v>
      </c>
      <c r="H36" s="511">
        <v>214.5</v>
      </c>
      <c r="I36" s="476" t="s">
        <v>880</v>
      </c>
      <c r="J36" s="477" t="s">
        <v>903</v>
      </c>
      <c r="K36" s="512">
        <f t="shared" si="18"/>
        <v>-6.5</v>
      </c>
      <c r="L36" s="513">
        <f t="shared" ref="L36" si="20">(F36*-0.7)/100</f>
        <v>-1.5469999999999999</v>
      </c>
      <c r="M36" s="514">
        <f t="shared" si="19"/>
        <v>-3.6411764705882359E-2</v>
      </c>
      <c r="N36" s="477" t="s">
        <v>621</v>
      </c>
      <c r="O36" s="515">
        <v>44232</v>
      </c>
      <c r="P36" s="4"/>
      <c r="Q36" s="4"/>
      <c r="R36" s="326" t="s">
        <v>560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4" s="371" customFormat="1" ht="15" customHeight="1">
      <c r="A37" s="495">
        <v>10</v>
      </c>
      <c r="B37" s="496">
        <v>44237</v>
      </c>
      <c r="C37" s="451"/>
      <c r="D37" s="449" t="s">
        <v>126</v>
      </c>
      <c r="E37" s="450" t="s">
        <v>558</v>
      </c>
      <c r="F37" s="447">
        <v>224.5</v>
      </c>
      <c r="G37" s="447">
        <v>218</v>
      </c>
      <c r="H37" s="447">
        <v>227.75</v>
      </c>
      <c r="I37" s="448">
        <v>235</v>
      </c>
      <c r="J37" s="448" t="s">
        <v>906</v>
      </c>
      <c r="K37" s="472">
        <f t="shared" ref="K37" si="21">H37-F37</f>
        <v>3.25</v>
      </c>
      <c r="L37" s="444">
        <f>(F37*-0.07)/100</f>
        <v>-0.15715000000000001</v>
      </c>
      <c r="M37" s="445">
        <f t="shared" ref="M37" si="22">(K37+L37)/F37</f>
        <v>1.3776614699331847E-2</v>
      </c>
      <c r="N37" s="448" t="s">
        <v>557</v>
      </c>
      <c r="O37" s="478">
        <v>44237</v>
      </c>
      <c r="P37" s="4"/>
      <c r="Q37" s="4"/>
      <c r="R37" s="326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4" s="371" customFormat="1" ht="15" customHeight="1">
      <c r="A38" s="396">
        <v>11</v>
      </c>
      <c r="B38" s="420">
        <v>44239</v>
      </c>
      <c r="C38" s="423"/>
      <c r="D38" s="388" t="s">
        <v>97</v>
      </c>
      <c r="E38" s="389" t="s">
        <v>558</v>
      </c>
      <c r="F38" s="389" t="s">
        <v>904</v>
      </c>
      <c r="G38" s="424">
        <v>207</v>
      </c>
      <c r="H38" s="424"/>
      <c r="I38" s="389" t="s">
        <v>905</v>
      </c>
      <c r="J38" s="494" t="s">
        <v>559</v>
      </c>
      <c r="K38" s="354"/>
      <c r="L38" s="406"/>
      <c r="M38" s="404"/>
      <c r="N38" s="382"/>
      <c r="O38" s="395"/>
      <c r="P38" s="4"/>
      <c r="Q38" s="4"/>
      <c r="R38" s="326"/>
      <c r="S38" s="37"/>
      <c r="T38" s="37"/>
      <c r="U38" s="37"/>
      <c r="V38" s="37"/>
      <c r="W38" s="37"/>
      <c r="X38" s="37"/>
      <c r="Y38" s="37"/>
      <c r="Z38" s="37"/>
      <c r="AA38" s="37"/>
    </row>
    <row r="39" spans="1:34" s="371" customFormat="1" ht="15" customHeight="1">
      <c r="A39" s="502">
        <v>12</v>
      </c>
      <c r="B39" s="496">
        <v>44239</v>
      </c>
      <c r="C39" s="503"/>
      <c r="D39" s="504" t="s">
        <v>145</v>
      </c>
      <c r="E39" s="447" t="s">
        <v>558</v>
      </c>
      <c r="F39" s="447">
        <v>173</v>
      </c>
      <c r="G39" s="505">
        <v>168</v>
      </c>
      <c r="H39" s="505">
        <v>183.5</v>
      </c>
      <c r="I39" s="447">
        <v>185</v>
      </c>
      <c r="J39" s="448" t="s">
        <v>882</v>
      </c>
      <c r="K39" s="472">
        <f t="shared" ref="K39" si="23">H39-F39</f>
        <v>10.5</v>
      </c>
      <c r="L39" s="444">
        <f>(F39*-0.07)/100</f>
        <v>-0.12110000000000001</v>
      </c>
      <c r="M39" s="445">
        <f t="shared" ref="M39" si="24">(K39+L39)/F39</f>
        <v>5.9993641618497108E-2</v>
      </c>
      <c r="N39" s="448" t="s">
        <v>557</v>
      </c>
      <c r="O39" s="478">
        <v>44239</v>
      </c>
      <c r="P39" s="4"/>
      <c r="Q39" s="4"/>
      <c r="R39" s="326"/>
      <c r="S39" s="37"/>
      <c r="T39" s="37"/>
      <c r="U39" s="37"/>
      <c r="V39" s="37"/>
      <c r="W39" s="37"/>
      <c r="X39" s="37"/>
      <c r="Y39" s="37"/>
      <c r="Z39" s="37"/>
      <c r="AA39" s="37"/>
    </row>
    <row r="40" spans="1:34" s="371" customFormat="1" ht="15" customHeight="1">
      <c r="A40" s="396">
        <v>13</v>
      </c>
      <c r="B40" s="420">
        <v>44242</v>
      </c>
      <c r="C40" s="423"/>
      <c r="D40" s="388" t="s">
        <v>151</v>
      </c>
      <c r="E40" s="389" t="s">
        <v>558</v>
      </c>
      <c r="F40" s="389" t="s">
        <v>912</v>
      </c>
      <c r="G40" s="424">
        <v>16900</v>
      </c>
      <c r="H40" s="424"/>
      <c r="I40" s="389" t="s">
        <v>913</v>
      </c>
      <c r="J40" s="494" t="s">
        <v>559</v>
      </c>
      <c r="K40" s="354"/>
      <c r="L40" s="406"/>
      <c r="M40" s="404"/>
      <c r="N40" s="382"/>
      <c r="O40" s="395"/>
      <c r="P40" s="4"/>
      <c r="Q40" s="4"/>
      <c r="R40" s="326"/>
      <c r="S40" s="37"/>
      <c r="T40" s="37"/>
      <c r="U40" s="37"/>
      <c r="V40" s="37"/>
      <c r="W40" s="37"/>
      <c r="X40" s="37"/>
      <c r="Y40" s="37"/>
      <c r="Z40" s="37"/>
      <c r="AA40" s="37"/>
    </row>
    <row r="41" spans="1:34" s="371" customFormat="1" ht="15" customHeight="1">
      <c r="A41" s="396">
        <v>14</v>
      </c>
      <c r="B41" s="420">
        <v>44243</v>
      </c>
      <c r="C41" s="423"/>
      <c r="D41" s="388" t="s">
        <v>773</v>
      </c>
      <c r="E41" s="389" t="s">
        <v>558</v>
      </c>
      <c r="F41" s="389" t="s">
        <v>925</v>
      </c>
      <c r="G41" s="424">
        <v>1635</v>
      </c>
      <c r="H41" s="424"/>
      <c r="I41" s="389" t="s">
        <v>926</v>
      </c>
      <c r="J41" s="494" t="s">
        <v>559</v>
      </c>
      <c r="K41" s="354"/>
      <c r="L41" s="406"/>
      <c r="M41" s="404"/>
      <c r="N41" s="382"/>
      <c r="O41" s="395"/>
      <c r="P41" s="4"/>
      <c r="Q41" s="4"/>
      <c r="R41" s="326"/>
      <c r="S41" s="37"/>
      <c r="T41" s="37"/>
      <c r="U41" s="37"/>
      <c r="V41" s="37"/>
      <c r="W41" s="37"/>
      <c r="X41" s="37"/>
      <c r="Y41" s="37"/>
      <c r="Z41" s="37"/>
      <c r="AA41" s="37"/>
    </row>
    <row r="42" spans="1:34" s="371" customFormat="1" ht="15" customHeight="1">
      <c r="A42" s="396"/>
      <c r="B42" s="420"/>
      <c r="C42" s="423"/>
      <c r="D42" s="388"/>
      <c r="E42" s="389"/>
      <c r="F42" s="389"/>
      <c r="G42" s="424"/>
      <c r="H42" s="424"/>
      <c r="I42" s="389"/>
      <c r="J42" s="396"/>
      <c r="K42" s="354"/>
      <c r="L42" s="406"/>
      <c r="M42" s="404"/>
      <c r="N42" s="382"/>
      <c r="O42" s="395"/>
      <c r="P42" s="4"/>
      <c r="Q42" s="4"/>
      <c r="R42" s="326"/>
      <c r="S42" s="37"/>
      <c r="T42" s="37"/>
      <c r="U42" s="37"/>
      <c r="V42" s="37"/>
      <c r="W42" s="37"/>
      <c r="X42" s="37"/>
      <c r="Y42" s="37"/>
      <c r="Z42" s="37"/>
      <c r="AA42" s="37"/>
    </row>
    <row r="43" spans="1:34" s="371" customFormat="1" ht="15" customHeight="1">
      <c r="A43" s="396"/>
      <c r="B43" s="420"/>
      <c r="C43" s="423"/>
      <c r="D43" s="388"/>
      <c r="E43" s="389"/>
      <c r="F43" s="389"/>
      <c r="G43" s="424"/>
      <c r="H43" s="424"/>
      <c r="I43" s="389"/>
      <c r="J43" s="396"/>
      <c r="K43" s="354"/>
      <c r="L43" s="406"/>
      <c r="M43" s="404"/>
      <c r="N43" s="382"/>
      <c r="O43" s="395"/>
      <c r="P43" s="4"/>
      <c r="Q43" s="4"/>
      <c r="R43" s="326"/>
      <c r="S43" s="37"/>
      <c r="T43" s="37"/>
      <c r="U43" s="37"/>
      <c r="V43" s="37"/>
      <c r="W43" s="37"/>
      <c r="X43" s="37"/>
      <c r="Y43" s="37"/>
      <c r="Z43" s="37"/>
      <c r="AA43" s="37"/>
    </row>
    <row r="44" spans="1:34" s="371" customFormat="1" ht="15" customHeight="1">
      <c r="A44" s="396"/>
      <c r="B44" s="420"/>
      <c r="C44" s="423"/>
      <c r="D44" s="388"/>
      <c r="E44" s="389"/>
      <c r="F44" s="389"/>
      <c r="G44" s="424"/>
      <c r="H44" s="424"/>
      <c r="I44" s="389"/>
      <c r="J44" s="354"/>
      <c r="K44" s="354"/>
      <c r="L44" s="406"/>
      <c r="M44" s="404"/>
      <c r="N44" s="382"/>
      <c r="O44" s="395"/>
      <c r="P44" s="4"/>
      <c r="Q44" s="4"/>
      <c r="R44" s="326"/>
      <c r="S44" s="37"/>
      <c r="T44" s="37"/>
      <c r="U44" s="37"/>
      <c r="V44" s="37"/>
      <c r="W44" s="37"/>
      <c r="X44" s="37"/>
      <c r="Y44" s="37"/>
      <c r="Z44" s="37"/>
      <c r="AA44" s="37"/>
    </row>
    <row r="45" spans="1:34" ht="44.25" customHeight="1">
      <c r="A45" s="20" t="s">
        <v>561</v>
      </c>
      <c r="B45" s="36"/>
      <c r="C45" s="36"/>
      <c r="D45" s="37"/>
      <c r="E45" s="33"/>
      <c r="F45" s="33"/>
      <c r="G45" s="32"/>
      <c r="H45" s="32" t="s">
        <v>824</v>
      </c>
      <c r="I45" s="33"/>
      <c r="J45" s="14"/>
      <c r="K45" s="76"/>
      <c r="L45" s="77"/>
      <c r="M45" s="76"/>
      <c r="N45" s="78"/>
      <c r="O45" s="76"/>
      <c r="P45" s="4"/>
      <c r="Q45" s="412"/>
      <c r="R45" s="425"/>
      <c r="S45" s="412"/>
      <c r="T45" s="412"/>
      <c r="U45" s="412"/>
      <c r="V45" s="412"/>
      <c r="W45" s="412"/>
      <c r="X45" s="412"/>
      <c r="Y45" s="412"/>
      <c r="Z45" s="37"/>
      <c r="AA45" s="37"/>
      <c r="AB45" s="37"/>
    </row>
    <row r="46" spans="1:34" s="3" customFormat="1">
      <c r="A46" s="26" t="s">
        <v>562</v>
      </c>
      <c r="B46" s="20"/>
      <c r="C46" s="20"/>
      <c r="D46" s="20"/>
      <c r="E46" s="2"/>
      <c r="F46" s="27" t="s">
        <v>563</v>
      </c>
      <c r="G46" s="38"/>
      <c r="H46" s="39"/>
      <c r="I46" s="79"/>
      <c r="J46" s="14"/>
      <c r="K46" s="80"/>
      <c r="L46" s="81"/>
      <c r="M46" s="82"/>
      <c r="N46" s="83"/>
      <c r="O46" s="84"/>
      <c r="P46" s="2"/>
      <c r="Q46" s="1"/>
      <c r="R46" s="9"/>
      <c r="Z46" s="6"/>
      <c r="AA46" s="6"/>
      <c r="AB46" s="6"/>
      <c r="AC46" s="6"/>
      <c r="AD46" s="6"/>
      <c r="AE46" s="6"/>
      <c r="AF46" s="6"/>
      <c r="AG46" s="6"/>
      <c r="AH46" s="6"/>
    </row>
    <row r="47" spans="1:34" s="6" customFormat="1" ht="14.25" customHeight="1">
      <c r="A47" s="26"/>
      <c r="B47" s="20"/>
      <c r="C47" s="20"/>
      <c r="D47" s="20"/>
      <c r="E47" s="29"/>
      <c r="F47" s="27" t="s">
        <v>565</v>
      </c>
      <c r="G47" s="38"/>
      <c r="H47" s="39"/>
      <c r="I47" s="79"/>
      <c r="J47" s="14"/>
      <c r="K47" s="80"/>
      <c r="L47" s="81"/>
      <c r="M47" s="82"/>
      <c r="N47" s="83"/>
      <c r="O47" s="84"/>
      <c r="P47" s="2"/>
      <c r="Q47" s="1"/>
      <c r="R47" s="9"/>
      <c r="S47" s="3"/>
      <c r="Y47" s="3"/>
      <c r="Z47" s="3"/>
    </row>
    <row r="48" spans="1:34" s="6" customFormat="1" ht="14.25" customHeight="1">
      <c r="A48" s="20"/>
      <c r="B48" s="20"/>
      <c r="C48" s="20"/>
      <c r="D48" s="20"/>
      <c r="E48" s="29"/>
      <c r="F48" s="14"/>
      <c r="G48" s="14"/>
      <c r="H48" s="28"/>
      <c r="I48" s="33"/>
      <c r="J48" s="68"/>
      <c r="K48" s="65"/>
      <c r="L48" s="66"/>
      <c r="M48" s="14"/>
      <c r="N48" s="69"/>
      <c r="O48" s="54"/>
      <c r="P48" s="5"/>
      <c r="Q48" s="1"/>
      <c r="R48" s="9"/>
      <c r="S48" s="3"/>
      <c r="Y48" s="3"/>
      <c r="Z48" s="3"/>
    </row>
    <row r="49" spans="1:34" s="6" customFormat="1" ht="15">
      <c r="A49" s="40" t="s">
        <v>572</v>
      </c>
      <c r="B49" s="40"/>
      <c r="C49" s="40"/>
      <c r="D49" s="40"/>
      <c r="E49" s="29"/>
      <c r="F49" s="14"/>
      <c r="G49" s="9"/>
      <c r="H49" s="14"/>
      <c r="I49" s="9"/>
      <c r="J49" s="85"/>
      <c r="K49" s="9"/>
      <c r="L49" s="9"/>
      <c r="M49" s="9"/>
      <c r="N49" s="9"/>
      <c r="O49" s="86"/>
      <c r="P49"/>
      <c r="Q49" s="1"/>
      <c r="R49" s="9"/>
      <c r="S49" s="3"/>
      <c r="Y49" s="3"/>
      <c r="Z49" s="3"/>
    </row>
    <row r="50" spans="1:34" s="6" customFormat="1" ht="38.25">
      <c r="A50" s="18" t="s">
        <v>16</v>
      </c>
      <c r="B50" s="18" t="s">
        <v>535</v>
      </c>
      <c r="C50" s="18"/>
      <c r="D50" s="19" t="s">
        <v>546</v>
      </c>
      <c r="E50" s="18" t="s">
        <v>547</v>
      </c>
      <c r="F50" s="18" t="s">
        <v>548</v>
      </c>
      <c r="G50" s="18" t="s">
        <v>567</v>
      </c>
      <c r="H50" s="18" t="s">
        <v>550</v>
      </c>
      <c r="I50" s="18" t="s">
        <v>551</v>
      </c>
      <c r="J50" s="17" t="s">
        <v>552</v>
      </c>
      <c r="K50" s="74" t="s">
        <v>573</v>
      </c>
      <c r="L50" s="60" t="s">
        <v>822</v>
      </c>
      <c r="M50" s="74" t="s">
        <v>569</v>
      </c>
      <c r="N50" s="18" t="s">
        <v>570</v>
      </c>
      <c r="O50" s="17" t="s">
        <v>555</v>
      </c>
      <c r="P50" s="87" t="s">
        <v>556</v>
      </c>
      <c r="Q50" s="1"/>
      <c r="R50" s="14"/>
      <c r="S50" s="3"/>
      <c r="Y50" s="3"/>
      <c r="Z50" s="3"/>
    </row>
    <row r="51" spans="1:34" s="371" customFormat="1" ht="13.9" customHeight="1">
      <c r="A51" s="501">
        <v>1</v>
      </c>
      <c r="B51" s="496">
        <v>44229</v>
      </c>
      <c r="C51" s="451"/>
      <c r="D51" s="449" t="s">
        <v>851</v>
      </c>
      <c r="E51" s="450" t="s">
        <v>558</v>
      </c>
      <c r="F51" s="447">
        <v>925.5</v>
      </c>
      <c r="G51" s="447">
        <v>905</v>
      </c>
      <c r="H51" s="447">
        <v>941</v>
      </c>
      <c r="I51" s="448" t="s">
        <v>852</v>
      </c>
      <c r="J51" s="448" t="s">
        <v>868</v>
      </c>
      <c r="K51" s="497">
        <f t="shared" ref="K51" si="25">H51-F51</f>
        <v>15.5</v>
      </c>
      <c r="L51" s="498">
        <f t="shared" ref="L51" si="26">(H51*N51)*0.035%</f>
        <v>214.07750000000004</v>
      </c>
      <c r="M51" s="499">
        <f t="shared" ref="M51" si="27">(K51*N51)-L51</f>
        <v>9860.9225000000006</v>
      </c>
      <c r="N51" s="448">
        <v>650</v>
      </c>
      <c r="O51" s="500" t="s">
        <v>557</v>
      </c>
      <c r="P51" s="446">
        <v>44230</v>
      </c>
      <c r="Q51" s="365"/>
      <c r="R51" s="326" t="s">
        <v>794</v>
      </c>
      <c r="S51" s="37"/>
      <c r="Y51" s="37"/>
      <c r="Z51" s="37"/>
    </row>
    <row r="52" spans="1:34" s="371" customFormat="1" ht="13.9" customHeight="1">
      <c r="A52" s="501">
        <v>2</v>
      </c>
      <c r="B52" s="496">
        <v>44229</v>
      </c>
      <c r="C52" s="451"/>
      <c r="D52" s="449" t="s">
        <v>853</v>
      </c>
      <c r="E52" s="450" t="s">
        <v>558</v>
      </c>
      <c r="F52" s="447">
        <v>1930</v>
      </c>
      <c r="G52" s="447">
        <v>1885</v>
      </c>
      <c r="H52" s="447">
        <v>1964</v>
      </c>
      <c r="I52" s="448">
        <v>2000</v>
      </c>
      <c r="J52" s="448" t="s">
        <v>571</v>
      </c>
      <c r="K52" s="497">
        <f t="shared" ref="K52" si="28">H52-F52</f>
        <v>34</v>
      </c>
      <c r="L52" s="498">
        <f t="shared" ref="L52:L53" si="29">(H52*N52)*0.035%</f>
        <v>171.85000000000002</v>
      </c>
      <c r="M52" s="499">
        <f t="shared" ref="M52" si="30">(K52*N52)-L52</f>
        <v>8328.15</v>
      </c>
      <c r="N52" s="448">
        <v>250</v>
      </c>
      <c r="O52" s="500" t="s">
        <v>557</v>
      </c>
      <c r="P52" s="446">
        <v>44235</v>
      </c>
      <c r="Q52" s="365"/>
      <c r="R52" s="326" t="s">
        <v>560</v>
      </c>
      <c r="S52" s="37"/>
      <c r="Y52" s="37"/>
      <c r="Z52" s="37"/>
    </row>
    <row r="53" spans="1:34" s="37" customFormat="1" ht="14.25">
      <c r="A53" s="484">
        <v>3</v>
      </c>
      <c r="B53" s="485">
        <v>44230</v>
      </c>
      <c r="C53" s="485"/>
      <c r="D53" s="475" t="s">
        <v>855</v>
      </c>
      <c r="E53" s="476" t="s">
        <v>819</v>
      </c>
      <c r="F53" s="476">
        <v>14700</v>
      </c>
      <c r="G53" s="486">
        <v>14820</v>
      </c>
      <c r="H53" s="486">
        <v>14820</v>
      </c>
      <c r="I53" s="476">
        <v>14500</v>
      </c>
      <c r="J53" s="477" t="s">
        <v>863</v>
      </c>
      <c r="K53" s="477">
        <f>F53-H53</f>
        <v>-120</v>
      </c>
      <c r="L53" s="477">
        <f t="shared" si="29"/>
        <v>389.02500000000003</v>
      </c>
      <c r="M53" s="477">
        <f>(K53*N53)-L53</f>
        <v>-9389.0249999999996</v>
      </c>
      <c r="N53" s="477">
        <v>75</v>
      </c>
      <c r="O53" s="477" t="s">
        <v>621</v>
      </c>
      <c r="P53" s="506">
        <v>44230</v>
      </c>
      <c r="Q53" s="365"/>
      <c r="R53" s="326" t="s">
        <v>560</v>
      </c>
      <c r="Z53" s="371"/>
      <c r="AA53" s="371"/>
      <c r="AB53" s="371"/>
      <c r="AC53" s="371"/>
      <c r="AD53" s="371"/>
      <c r="AE53" s="371"/>
      <c r="AF53" s="371"/>
      <c r="AG53" s="371"/>
      <c r="AH53" s="371"/>
    </row>
    <row r="54" spans="1:34" s="371" customFormat="1" ht="13.9" customHeight="1">
      <c r="A54" s="501">
        <v>4</v>
      </c>
      <c r="B54" s="496">
        <v>44230</v>
      </c>
      <c r="C54" s="451"/>
      <c r="D54" s="449" t="s">
        <v>858</v>
      </c>
      <c r="E54" s="450" t="s">
        <v>558</v>
      </c>
      <c r="F54" s="447">
        <v>1569</v>
      </c>
      <c r="G54" s="447">
        <v>1545</v>
      </c>
      <c r="H54" s="447">
        <v>1586</v>
      </c>
      <c r="I54" s="448" t="s">
        <v>859</v>
      </c>
      <c r="J54" s="448" t="s">
        <v>860</v>
      </c>
      <c r="K54" s="497">
        <f>H54-F54</f>
        <v>17</v>
      </c>
      <c r="L54" s="498">
        <f t="shared" ref="L54:L55" si="31">(H54*N54)*0.035%</f>
        <v>305.30500000000006</v>
      </c>
      <c r="M54" s="499">
        <f t="shared" ref="M54:M55" si="32">(K54*N54)-L54</f>
        <v>9044.6949999999997</v>
      </c>
      <c r="N54" s="448">
        <v>550</v>
      </c>
      <c r="O54" s="500" t="s">
        <v>557</v>
      </c>
      <c r="P54" s="478">
        <v>44230</v>
      </c>
      <c r="Q54" s="365"/>
      <c r="R54" s="326" t="s">
        <v>794</v>
      </c>
      <c r="S54" s="37"/>
      <c r="Y54" s="37"/>
      <c r="Z54" s="37"/>
    </row>
    <row r="55" spans="1:34" s="371" customFormat="1" ht="13.9" customHeight="1">
      <c r="A55" s="501">
        <v>5</v>
      </c>
      <c r="B55" s="496">
        <v>44231</v>
      </c>
      <c r="C55" s="451"/>
      <c r="D55" s="449" t="s">
        <v>873</v>
      </c>
      <c r="E55" s="450" t="s">
        <v>558</v>
      </c>
      <c r="F55" s="447">
        <v>924</v>
      </c>
      <c r="G55" s="447">
        <v>903</v>
      </c>
      <c r="H55" s="447">
        <v>942</v>
      </c>
      <c r="I55" s="448" t="s">
        <v>852</v>
      </c>
      <c r="J55" s="448" t="s">
        <v>874</v>
      </c>
      <c r="K55" s="497">
        <f t="shared" ref="K55" si="33">H55-F55</f>
        <v>18</v>
      </c>
      <c r="L55" s="498">
        <f t="shared" si="31"/>
        <v>214.30500000000004</v>
      </c>
      <c r="M55" s="499">
        <f t="shared" si="32"/>
        <v>11485.695</v>
      </c>
      <c r="N55" s="448">
        <v>650</v>
      </c>
      <c r="O55" s="500" t="s">
        <v>557</v>
      </c>
      <c r="P55" s="446">
        <v>44232</v>
      </c>
      <c r="Q55" s="365"/>
      <c r="R55" s="326" t="s">
        <v>794</v>
      </c>
      <c r="S55" s="37"/>
      <c r="Y55" s="37"/>
      <c r="Z55" s="37"/>
    </row>
    <row r="56" spans="1:34" s="371" customFormat="1" ht="13.9" customHeight="1">
      <c r="A56" s="501">
        <v>6</v>
      </c>
      <c r="B56" s="496">
        <v>44232</v>
      </c>
      <c r="C56" s="451"/>
      <c r="D56" s="449" t="s">
        <v>855</v>
      </c>
      <c r="E56" s="450" t="s">
        <v>819</v>
      </c>
      <c r="F56" s="447">
        <v>14980</v>
      </c>
      <c r="G56" s="447">
        <v>15080</v>
      </c>
      <c r="H56" s="447">
        <v>14910</v>
      </c>
      <c r="I56" s="448">
        <v>14800</v>
      </c>
      <c r="J56" s="448" t="s">
        <v>732</v>
      </c>
      <c r="K56" s="497">
        <f>F56-H56</f>
        <v>70</v>
      </c>
      <c r="L56" s="498">
        <f t="shared" ref="L56:L57" si="34">(H56*N56)*0.035%</f>
        <v>391.38750000000005</v>
      </c>
      <c r="M56" s="499">
        <f t="shared" ref="M56:M57" si="35">(K56*N56)-L56</f>
        <v>4858.6125000000002</v>
      </c>
      <c r="N56" s="448">
        <v>75</v>
      </c>
      <c r="O56" s="500" t="s">
        <v>557</v>
      </c>
      <c r="P56" s="478">
        <v>44232</v>
      </c>
      <c r="Q56" s="365"/>
      <c r="R56" s="326" t="s">
        <v>560</v>
      </c>
      <c r="S56" s="37"/>
      <c r="Y56" s="37"/>
      <c r="Z56" s="37"/>
    </row>
    <row r="57" spans="1:34" s="371" customFormat="1" ht="13.9" customHeight="1">
      <c r="A57" s="501">
        <v>7</v>
      </c>
      <c r="B57" s="496">
        <v>44235</v>
      </c>
      <c r="C57" s="451"/>
      <c r="D57" s="449" t="s">
        <v>881</v>
      </c>
      <c r="E57" s="450" t="s">
        <v>558</v>
      </c>
      <c r="F57" s="447">
        <v>687</v>
      </c>
      <c r="G57" s="447">
        <v>675</v>
      </c>
      <c r="H57" s="447">
        <v>697.5</v>
      </c>
      <c r="I57" s="448">
        <v>710</v>
      </c>
      <c r="J57" s="448" t="s">
        <v>882</v>
      </c>
      <c r="K57" s="497">
        <f t="shared" ref="K57" si="36">H57-F57</f>
        <v>10.5</v>
      </c>
      <c r="L57" s="498">
        <f t="shared" si="34"/>
        <v>268.53750000000002</v>
      </c>
      <c r="M57" s="499">
        <f t="shared" si="35"/>
        <v>11281.4625</v>
      </c>
      <c r="N57" s="448">
        <v>1100</v>
      </c>
      <c r="O57" s="500" t="s">
        <v>557</v>
      </c>
      <c r="P57" s="446">
        <v>44236</v>
      </c>
      <c r="Q57" s="365"/>
      <c r="R57" s="326" t="s">
        <v>560</v>
      </c>
      <c r="S57" s="37"/>
      <c r="Y57" s="37"/>
      <c r="Z57" s="37"/>
    </row>
    <row r="58" spans="1:34" s="371" customFormat="1" ht="13.9" customHeight="1">
      <c r="A58" s="492">
        <v>8</v>
      </c>
      <c r="B58" s="420">
        <v>44242</v>
      </c>
      <c r="C58" s="421"/>
      <c r="D58" s="414" t="s">
        <v>881</v>
      </c>
      <c r="E58" s="415" t="s">
        <v>558</v>
      </c>
      <c r="F58" s="389" t="s">
        <v>916</v>
      </c>
      <c r="G58" s="389">
        <v>689</v>
      </c>
      <c r="H58" s="389"/>
      <c r="I58" s="354">
        <v>720</v>
      </c>
      <c r="J58" s="461" t="s">
        <v>559</v>
      </c>
      <c r="K58" s="465"/>
      <c r="L58" s="466"/>
      <c r="M58" s="462"/>
      <c r="N58" s="461"/>
      <c r="O58" s="463"/>
      <c r="P58" s="464"/>
      <c r="Q58" s="365"/>
      <c r="R58" s="326"/>
      <c r="S58" s="37"/>
      <c r="Y58" s="37"/>
      <c r="Z58" s="37"/>
    </row>
    <row r="59" spans="1:34" s="371" customFormat="1" ht="13.9" customHeight="1">
      <c r="A59" s="492">
        <v>9</v>
      </c>
      <c r="B59" s="420">
        <v>44243</v>
      </c>
      <c r="C59" s="421"/>
      <c r="D59" s="414" t="s">
        <v>923</v>
      </c>
      <c r="E59" s="415" t="s">
        <v>558</v>
      </c>
      <c r="F59" s="389" t="s">
        <v>924</v>
      </c>
      <c r="G59" s="389">
        <v>5680</v>
      </c>
      <c r="H59" s="389"/>
      <c r="I59" s="354">
        <v>6000</v>
      </c>
      <c r="J59" s="461" t="s">
        <v>559</v>
      </c>
      <c r="K59" s="465"/>
      <c r="L59" s="466"/>
      <c r="M59" s="462"/>
      <c r="N59" s="461"/>
      <c r="O59" s="463"/>
      <c r="P59" s="464"/>
      <c r="Q59" s="365"/>
      <c r="R59" s="326"/>
      <c r="S59" s="37"/>
      <c r="Y59" s="37"/>
      <c r="Z59" s="37"/>
    </row>
    <row r="60" spans="1:34" s="371" customFormat="1" ht="13.9" customHeight="1">
      <c r="A60" s="492"/>
      <c r="B60" s="420"/>
      <c r="C60" s="421"/>
      <c r="D60" s="414"/>
      <c r="E60" s="415"/>
      <c r="F60" s="389"/>
      <c r="G60" s="389"/>
      <c r="H60" s="389"/>
      <c r="I60" s="354"/>
      <c r="J60" s="461"/>
      <c r="K60" s="465"/>
      <c r="L60" s="466"/>
      <c r="M60" s="462"/>
      <c r="N60" s="461"/>
      <c r="O60" s="463"/>
      <c r="P60" s="464"/>
      <c r="Q60" s="365"/>
      <c r="R60" s="326"/>
      <c r="S60" s="37"/>
      <c r="Y60" s="37"/>
      <c r="Z60" s="37"/>
    </row>
    <row r="61" spans="1:34" s="371" customFormat="1" ht="13.9" customHeight="1">
      <c r="A61" s="488"/>
      <c r="B61" s="420"/>
      <c r="C61" s="421"/>
      <c r="D61" s="414"/>
      <c r="E61" s="415"/>
      <c r="F61" s="389"/>
      <c r="G61" s="389"/>
      <c r="H61" s="389"/>
      <c r="I61" s="354"/>
      <c r="J61" s="461"/>
      <c r="K61" s="465"/>
      <c r="L61" s="466"/>
      <c r="M61" s="462"/>
      <c r="N61" s="461"/>
      <c r="O61" s="463"/>
      <c r="P61" s="464"/>
      <c r="Q61" s="365"/>
      <c r="R61" s="326"/>
      <c r="S61" s="37"/>
      <c r="Y61" s="37"/>
      <c r="Z61" s="37"/>
    </row>
    <row r="62" spans="1:34" s="371" customFormat="1" ht="13.9" customHeight="1">
      <c r="A62" s="422"/>
      <c r="B62" s="420"/>
      <c r="C62" s="421"/>
      <c r="D62" s="414"/>
      <c r="E62" s="415"/>
      <c r="F62" s="389"/>
      <c r="G62" s="389"/>
      <c r="H62" s="389"/>
      <c r="I62" s="354"/>
      <c r="J62" s="354"/>
      <c r="K62" s="354"/>
      <c r="L62" s="354"/>
      <c r="M62" s="354"/>
      <c r="N62" s="354"/>
      <c r="O62" s="354"/>
      <c r="P62" s="354"/>
      <c r="Q62" s="365"/>
      <c r="R62" s="326"/>
      <c r="S62" s="37"/>
      <c r="Y62" s="37"/>
      <c r="Z62" s="37"/>
    </row>
    <row r="63" spans="1:34" s="371" customFormat="1" ht="13.9" customHeight="1">
      <c r="A63" s="432"/>
      <c r="B63" s="426"/>
      <c r="C63" s="433"/>
      <c r="D63" s="434"/>
      <c r="E63" s="355"/>
      <c r="F63" s="401"/>
      <c r="G63" s="401"/>
      <c r="H63" s="401"/>
      <c r="I63" s="397"/>
      <c r="J63" s="397"/>
      <c r="K63" s="397"/>
      <c r="L63" s="397"/>
      <c r="M63" s="397"/>
      <c r="N63" s="397"/>
      <c r="O63" s="397"/>
      <c r="P63" s="397"/>
      <c r="Q63" s="365"/>
      <c r="R63" s="326"/>
      <c r="S63" s="37"/>
      <c r="Y63" s="37"/>
      <c r="Z63" s="37"/>
    </row>
    <row r="64" spans="1:34" s="3" customFormat="1">
      <c r="A64" s="41"/>
      <c r="B64" s="42"/>
      <c r="C64" s="43"/>
      <c r="D64" s="44"/>
      <c r="E64" s="45"/>
      <c r="F64" s="46"/>
      <c r="G64" s="46"/>
      <c r="H64" s="46"/>
      <c r="I64" s="46"/>
      <c r="J64" s="14"/>
      <c r="K64" s="88"/>
      <c r="L64" s="88"/>
      <c r="M64" s="14"/>
      <c r="N64" s="13"/>
      <c r="O64" s="89"/>
      <c r="P64" s="2"/>
      <c r="Q64" s="1"/>
      <c r="R64" s="14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3" customFormat="1" ht="15">
      <c r="A65" s="47" t="s">
        <v>574</v>
      </c>
      <c r="B65" s="47"/>
      <c r="C65" s="47"/>
      <c r="D65" s="47"/>
      <c r="E65" s="48"/>
      <c r="F65" s="46"/>
      <c r="G65" s="46"/>
      <c r="H65" s="46"/>
      <c r="I65" s="46"/>
      <c r="J65" s="50"/>
      <c r="K65" s="9"/>
      <c r="L65" s="9"/>
      <c r="M65" s="9"/>
      <c r="N65" s="8"/>
      <c r="O65" s="50"/>
      <c r="P65" s="2"/>
      <c r="Q65" s="1"/>
      <c r="R65" s="14"/>
      <c r="Z65" s="6"/>
      <c r="AA65" s="6"/>
      <c r="AB65" s="6"/>
      <c r="AC65" s="6"/>
      <c r="AD65" s="6"/>
      <c r="AE65" s="6"/>
      <c r="AF65" s="6"/>
      <c r="AG65" s="6"/>
      <c r="AH65" s="6"/>
    </row>
    <row r="66" spans="1:34" s="3" customFormat="1" ht="38.25">
      <c r="A66" s="18" t="s">
        <v>16</v>
      </c>
      <c r="B66" s="18" t="s">
        <v>535</v>
      </c>
      <c r="C66" s="18"/>
      <c r="D66" s="19" t="s">
        <v>546</v>
      </c>
      <c r="E66" s="18" t="s">
        <v>547</v>
      </c>
      <c r="F66" s="18" t="s">
        <v>548</v>
      </c>
      <c r="G66" s="49" t="s">
        <v>567</v>
      </c>
      <c r="H66" s="18" t="s">
        <v>550</v>
      </c>
      <c r="I66" s="18" t="s">
        <v>551</v>
      </c>
      <c r="J66" s="17" t="s">
        <v>552</v>
      </c>
      <c r="K66" s="17" t="s">
        <v>575</v>
      </c>
      <c r="L66" s="60" t="s">
        <v>822</v>
      </c>
      <c r="M66" s="74" t="s">
        <v>569</v>
      </c>
      <c r="N66" s="18" t="s">
        <v>570</v>
      </c>
      <c r="O66" s="18" t="s">
        <v>555</v>
      </c>
      <c r="P66" s="19" t="s">
        <v>556</v>
      </c>
      <c r="Q66" s="1"/>
      <c r="R66" s="14"/>
      <c r="Z66" s="6"/>
      <c r="AA66" s="6"/>
      <c r="AB66" s="6"/>
      <c r="AC66" s="6"/>
      <c r="AD66" s="6"/>
      <c r="AE66" s="6"/>
      <c r="AF66" s="6"/>
      <c r="AG66" s="6"/>
      <c r="AH66" s="6"/>
    </row>
    <row r="67" spans="1:34" s="37" customFormat="1" ht="14.25">
      <c r="A67" s="567">
        <v>1</v>
      </c>
      <c r="B67" s="569">
        <v>44225</v>
      </c>
      <c r="C67" s="528"/>
      <c r="D67" s="475" t="s">
        <v>843</v>
      </c>
      <c r="E67" s="529" t="s">
        <v>558</v>
      </c>
      <c r="F67" s="476">
        <v>215</v>
      </c>
      <c r="G67" s="476"/>
      <c r="H67" s="476">
        <v>0</v>
      </c>
      <c r="I67" s="477"/>
      <c r="J67" s="571" t="s">
        <v>897</v>
      </c>
      <c r="K67" s="477">
        <f>H67-F67</f>
        <v>-215</v>
      </c>
      <c r="L67" s="532">
        <v>100</v>
      </c>
      <c r="M67" s="571">
        <v>-8612.5</v>
      </c>
      <c r="N67" s="571">
        <v>75</v>
      </c>
      <c r="O67" s="563" t="s">
        <v>621</v>
      </c>
      <c r="P67" s="565">
        <v>44238</v>
      </c>
      <c r="Q67" s="365"/>
      <c r="R67" s="326" t="s">
        <v>794</v>
      </c>
      <c r="Z67" s="371"/>
      <c r="AA67" s="371"/>
      <c r="AB67" s="371"/>
      <c r="AC67" s="371"/>
      <c r="AD67" s="371"/>
      <c r="AE67" s="371"/>
      <c r="AF67" s="371"/>
      <c r="AG67" s="371"/>
      <c r="AH67" s="371"/>
    </row>
    <row r="68" spans="1:34" s="37" customFormat="1" ht="14.25">
      <c r="A68" s="568"/>
      <c r="B68" s="570"/>
      <c r="C68" s="528"/>
      <c r="D68" s="475" t="s">
        <v>844</v>
      </c>
      <c r="E68" s="529" t="s">
        <v>819</v>
      </c>
      <c r="F68" s="476">
        <v>97.5</v>
      </c>
      <c r="G68" s="476"/>
      <c r="H68" s="476">
        <v>0</v>
      </c>
      <c r="I68" s="477"/>
      <c r="J68" s="572"/>
      <c r="K68" s="477">
        <f>F68-H68</f>
        <v>97.5</v>
      </c>
      <c r="L68" s="532">
        <v>100</v>
      </c>
      <c r="M68" s="572"/>
      <c r="N68" s="572"/>
      <c r="O68" s="564"/>
      <c r="P68" s="566"/>
      <c r="Q68" s="365"/>
      <c r="R68" s="326" t="s">
        <v>794</v>
      </c>
      <c r="Z68" s="371"/>
      <c r="AA68" s="371"/>
      <c r="AB68" s="371"/>
      <c r="AC68" s="371"/>
      <c r="AD68" s="371"/>
      <c r="AE68" s="371"/>
      <c r="AF68" s="371"/>
      <c r="AG68" s="371"/>
      <c r="AH68" s="371"/>
    </row>
    <row r="69" spans="1:34" s="37" customFormat="1" ht="14.25">
      <c r="A69" s="484">
        <v>2</v>
      </c>
      <c r="B69" s="485">
        <v>44228</v>
      </c>
      <c r="C69" s="485"/>
      <c r="D69" s="475" t="s">
        <v>845</v>
      </c>
      <c r="E69" s="476" t="s">
        <v>558</v>
      </c>
      <c r="F69" s="476">
        <v>67.5</v>
      </c>
      <c r="G69" s="486">
        <v>35</v>
      </c>
      <c r="H69" s="486">
        <v>35</v>
      </c>
      <c r="I69" s="476">
        <v>150</v>
      </c>
      <c r="J69" s="477" t="s">
        <v>888</v>
      </c>
      <c r="K69" s="477">
        <f>H69-F69</f>
        <v>-32.5</v>
      </c>
      <c r="L69" s="477">
        <v>100</v>
      </c>
      <c r="M69" s="477">
        <f>(K69*N69)+L69</f>
        <v>-2337.5</v>
      </c>
      <c r="N69" s="477">
        <v>75</v>
      </c>
      <c r="O69" s="477" t="s">
        <v>621</v>
      </c>
      <c r="P69" s="487">
        <v>44228</v>
      </c>
      <c r="Q69" s="365"/>
      <c r="R69" s="326" t="s">
        <v>560</v>
      </c>
      <c r="Z69" s="371"/>
      <c r="AA69" s="371"/>
      <c r="AB69" s="371"/>
      <c r="AC69" s="371"/>
      <c r="AD69" s="371"/>
      <c r="AE69" s="371"/>
      <c r="AF69" s="371"/>
      <c r="AG69" s="371"/>
      <c r="AH69" s="371"/>
    </row>
    <row r="70" spans="1:34" s="371" customFormat="1" ht="13.9" customHeight="1">
      <c r="A70" s="501">
        <v>3</v>
      </c>
      <c r="B70" s="496">
        <v>44230</v>
      </c>
      <c r="C70" s="451"/>
      <c r="D70" s="449" t="s">
        <v>864</v>
      </c>
      <c r="E70" s="450" t="s">
        <v>558</v>
      </c>
      <c r="F70" s="447">
        <v>51</v>
      </c>
      <c r="G70" s="447">
        <v>18</v>
      </c>
      <c r="H70" s="447">
        <v>71.5</v>
      </c>
      <c r="I70" s="448" t="s">
        <v>865</v>
      </c>
      <c r="J70" s="448" t="s">
        <v>866</v>
      </c>
      <c r="K70" s="497">
        <f>H70-F70</f>
        <v>20.5</v>
      </c>
      <c r="L70" s="498">
        <v>100</v>
      </c>
      <c r="M70" s="499">
        <f t="shared" ref="M70:M71" si="37">(K70*N70)-L70</f>
        <v>1437.5</v>
      </c>
      <c r="N70" s="448">
        <v>75</v>
      </c>
      <c r="O70" s="500" t="s">
        <v>557</v>
      </c>
      <c r="P70" s="478">
        <v>44230</v>
      </c>
      <c r="Q70" s="365"/>
      <c r="R70" s="326" t="s">
        <v>560</v>
      </c>
      <c r="S70" s="37"/>
      <c r="Y70" s="37"/>
      <c r="Z70" s="37"/>
    </row>
    <row r="71" spans="1:34" s="371" customFormat="1" ht="13.9" customHeight="1">
      <c r="A71" s="501">
        <v>4</v>
      </c>
      <c r="B71" s="496">
        <v>44230</v>
      </c>
      <c r="C71" s="451"/>
      <c r="D71" s="449" t="s">
        <v>864</v>
      </c>
      <c r="E71" s="450" t="s">
        <v>558</v>
      </c>
      <c r="F71" s="447">
        <v>52.5</v>
      </c>
      <c r="G71" s="447">
        <v>19</v>
      </c>
      <c r="H71" s="447">
        <v>72</v>
      </c>
      <c r="I71" s="448" t="s">
        <v>865</v>
      </c>
      <c r="J71" s="448" t="s">
        <v>867</v>
      </c>
      <c r="K71" s="497">
        <f>H71-F71</f>
        <v>19.5</v>
      </c>
      <c r="L71" s="498">
        <v>100</v>
      </c>
      <c r="M71" s="499">
        <f t="shared" si="37"/>
        <v>1362.5</v>
      </c>
      <c r="N71" s="448">
        <v>75</v>
      </c>
      <c r="O71" s="500" t="s">
        <v>557</v>
      </c>
      <c r="P71" s="478">
        <v>44230</v>
      </c>
      <c r="Q71" s="365"/>
      <c r="R71" s="326" t="s">
        <v>560</v>
      </c>
      <c r="S71" s="37"/>
      <c r="Y71" s="37"/>
      <c r="Z71" s="37"/>
    </row>
    <row r="72" spans="1:34" s="371" customFormat="1" ht="13.9" customHeight="1">
      <c r="A72" s="527">
        <v>5</v>
      </c>
      <c r="B72" s="508">
        <v>44232</v>
      </c>
      <c r="C72" s="528"/>
      <c r="D72" s="475" t="s">
        <v>876</v>
      </c>
      <c r="E72" s="529" t="s">
        <v>819</v>
      </c>
      <c r="F72" s="476">
        <v>227</v>
      </c>
      <c r="G72" s="476">
        <v>325</v>
      </c>
      <c r="H72" s="476">
        <v>325</v>
      </c>
      <c r="I72" s="477" t="s">
        <v>877</v>
      </c>
      <c r="J72" s="477" t="s">
        <v>887</v>
      </c>
      <c r="K72" s="477">
        <f>F72-H72</f>
        <v>-98</v>
      </c>
      <c r="L72" s="477">
        <v>100</v>
      </c>
      <c r="M72" s="477">
        <f>(K72*N72)+L72</f>
        <v>-7250</v>
      </c>
      <c r="N72" s="477">
        <v>75</v>
      </c>
      <c r="O72" s="477" t="s">
        <v>621</v>
      </c>
      <c r="P72" s="487">
        <v>44236</v>
      </c>
      <c r="Q72" s="365"/>
      <c r="R72" s="326" t="s">
        <v>560</v>
      </c>
      <c r="S72" s="37"/>
      <c r="Y72" s="37"/>
      <c r="Z72" s="37"/>
    </row>
    <row r="73" spans="1:34" s="371" customFormat="1" ht="13.9" customHeight="1">
      <c r="A73" s="495">
        <v>6</v>
      </c>
      <c r="B73" s="496">
        <v>44237</v>
      </c>
      <c r="C73" s="451"/>
      <c r="D73" s="449" t="s">
        <v>891</v>
      </c>
      <c r="E73" s="450" t="s">
        <v>819</v>
      </c>
      <c r="F73" s="447">
        <v>227.5</v>
      </c>
      <c r="G73" s="447">
        <v>325</v>
      </c>
      <c r="H73" s="447">
        <v>175</v>
      </c>
      <c r="I73" s="448" t="s">
        <v>877</v>
      </c>
      <c r="J73" s="448" t="s">
        <v>907</v>
      </c>
      <c r="K73" s="448">
        <f>F73-H73</f>
        <v>52.5</v>
      </c>
      <c r="L73" s="448">
        <v>100</v>
      </c>
      <c r="M73" s="448">
        <f>(K73*N73)+L73</f>
        <v>4037.5</v>
      </c>
      <c r="N73" s="448">
        <v>75</v>
      </c>
      <c r="O73" s="500" t="s">
        <v>557</v>
      </c>
      <c r="P73" s="530">
        <v>44237</v>
      </c>
      <c r="Q73" s="365"/>
      <c r="R73" s="326" t="s">
        <v>560</v>
      </c>
      <c r="S73" s="37"/>
      <c r="Y73" s="37"/>
      <c r="Z73" s="37"/>
    </row>
    <row r="74" spans="1:34" s="371" customFormat="1" ht="13.9" customHeight="1">
      <c r="A74" s="527">
        <v>7</v>
      </c>
      <c r="B74" s="508">
        <v>44237</v>
      </c>
      <c r="C74" s="528"/>
      <c r="D74" s="475" t="s">
        <v>891</v>
      </c>
      <c r="E74" s="529" t="s">
        <v>819</v>
      </c>
      <c r="F74" s="476">
        <v>202.5</v>
      </c>
      <c r="G74" s="476">
        <v>302</v>
      </c>
      <c r="H74" s="476">
        <v>302</v>
      </c>
      <c r="I74" s="477" t="s">
        <v>877</v>
      </c>
      <c r="J74" s="477" t="s">
        <v>922</v>
      </c>
      <c r="K74" s="477">
        <f>F74-H74</f>
        <v>-99.5</v>
      </c>
      <c r="L74" s="477">
        <v>100</v>
      </c>
      <c r="M74" s="477">
        <f>(K74*N74)+L74</f>
        <v>-7362.5</v>
      </c>
      <c r="N74" s="477">
        <v>75</v>
      </c>
      <c r="O74" s="477" t="s">
        <v>621</v>
      </c>
      <c r="P74" s="487">
        <v>44243</v>
      </c>
      <c r="Q74" s="365"/>
      <c r="R74" s="326" t="s">
        <v>560</v>
      </c>
      <c r="S74" s="37"/>
      <c r="Y74" s="37"/>
      <c r="Z74" s="37"/>
    </row>
    <row r="75" spans="1:34" s="371" customFormat="1" ht="13.9" customHeight="1">
      <c r="A75" s="495">
        <v>8</v>
      </c>
      <c r="B75" s="496">
        <v>44238</v>
      </c>
      <c r="C75" s="451"/>
      <c r="D75" s="449" t="s">
        <v>895</v>
      </c>
      <c r="E75" s="450" t="s">
        <v>819</v>
      </c>
      <c r="F75" s="447">
        <v>470</v>
      </c>
      <c r="G75" s="447">
        <v>680</v>
      </c>
      <c r="H75" s="447">
        <v>375</v>
      </c>
      <c r="I75" s="448" t="s">
        <v>896</v>
      </c>
      <c r="J75" s="448" t="s">
        <v>908</v>
      </c>
      <c r="K75" s="448">
        <f>F75-H75</f>
        <v>95</v>
      </c>
      <c r="L75" s="448">
        <v>100</v>
      </c>
      <c r="M75" s="448">
        <f>(K75*N75)+L75</f>
        <v>2475</v>
      </c>
      <c r="N75" s="448">
        <v>25</v>
      </c>
      <c r="O75" s="500" t="s">
        <v>557</v>
      </c>
      <c r="P75" s="533">
        <v>44239</v>
      </c>
      <c r="Q75" s="365"/>
      <c r="R75" s="326"/>
      <c r="S75" s="37"/>
      <c r="Y75" s="37"/>
      <c r="Z75" s="37"/>
    </row>
    <row r="76" spans="1:34" s="371" customFormat="1" ht="13.9" customHeight="1">
      <c r="A76" s="527">
        <v>9</v>
      </c>
      <c r="B76" s="508">
        <v>44242</v>
      </c>
      <c r="C76" s="528"/>
      <c r="D76" s="475" t="s">
        <v>914</v>
      </c>
      <c r="E76" s="529" t="s">
        <v>819</v>
      </c>
      <c r="F76" s="476">
        <v>370</v>
      </c>
      <c r="G76" s="476">
        <v>522</v>
      </c>
      <c r="H76" s="476">
        <v>522</v>
      </c>
      <c r="I76" s="477" t="s">
        <v>877</v>
      </c>
      <c r="J76" s="477" t="s">
        <v>915</v>
      </c>
      <c r="K76" s="477">
        <f>F76-H76</f>
        <v>-152</v>
      </c>
      <c r="L76" s="477">
        <v>100</v>
      </c>
      <c r="M76" s="477">
        <f>(K76*N76)+L76</f>
        <v>-3700</v>
      </c>
      <c r="N76" s="477">
        <v>25</v>
      </c>
      <c r="O76" s="477" t="s">
        <v>621</v>
      </c>
      <c r="P76" s="487">
        <v>44242</v>
      </c>
      <c r="Q76" s="365"/>
      <c r="R76" s="326"/>
      <c r="S76" s="37"/>
      <c r="Y76" s="37"/>
      <c r="Z76" s="37"/>
    </row>
    <row r="77" spans="1:34" s="371" customFormat="1" ht="13.9" customHeight="1">
      <c r="A77" s="501">
        <v>4</v>
      </c>
      <c r="B77" s="496">
        <v>44243</v>
      </c>
      <c r="C77" s="451"/>
      <c r="D77" s="449" t="s">
        <v>864</v>
      </c>
      <c r="E77" s="450" t="s">
        <v>558</v>
      </c>
      <c r="F77" s="447">
        <v>66</v>
      </c>
      <c r="G77" s="447">
        <v>19</v>
      </c>
      <c r="H77" s="447">
        <v>79</v>
      </c>
      <c r="I77" s="448" t="s">
        <v>865</v>
      </c>
      <c r="J77" s="448" t="s">
        <v>892</v>
      </c>
      <c r="K77" s="497">
        <f>H77-F77</f>
        <v>13</v>
      </c>
      <c r="L77" s="448">
        <v>100</v>
      </c>
      <c r="M77" s="499">
        <f t="shared" ref="M77" si="38">(K77*N77)-L77</f>
        <v>875</v>
      </c>
      <c r="N77" s="448">
        <v>75</v>
      </c>
      <c r="O77" s="500" t="s">
        <v>557</v>
      </c>
      <c r="P77" s="478">
        <v>44243</v>
      </c>
      <c r="Q77" s="365"/>
      <c r="R77" s="326"/>
      <c r="S77" s="37"/>
      <c r="Y77" s="37"/>
      <c r="Z77" s="37"/>
    </row>
    <row r="78" spans="1:34" s="371" customFormat="1" ht="13.9" customHeight="1">
      <c r="A78" s="422"/>
      <c r="B78" s="420"/>
      <c r="C78" s="421"/>
      <c r="D78" s="414"/>
      <c r="E78" s="415"/>
      <c r="F78" s="389"/>
      <c r="G78" s="389"/>
      <c r="H78" s="389"/>
      <c r="I78" s="354"/>
      <c r="J78" s="354"/>
      <c r="K78" s="354"/>
      <c r="L78" s="354"/>
      <c r="M78" s="354"/>
      <c r="N78" s="354"/>
      <c r="O78" s="354"/>
      <c r="P78" s="354"/>
      <c r="Q78" s="365"/>
      <c r="R78" s="326"/>
      <c r="S78" s="37"/>
      <c r="Y78" s="37"/>
      <c r="Z78" s="37"/>
    </row>
    <row r="79" spans="1:34" s="371" customFormat="1" ht="13.9" customHeight="1">
      <c r="A79" s="422"/>
      <c r="B79" s="420"/>
      <c r="C79" s="421"/>
      <c r="D79" s="414"/>
      <c r="E79" s="415"/>
      <c r="F79" s="389"/>
      <c r="G79" s="389"/>
      <c r="H79" s="389"/>
      <c r="I79" s="354"/>
      <c r="J79" s="354"/>
      <c r="K79" s="354"/>
      <c r="L79" s="354"/>
      <c r="M79" s="354"/>
      <c r="N79" s="354"/>
      <c r="O79" s="354"/>
      <c r="P79" s="354"/>
      <c r="Q79" s="365"/>
      <c r="R79" s="326"/>
      <c r="S79" s="37"/>
      <c r="Y79" s="37"/>
      <c r="Z79" s="37"/>
    </row>
    <row r="80" spans="1:34" s="37" customFormat="1" ht="14.25">
      <c r="A80" s="33"/>
      <c r="B80" s="399"/>
      <c r="C80" s="399"/>
      <c r="D80" s="400"/>
      <c r="E80" s="401"/>
      <c r="F80" s="401"/>
      <c r="G80" s="402"/>
      <c r="H80" s="402"/>
      <c r="I80" s="401"/>
      <c r="J80" s="397"/>
      <c r="K80" s="397"/>
      <c r="L80" s="397"/>
      <c r="M80" s="397"/>
      <c r="N80" s="397"/>
      <c r="O80" s="397"/>
      <c r="P80" s="397"/>
      <c r="Q80" s="365"/>
      <c r="R80" s="326"/>
      <c r="Z80" s="371"/>
      <c r="AA80" s="371"/>
      <c r="AB80" s="371"/>
      <c r="AC80" s="371"/>
      <c r="AD80" s="371"/>
      <c r="AE80" s="371"/>
      <c r="AF80" s="371"/>
      <c r="AG80" s="371"/>
      <c r="AH80" s="371"/>
    </row>
    <row r="81" spans="1:34" s="37" customFormat="1" ht="14.25">
      <c r="A81" s="33"/>
      <c r="B81" s="399"/>
      <c r="C81" s="399"/>
      <c r="D81" s="400"/>
      <c r="E81" s="401"/>
      <c r="F81" s="401"/>
      <c r="G81" s="402"/>
      <c r="H81" s="402"/>
      <c r="I81" s="401"/>
      <c r="J81" s="397"/>
      <c r="K81" s="397"/>
      <c r="L81" s="397"/>
      <c r="M81" s="397"/>
      <c r="N81" s="397"/>
      <c r="O81" s="397"/>
      <c r="P81" s="397"/>
      <c r="Q81" s="365"/>
      <c r="R81" s="326"/>
      <c r="Z81" s="371"/>
      <c r="AA81" s="371"/>
      <c r="AB81" s="371"/>
      <c r="AC81" s="371"/>
      <c r="AD81" s="371"/>
      <c r="AE81" s="371"/>
      <c r="AF81" s="371"/>
      <c r="AG81" s="371"/>
      <c r="AH81" s="371"/>
    </row>
    <row r="82" spans="1:34" s="37" customFormat="1" ht="14.25">
      <c r="A82" s="33"/>
      <c r="B82" s="399"/>
      <c r="C82" s="399"/>
      <c r="D82" s="400"/>
      <c r="E82" s="401"/>
      <c r="F82" s="401"/>
      <c r="G82" s="402"/>
      <c r="H82" s="402"/>
      <c r="I82" s="401"/>
      <c r="J82" s="397"/>
      <c r="K82" s="397"/>
      <c r="L82" s="397"/>
      <c r="M82" s="397"/>
      <c r="N82" s="397"/>
      <c r="O82" s="397"/>
      <c r="P82" s="397"/>
      <c r="Q82" s="365"/>
      <c r="R82" s="326"/>
      <c r="Z82" s="371"/>
      <c r="AA82" s="371"/>
      <c r="AB82" s="371"/>
      <c r="AC82" s="371"/>
      <c r="AD82" s="371"/>
      <c r="AE82" s="371"/>
      <c r="AF82" s="371"/>
      <c r="AG82" s="371"/>
      <c r="AH82" s="371"/>
    </row>
    <row r="83" spans="1:34" s="37" customFormat="1" ht="14.25">
      <c r="A83" s="33"/>
      <c r="B83" s="399"/>
      <c r="C83" s="399"/>
      <c r="D83" s="400"/>
      <c r="E83" s="401"/>
      <c r="F83" s="401"/>
      <c r="G83" s="402"/>
      <c r="H83" s="402"/>
      <c r="I83" s="401"/>
      <c r="J83" s="397"/>
      <c r="K83" s="397"/>
      <c r="L83" s="397"/>
      <c r="M83" s="397"/>
      <c r="N83" s="397"/>
      <c r="O83" s="397"/>
      <c r="P83" s="397"/>
      <c r="Q83" s="365"/>
      <c r="R83" s="326"/>
      <c r="Z83" s="371"/>
      <c r="AA83" s="371"/>
      <c r="AB83" s="371"/>
      <c r="AC83" s="371"/>
      <c r="AD83" s="371"/>
      <c r="AE83" s="371"/>
      <c r="AF83" s="371"/>
      <c r="AG83" s="371"/>
      <c r="AH83" s="371"/>
    </row>
    <row r="84" spans="1:34" s="37" customFormat="1" ht="14.25">
      <c r="A84" s="33"/>
      <c r="B84" s="399"/>
      <c r="C84" s="399"/>
      <c r="D84" s="400"/>
      <c r="E84" s="401"/>
      <c r="F84" s="401"/>
      <c r="G84" s="402"/>
      <c r="H84" s="402"/>
      <c r="I84" s="401"/>
      <c r="J84" s="397"/>
      <c r="K84" s="397"/>
      <c r="L84" s="397"/>
      <c r="M84" s="397"/>
      <c r="N84" s="397"/>
      <c r="O84" s="403"/>
      <c r="P84" s="397"/>
      <c r="Q84" s="365"/>
      <c r="R84" s="326"/>
      <c r="Z84" s="371"/>
      <c r="AA84" s="371"/>
      <c r="AB84" s="371"/>
      <c r="AC84" s="371"/>
      <c r="AD84" s="371"/>
      <c r="AE84" s="371"/>
      <c r="AF84" s="371"/>
      <c r="AG84" s="371"/>
      <c r="AH84" s="371"/>
    </row>
    <row r="85" spans="1:34" s="37" customFormat="1" ht="14.25">
      <c r="A85" s="355"/>
      <c r="B85" s="356"/>
      <c r="C85" s="356"/>
      <c r="D85" s="357"/>
      <c r="E85" s="355"/>
      <c r="F85" s="372"/>
      <c r="G85" s="355"/>
      <c r="H85" s="355"/>
      <c r="I85" s="355"/>
      <c r="J85" s="356"/>
      <c r="K85" s="373"/>
      <c r="L85" s="355"/>
      <c r="M85" s="355"/>
      <c r="N85" s="355"/>
      <c r="O85" s="374"/>
      <c r="P85" s="365"/>
      <c r="Q85" s="365"/>
      <c r="R85" s="326"/>
      <c r="Z85" s="371"/>
      <c r="AA85" s="371"/>
      <c r="AB85" s="371"/>
      <c r="AC85" s="371"/>
      <c r="AD85" s="371"/>
      <c r="AE85" s="371"/>
      <c r="AF85" s="371"/>
      <c r="AG85" s="371"/>
      <c r="AH85" s="371"/>
    </row>
    <row r="86" spans="1:34" ht="15">
      <c r="A86" s="96" t="s">
        <v>576</v>
      </c>
      <c r="B86" s="97"/>
      <c r="C86" s="97"/>
      <c r="D86" s="98"/>
      <c r="E86" s="31"/>
      <c r="F86" s="29"/>
      <c r="G86" s="29"/>
      <c r="H86" s="70"/>
      <c r="I86" s="116"/>
      <c r="J86" s="117"/>
      <c r="K86" s="14"/>
      <c r="L86" s="14"/>
      <c r="M86" s="14"/>
      <c r="N86" s="8"/>
      <c r="O86" s="50"/>
      <c r="Q86" s="92"/>
      <c r="R86" s="14"/>
      <c r="S86" s="13"/>
      <c r="T86" s="13"/>
      <c r="U86" s="13"/>
      <c r="V86" s="13"/>
      <c r="W86" s="13"/>
      <c r="X86" s="13"/>
      <c r="Y86" s="13"/>
      <c r="Z86" s="13"/>
    </row>
    <row r="87" spans="1:34" ht="38.25">
      <c r="A87" s="17" t="s">
        <v>16</v>
      </c>
      <c r="B87" s="18" t="s">
        <v>535</v>
      </c>
      <c r="C87" s="18"/>
      <c r="D87" s="19" t="s">
        <v>546</v>
      </c>
      <c r="E87" s="18" t="s">
        <v>547</v>
      </c>
      <c r="F87" s="18" t="s">
        <v>548</v>
      </c>
      <c r="G87" s="18" t="s">
        <v>549</v>
      </c>
      <c r="H87" s="18" t="s">
        <v>550</v>
      </c>
      <c r="I87" s="18" t="s">
        <v>551</v>
      </c>
      <c r="J87" s="17" t="s">
        <v>552</v>
      </c>
      <c r="K87" s="59" t="s">
        <v>568</v>
      </c>
      <c r="L87" s="394" t="s">
        <v>822</v>
      </c>
      <c r="M87" s="60" t="s">
        <v>821</v>
      </c>
      <c r="N87" s="18" t="s">
        <v>555</v>
      </c>
      <c r="O87" s="75" t="s">
        <v>556</v>
      </c>
      <c r="P87" s="94"/>
      <c r="Q87" s="8"/>
      <c r="R87" s="14"/>
      <c r="S87" s="13"/>
      <c r="T87" s="13"/>
      <c r="U87" s="13"/>
      <c r="V87" s="13"/>
      <c r="W87" s="13"/>
      <c r="X87" s="13"/>
      <c r="Y87" s="13"/>
      <c r="Z87" s="13"/>
    </row>
    <row r="88" spans="1:34" s="371" customFormat="1" ht="14.25">
      <c r="A88" s="534">
        <v>1</v>
      </c>
      <c r="B88" s="535">
        <v>44203</v>
      </c>
      <c r="C88" s="536"/>
      <c r="D88" s="537" t="s">
        <v>481</v>
      </c>
      <c r="E88" s="538" t="s">
        <v>558</v>
      </c>
      <c r="F88" s="539">
        <v>424</v>
      </c>
      <c r="G88" s="540">
        <v>385</v>
      </c>
      <c r="H88" s="539">
        <v>455</v>
      </c>
      <c r="I88" s="541" t="s">
        <v>835</v>
      </c>
      <c r="J88" s="542" t="s">
        <v>921</v>
      </c>
      <c r="K88" s="542">
        <f t="shared" ref="K88" si="39">H88-F88</f>
        <v>31</v>
      </c>
      <c r="L88" s="543">
        <f>(F88*-0.8)/100</f>
        <v>-3.3920000000000003</v>
      </c>
      <c r="M88" s="544">
        <f t="shared" ref="M88" si="40">(K88+L88)/F88</f>
        <v>6.5113207547169816E-2</v>
      </c>
      <c r="N88" s="545" t="s">
        <v>557</v>
      </c>
      <c r="O88" s="546">
        <v>43877</v>
      </c>
      <c r="P88" s="95"/>
      <c r="Q88" s="418"/>
      <c r="R88" s="458" t="s">
        <v>560</v>
      </c>
      <c r="S88" s="412"/>
      <c r="T88" s="412"/>
      <c r="U88" s="412"/>
      <c r="V88" s="412"/>
      <c r="W88" s="412"/>
      <c r="X88" s="412"/>
      <c r="Y88" s="412"/>
      <c r="Z88" s="412"/>
    </row>
    <row r="89" spans="1:34" s="371" customFormat="1" ht="14.25">
      <c r="A89" s="435">
        <v>2</v>
      </c>
      <c r="B89" s="375">
        <v>44238</v>
      </c>
      <c r="C89" s="437"/>
      <c r="D89" s="387" t="s">
        <v>446</v>
      </c>
      <c r="E89" s="380" t="s">
        <v>558</v>
      </c>
      <c r="F89" s="389" t="s">
        <v>893</v>
      </c>
      <c r="G89" s="385">
        <v>1390</v>
      </c>
      <c r="H89" s="389"/>
      <c r="I89" s="377" t="s">
        <v>894</v>
      </c>
      <c r="J89" s="531" t="s">
        <v>559</v>
      </c>
      <c r="K89" s="531"/>
      <c r="L89" s="408"/>
      <c r="M89" s="404"/>
      <c r="N89" s="409"/>
      <c r="O89" s="411"/>
      <c r="P89" s="95"/>
      <c r="Q89" s="418"/>
      <c r="R89" s="458"/>
      <c r="S89" s="412"/>
      <c r="T89" s="412"/>
      <c r="U89" s="412"/>
      <c r="V89" s="412"/>
      <c r="W89" s="412"/>
      <c r="X89" s="412"/>
      <c r="Y89" s="412"/>
      <c r="Z89" s="412"/>
    </row>
    <row r="90" spans="1:34" s="5" customFormat="1">
      <c r="A90" s="366"/>
      <c r="B90" s="367"/>
      <c r="C90" s="368"/>
      <c r="D90" s="369"/>
      <c r="E90" s="398"/>
      <c r="F90" s="398"/>
      <c r="G90" s="456"/>
      <c r="H90" s="456"/>
      <c r="I90" s="398"/>
      <c r="J90" s="457"/>
      <c r="K90" s="452"/>
      <c r="L90" s="453"/>
      <c r="M90" s="454"/>
      <c r="N90" s="455"/>
      <c r="O90" s="370"/>
      <c r="P90" s="120"/>
      <c r="Q90"/>
      <c r="R90" s="91"/>
      <c r="T90" s="54"/>
      <c r="U90" s="54"/>
      <c r="V90" s="54"/>
      <c r="W90" s="54"/>
      <c r="X90" s="54"/>
      <c r="Y90" s="54"/>
      <c r="Z90" s="54"/>
    </row>
    <row r="91" spans="1:34">
      <c r="A91" s="20" t="s">
        <v>561</v>
      </c>
      <c r="B91" s="20"/>
      <c r="C91" s="20"/>
      <c r="D91" s="20"/>
      <c r="E91" s="2"/>
      <c r="F91" s="27" t="s">
        <v>563</v>
      </c>
      <c r="G91" s="79"/>
      <c r="H91" s="79"/>
      <c r="I91" s="35"/>
      <c r="J91" s="82"/>
      <c r="K91" s="80"/>
      <c r="L91" s="81"/>
      <c r="M91" s="82"/>
      <c r="N91" s="83"/>
      <c r="O91" s="121"/>
      <c r="P91" s="8"/>
      <c r="Q91" s="13"/>
      <c r="R91" s="93"/>
      <c r="S91" s="13"/>
      <c r="T91" s="13"/>
      <c r="U91" s="13"/>
      <c r="V91" s="13"/>
      <c r="W91" s="13"/>
      <c r="X91" s="13"/>
      <c r="Y91" s="13"/>
    </row>
    <row r="92" spans="1:34">
      <c r="A92" s="26" t="s">
        <v>562</v>
      </c>
      <c r="B92" s="20"/>
      <c r="C92" s="20"/>
      <c r="D92" s="20"/>
      <c r="E92" s="29"/>
      <c r="F92" s="27" t="s">
        <v>565</v>
      </c>
      <c r="G92" s="9"/>
      <c r="H92" s="9"/>
      <c r="I92" s="9"/>
      <c r="J92" s="50"/>
      <c r="K92" s="9"/>
      <c r="L92" s="9"/>
      <c r="M92" s="9"/>
      <c r="N92" s="8"/>
      <c r="O92" s="50"/>
      <c r="Q92" s="4"/>
      <c r="R92" s="14"/>
      <c r="S92" s="13"/>
      <c r="T92" s="13"/>
      <c r="U92" s="13"/>
      <c r="V92" s="13"/>
      <c r="W92" s="13"/>
      <c r="X92" s="13"/>
      <c r="Y92" s="13"/>
      <c r="Z92" s="13"/>
    </row>
    <row r="93" spans="1:34">
      <c r="A93" s="26"/>
      <c r="B93" s="20"/>
      <c r="C93" s="20"/>
      <c r="D93" s="20"/>
      <c r="E93" s="29"/>
      <c r="F93" s="27"/>
      <c r="G93" s="9"/>
      <c r="H93" s="9"/>
      <c r="I93" s="9"/>
      <c r="J93" s="50"/>
      <c r="K93" s="9"/>
      <c r="L93" s="9"/>
      <c r="M93" s="9"/>
      <c r="N93" s="8"/>
      <c r="O93" s="50"/>
      <c r="Q93" s="4"/>
      <c r="R93" s="79"/>
      <c r="S93" s="13"/>
      <c r="T93" s="13"/>
      <c r="U93" s="13"/>
      <c r="V93" s="13"/>
      <c r="W93" s="13"/>
      <c r="X93" s="13"/>
      <c r="Y93" s="13"/>
      <c r="Z93" s="13"/>
    </row>
    <row r="94" spans="1:34" ht="15">
      <c r="A94" s="8"/>
      <c r="B94" s="30" t="s">
        <v>826</v>
      </c>
      <c r="C94" s="30"/>
      <c r="D94" s="30"/>
      <c r="E94" s="30"/>
      <c r="F94" s="31"/>
      <c r="G94" s="29"/>
      <c r="H94" s="29"/>
      <c r="I94" s="70"/>
      <c r="J94" s="71"/>
      <c r="K94" s="72"/>
      <c r="L94" s="393"/>
      <c r="M94" s="9"/>
      <c r="N94" s="8"/>
      <c r="O94" s="50"/>
      <c r="Q94" s="4"/>
      <c r="R94" s="79"/>
      <c r="S94" s="13"/>
      <c r="T94" s="13"/>
      <c r="U94" s="13"/>
      <c r="V94" s="13"/>
      <c r="W94" s="13"/>
      <c r="X94" s="13"/>
      <c r="Y94" s="13"/>
      <c r="Z94" s="13"/>
    </row>
    <row r="95" spans="1:34" ht="38.25">
      <c r="A95" s="17" t="s">
        <v>16</v>
      </c>
      <c r="B95" s="18" t="s">
        <v>535</v>
      </c>
      <c r="C95" s="18"/>
      <c r="D95" s="19" t="s">
        <v>546</v>
      </c>
      <c r="E95" s="18" t="s">
        <v>547</v>
      </c>
      <c r="F95" s="18" t="s">
        <v>548</v>
      </c>
      <c r="G95" s="18" t="s">
        <v>567</v>
      </c>
      <c r="H95" s="18" t="s">
        <v>550</v>
      </c>
      <c r="I95" s="18" t="s">
        <v>551</v>
      </c>
      <c r="J95" s="73" t="s">
        <v>552</v>
      </c>
      <c r="K95" s="59" t="s">
        <v>568</v>
      </c>
      <c r="L95" s="74" t="s">
        <v>569</v>
      </c>
      <c r="M95" s="18" t="s">
        <v>570</v>
      </c>
      <c r="N95" s="394" t="s">
        <v>822</v>
      </c>
      <c r="O95" s="60" t="s">
        <v>821</v>
      </c>
      <c r="P95" s="18" t="s">
        <v>555</v>
      </c>
      <c r="Q95" s="75" t="s">
        <v>556</v>
      </c>
      <c r="R95" s="79"/>
      <c r="S95" s="13"/>
      <c r="T95" s="13"/>
      <c r="U95" s="13"/>
      <c r="V95" s="13"/>
      <c r="W95" s="13"/>
      <c r="X95" s="13"/>
      <c r="Y95" s="13"/>
      <c r="Z95" s="13"/>
    </row>
    <row r="96" spans="1:34" ht="14.25">
      <c r="A96" s="360"/>
      <c r="B96" s="375"/>
      <c r="C96" s="379"/>
      <c r="D96" s="387"/>
      <c r="E96" s="380"/>
      <c r="F96" s="405"/>
      <c r="G96" s="385"/>
      <c r="H96" s="380"/>
      <c r="I96" s="377"/>
      <c r="J96" s="416"/>
      <c r="K96" s="416"/>
      <c r="L96" s="417"/>
      <c r="M96" s="415"/>
      <c r="N96" s="417"/>
      <c r="O96" s="404"/>
      <c r="P96" s="381"/>
      <c r="Q96" s="395"/>
      <c r="R96" s="413"/>
      <c r="S96" s="403"/>
      <c r="T96" s="13"/>
      <c r="U96" s="412"/>
      <c r="V96" s="412"/>
      <c r="W96" s="412"/>
      <c r="X96" s="412"/>
      <c r="Y96" s="412"/>
      <c r="Z96" s="412"/>
      <c r="AA96" s="371"/>
      <c r="AB96" s="371"/>
      <c r="AC96" s="371"/>
    </row>
    <row r="97" spans="1:29" ht="14.25">
      <c r="A97" s="360"/>
      <c r="B97" s="375"/>
      <c r="C97" s="379"/>
      <c r="D97" s="387"/>
      <c r="E97" s="380"/>
      <c r="F97" s="405"/>
      <c r="G97" s="385"/>
      <c r="H97" s="380"/>
      <c r="I97" s="377"/>
      <c r="J97" s="416"/>
      <c r="K97" s="416"/>
      <c r="L97" s="417"/>
      <c r="M97" s="415"/>
      <c r="N97" s="417"/>
      <c r="O97" s="404"/>
      <c r="P97" s="381"/>
      <c r="Q97" s="395"/>
      <c r="R97" s="413"/>
      <c r="S97" s="403"/>
      <c r="T97" s="13"/>
      <c r="U97" s="412"/>
      <c r="V97" s="412"/>
      <c r="W97" s="412"/>
      <c r="X97" s="412"/>
      <c r="Y97" s="412"/>
      <c r="Z97" s="412"/>
      <c r="AA97" s="371"/>
      <c r="AB97" s="371"/>
      <c r="AC97" s="371"/>
    </row>
    <row r="98" spans="1:29" s="371" customFormat="1" ht="14.25">
      <c r="A98" s="360"/>
      <c r="B98" s="375"/>
      <c r="C98" s="379"/>
      <c r="D98" s="387"/>
      <c r="E98" s="380"/>
      <c r="F98" s="405"/>
      <c r="G98" s="385"/>
      <c r="H98" s="380"/>
      <c r="I98" s="377"/>
      <c r="J98" s="416"/>
      <c r="K98" s="416"/>
      <c r="L98" s="417"/>
      <c r="M98" s="415"/>
      <c r="N98" s="417"/>
      <c r="O98" s="404"/>
      <c r="P98" s="381"/>
      <c r="Q98" s="395"/>
      <c r="R98" s="410"/>
      <c r="S98" s="412"/>
      <c r="T98" s="412"/>
      <c r="U98" s="412"/>
      <c r="V98" s="412"/>
      <c r="W98" s="412"/>
      <c r="X98" s="412"/>
      <c r="Y98" s="412"/>
      <c r="Z98" s="412"/>
    </row>
    <row r="99" spans="1:29" s="371" customFormat="1" ht="14.25">
      <c r="A99" s="360"/>
      <c r="B99" s="375"/>
      <c r="C99" s="379"/>
      <c r="D99" s="387"/>
      <c r="E99" s="380"/>
      <c r="F99" s="416"/>
      <c r="G99" s="389"/>
      <c r="H99" s="380"/>
      <c r="I99" s="377"/>
      <c r="J99" s="416"/>
      <c r="K99" s="416"/>
      <c r="L99" s="417"/>
      <c r="M99" s="415"/>
      <c r="N99" s="417"/>
      <c r="O99" s="404"/>
      <c r="P99" s="381"/>
      <c r="Q99" s="395"/>
      <c r="R99" s="410"/>
      <c r="S99" s="412"/>
      <c r="T99" s="412"/>
      <c r="U99" s="412"/>
      <c r="V99" s="412"/>
      <c r="W99" s="412"/>
      <c r="X99" s="412"/>
      <c r="Y99" s="412"/>
      <c r="Z99" s="412"/>
    </row>
    <row r="100" spans="1:29" s="371" customFormat="1" ht="14.25">
      <c r="A100" s="360"/>
      <c r="B100" s="375"/>
      <c r="C100" s="379"/>
      <c r="D100" s="387"/>
      <c r="E100" s="380"/>
      <c r="F100" s="416"/>
      <c r="G100" s="389"/>
      <c r="H100" s="380"/>
      <c r="I100" s="377"/>
      <c r="J100" s="416"/>
      <c r="K100" s="416"/>
      <c r="L100" s="417"/>
      <c r="M100" s="415"/>
      <c r="N100" s="417"/>
      <c r="O100" s="404"/>
      <c r="P100" s="381"/>
      <c r="Q100" s="395"/>
      <c r="R100" s="410"/>
      <c r="S100" s="412"/>
      <c r="T100" s="412"/>
      <c r="U100" s="412"/>
      <c r="V100" s="412"/>
      <c r="W100" s="412"/>
      <c r="X100" s="412"/>
      <c r="Y100" s="412"/>
      <c r="Z100" s="412"/>
    </row>
    <row r="101" spans="1:29" s="371" customFormat="1" ht="14.25">
      <c r="A101" s="360"/>
      <c r="B101" s="375"/>
      <c r="C101" s="379"/>
      <c r="D101" s="387"/>
      <c r="E101" s="380"/>
      <c r="F101" s="405"/>
      <c r="G101" s="385"/>
      <c r="H101" s="380"/>
      <c r="I101" s="377"/>
      <c r="J101" s="416"/>
      <c r="K101" s="407"/>
      <c r="L101" s="417"/>
      <c r="M101" s="415"/>
      <c r="N101" s="417"/>
      <c r="O101" s="404"/>
      <c r="P101" s="409"/>
      <c r="Q101" s="395"/>
      <c r="R101" s="410"/>
      <c r="S101" s="412"/>
      <c r="T101" s="412"/>
      <c r="U101" s="412"/>
      <c r="V101" s="412"/>
      <c r="W101" s="412"/>
      <c r="X101" s="412"/>
      <c r="Y101" s="412"/>
      <c r="Z101" s="412"/>
    </row>
    <row r="102" spans="1:29" s="371" customFormat="1" ht="14.25">
      <c r="A102" s="360"/>
      <c r="B102" s="375"/>
      <c r="C102" s="379"/>
      <c r="D102" s="387"/>
      <c r="E102" s="380"/>
      <c r="F102" s="405"/>
      <c r="G102" s="385"/>
      <c r="H102" s="380"/>
      <c r="I102" s="377"/>
      <c r="J102" s="407"/>
      <c r="K102" s="407"/>
      <c r="L102" s="407"/>
      <c r="M102" s="407"/>
      <c r="N102" s="408"/>
      <c r="O102" s="419"/>
      <c r="P102" s="409"/>
      <c r="Q102" s="395"/>
      <c r="R102" s="410"/>
      <c r="S102" s="412"/>
      <c r="T102" s="412"/>
      <c r="U102" s="412"/>
      <c r="V102" s="412"/>
      <c r="W102" s="412"/>
      <c r="X102" s="412"/>
      <c r="Y102" s="412"/>
      <c r="Z102" s="412"/>
    </row>
    <row r="103" spans="1:29" s="371" customFormat="1" ht="14.25">
      <c r="A103" s="360"/>
      <c r="B103" s="375"/>
      <c r="C103" s="379"/>
      <c r="D103" s="387"/>
      <c r="E103" s="380"/>
      <c r="F103" s="416"/>
      <c r="G103" s="389"/>
      <c r="H103" s="380"/>
      <c r="I103" s="377"/>
      <c r="J103" s="416"/>
      <c r="K103" s="416"/>
      <c r="L103" s="417"/>
      <c r="M103" s="415"/>
      <c r="N103" s="417"/>
      <c r="O103" s="404"/>
      <c r="P103" s="381"/>
      <c r="Q103" s="395"/>
      <c r="R103" s="413"/>
      <c r="S103" s="403"/>
      <c r="T103" s="412"/>
      <c r="U103" s="412"/>
      <c r="V103" s="412"/>
      <c r="W103" s="412"/>
      <c r="X103" s="412"/>
      <c r="Y103" s="412"/>
      <c r="Z103" s="412"/>
    </row>
    <row r="104" spans="1:29" s="371" customFormat="1" ht="14.25">
      <c r="A104" s="360"/>
      <c r="B104" s="375"/>
      <c r="C104" s="379"/>
      <c r="D104" s="387"/>
      <c r="E104" s="380"/>
      <c r="F104" s="405"/>
      <c r="G104" s="385"/>
      <c r="H104" s="380"/>
      <c r="I104" s="377"/>
      <c r="J104" s="354"/>
      <c r="K104" s="354"/>
      <c r="L104" s="354"/>
      <c r="M104" s="354"/>
      <c r="N104" s="406"/>
      <c r="O104" s="404"/>
      <c r="P104" s="382"/>
      <c r="Q104" s="395"/>
      <c r="R104" s="413"/>
      <c r="S104" s="403"/>
      <c r="T104" s="412"/>
      <c r="U104" s="412"/>
      <c r="V104" s="412"/>
      <c r="W104" s="412"/>
      <c r="X104" s="412"/>
      <c r="Y104" s="412"/>
      <c r="Z104" s="412"/>
    </row>
    <row r="105" spans="1:29">
      <c r="A105" s="26"/>
      <c r="B105" s="20"/>
      <c r="C105" s="20"/>
      <c r="D105" s="20"/>
      <c r="E105" s="29"/>
      <c r="F105" s="27"/>
      <c r="G105" s="9"/>
      <c r="H105" s="9"/>
      <c r="I105" s="9"/>
      <c r="J105" s="50"/>
      <c r="K105" s="9"/>
      <c r="L105" s="9"/>
      <c r="M105" s="9"/>
      <c r="N105" s="8"/>
      <c r="O105" s="50"/>
      <c r="P105" s="4"/>
      <c r="Q105" s="8"/>
      <c r="R105" s="138"/>
      <c r="S105" s="13"/>
      <c r="T105" s="13"/>
      <c r="U105" s="13"/>
      <c r="V105" s="13"/>
      <c r="W105" s="13"/>
      <c r="X105" s="13"/>
      <c r="Y105" s="13"/>
      <c r="Z105" s="13"/>
    </row>
    <row r="106" spans="1:29">
      <c r="A106" s="26"/>
      <c r="B106" s="20"/>
      <c r="C106" s="20"/>
      <c r="D106" s="20"/>
      <c r="E106" s="29"/>
      <c r="F106" s="27"/>
      <c r="G106" s="38"/>
      <c r="H106" s="39"/>
      <c r="I106" s="79"/>
      <c r="J106" s="14"/>
      <c r="K106" s="80"/>
      <c r="L106" s="81"/>
      <c r="M106" s="82"/>
      <c r="N106" s="83"/>
      <c r="O106" s="84"/>
      <c r="P106" s="8"/>
      <c r="Q106" s="13"/>
      <c r="R106" s="138"/>
      <c r="S106" s="13"/>
      <c r="T106" s="13"/>
      <c r="U106" s="13"/>
      <c r="V106" s="13"/>
      <c r="W106" s="13"/>
      <c r="X106" s="13"/>
      <c r="Y106" s="13"/>
      <c r="Z106" s="13"/>
    </row>
    <row r="107" spans="1:29">
      <c r="A107" s="34"/>
      <c r="B107" s="42"/>
      <c r="C107" s="99"/>
      <c r="D107" s="3"/>
      <c r="E107" s="35"/>
      <c r="F107" s="79"/>
      <c r="G107" s="38"/>
      <c r="H107" s="39"/>
      <c r="I107" s="79"/>
      <c r="J107" s="14"/>
      <c r="K107" s="80"/>
      <c r="L107" s="81"/>
      <c r="M107" s="82"/>
      <c r="N107" s="83"/>
      <c r="O107" s="84"/>
      <c r="P107" s="8"/>
      <c r="Q107" s="13"/>
      <c r="R107" s="14"/>
      <c r="S107" s="13"/>
      <c r="T107" s="13"/>
      <c r="U107" s="13"/>
      <c r="V107" s="13"/>
      <c r="W107" s="13"/>
      <c r="X107" s="13"/>
      <c r="Y107" s="13"/>
      <c r="Z107" s="13"/>
    </row>
    <row r="108" spans="1:29" ht="15">
      <c r="A108" s="2"/>
      <c r="B108" s="100" t="s">
        <v>577</v>
      </c>
      <c r="C108" s="100"/>
      <c r="D108" s="100"/>
      <c r="E108" s="100"/>
      <c r="F108" s="14"/>
      <c r="G108" s="14"/>
      <c r="H108" s="101"/>
      <c r="I108" s="14"/>
      <c r="J108" s="71"/>
      <c r="K108" s="72"/>
      <c r="L108" s="14"/>
      <c r="M108" s="14"/>
      <c r="N108" s="13"/>
      <c r="O108" s="95"/>
      <c r="P108" s="8"/>
      <c r="Q108" s="13"/>
      <c r="R108" s="14"/>
      <c r="S108" s="13"/>
      <c r="T108" s="13"/>
      <c r="U108" s="13"/>
      <c r="V108" s="13"/>
      <c r="W108" s="13"/>
      <c r="X108" s="13"/>
      <c r="Y108" s="13"/>
      <c r="Z108" s="13"/>
    </row>
    <row r="109" spans="1:29" ht="38.25">
      <c r="A109" s="17" t="s">
        <v>16</v>
      </c>
      <c r="B109" s="18" t="s">
        <v>535</v>
      </c>
      <c r="C109" s="18"/>
      <c r="D109" s="19" t="s">
        <v>546</v>
      </c>
      <c r="E109" s="18" t="s">
        <v>547</v>
      </c>
      <c r="F109" s="18" t="s">
        <v>548</v>
      </c>
      <c r="G109" s="18" t="s">
        <v>578</v>
      </c>
      <c r="H109" s="18" t="s">
        <v>579</v>
      </c>
      <c r="I109" s="18" t="s">
        <v>551</v>
      </c>
      <c r="J109" s="58" t="s">
        <v>552</v>
      </c>
      <c r="K109" s="18" t="s">
        <v>553</v>
      </c>
      <c r="L109" s="18" t="s">
        <v>554</v>
      </c>
      <c r="M109" s="18" t="s">
        <v>555</v>
      </c>
      <c r="N109" s="19" t="s">
        <v>556</v>
      </c>
      <c r="O109" s="95"/>
      <c r="P109" s="8"/>
      <c r="Q109" s="13"/>
      <c r="R109" s="14"/>
      <c r="S109" s="13"/>
      <c r="T109" s="13"/>
      <c r="U109" s="13"/>
      <c r="V109" s="13"/>
      <c r="W109" s="13"/>
      <c r="X109" s="13"/>
      <c r="Y109" s="13"/>
      <c r="Z109" s="13"/>
    </row>
    <row r="110" spans="1:29">
      <c r="A110" s="194">
        <v>1</v>
      </c>
      <c r="B110" s="102">
        <v>41579</v>
      </c>
      <c r="C110" s="102"/>
      <c r="D110" s="103" t="s">
        <v>580</v>
      </c>
      <c r="E110" s="104" t="s">
        <v>581</v>
      </c>
      <c r="F110" s="105">
        <v>82</v>
      </c>
      <c r="G110" s="104" t="s">
        <v>582</v>
      </c>
      <c r="H110" s="104">
        <v>100</v>
      </c>
      <c r="I110" s="122">
        <v>100</v>
      </c>
      <c r="J110" s="123" t="s">
        <v>583</v>
      </c>
      <c r="K110" s="124">
        <f t="shared" ref="K110:K141" si="41">H110-F110</f>
        <v>18</v>
      </c>
      <c r="L110" s="125">
        <f t="shared" ref="L110:L141" si="42">K110/F110</f>
        <v>0.21951219512195122</v>
      </c>
      <c r="M110" s="126" t="s">
        <v>557</v>
      </c>
      <c r="N110" s="127">
        <v>42657</v>
      </c>
      <c r="O110" s="50"/>
      <c r="P110" s="13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194">
        <v>2</v>
      </c>
      <c r="B111" s="102">
        <v>41794</v>
      </c>
      <c r="C111" s="102"/>
      <c r="D111" s="103" t="s">
        <v>584</v>
      </c>
      <c r="E111" s="104" t="s">
        <v>558</v>
      </c>
      <c r="F111" s="105">
        <v>257</v>
      </c>
      <c r="G111" s="104" t="s">
        <v>582</v>
      </c>
      <c r="H111" s="104">
        <v>300</v>
      </c>
      <c r="I111" s="122">
        <v>300</v>
      </c>
      <c r="J111" s="123" t="s">
        <v>583</v>
      </c>
      <c r="K111" s="124">
        <f t="shared" si="41"/>
        <v>43</v>
      </c>
      <c r="L111" s="125">
        <f t="shared" si="42"/>
        <v>0.16731517509727625</v>
      </c>
      <c r="M111" s="126" t="s">
        <v>557</v>
      </c>
      <c r="N111" s="127">
        <v>41822</v>
      </c>
      <c r="O111" s="50"/>
      <c r="P111" s="13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194">
        <v>3</v>
      </c>
      <c r="B112" s="102">
        <v>41828</v>
      </c>
      <c r="C112" s="102"/>
      <c r="D112" s="103" t="s">
        <v>585</v>
      </c>
      <c r="E112" s="104" t="s">
        <v>558</v>
      </c>
      <c r="F112" s="105">
        <v>393</v>
      </c>
      <c r="G112" s="104" t="s">
        <v>582</v>
      </c>
      <c r="H112" s="104">
        <v>468</v>
      </c>
      <c r="I112" s="122">
        <v>468</v>
      </c>
      <c r="J112" s="123" t="s">
        <v>583</v>
      </c>
      <c r="K112" s="124">
        <f t="shared" si="41"/>
        <v>75</v>
      </c>
      <c r="L112" s="125">
        <f t="shared" si="42"/>
        <v>0.19083969465648856</v>
      </c>
      <c r="M112" s="126" t="s">
        <v>557</v>
      </c>
      <c r="N112" s="127">
        <v>41863</v>
      </c>
      <c r="O112" s="50"/>
      <c r="P112" s="13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94">
        <v>4</v>
      </c>
      <c r="B113" s="102">
        <v>41857</v>
      </c>
      <c r="C113" s="102"/>
      <c r="D113" s="103" t="s">
        <v>586</v>
      </c>
      <c r="E113" s="104" t="s">
        <v>558</v>
      </c>
      <c r="F113" s="105">
        <v>205</v>
      </c>
      <c r="G113" s="104" t="s">
        <v>582</v>
      </c>
      <c r="H113" s="104">
        <v>275</v>
      </c>
      <c r="I113" s="122">
        <v>250</v>
      </c>
      <c r="J113" s="123" t="s">
        <v>583</v>
      </c>
      <c r="K113" s="124">
        <f t="shared" si="41"/>
        <v>70</v>
      </c>
      <c r="L113" s="125">
        <f t="shared" si="42"/>
        <v>0.34146341463414637</v>
      </c>
      <c r="M113" s="126" t="s">
        <v>557</v>
      </c>
      <c r="N113" s="127">
        <v>41962</v>
      </c>
      <c r="O113" s="50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94">
        <v>5</v>
      </c>
      <c r="B114" s="102">
        <v>41886</v>
      </c>
      <c r="C114" s="102"/>
      <c r="D114" s="103" t="s">
        <v>587</v>
      </c>
      <c r="E114" s="104" t="s">
        <v>558</v>
      </c>
      <c r="F114" s="105">
        <v>162</v>
      </c>
      <c r="G114" s="104" t="s">
        <v>582</v>
      </c>
      <c r="H114" s="104">
        <v>190</v>
      </c>
      <c r="I114" s="122">
        <v>190</v>
      </c>
      <c r="J114" s="123" t="s">
        <v>583</v>
      </c>
      <c r="K114" s="124">
        <f t="shared" si="41"/>
        <v>28</v>
      </c>
      <c r="L114" s="125">
        <f t="shared" si="42"/>
        <v>0.1728395061728395</v>
      </c>
      <c r="M114" s="126" t="s">
        <v>557</v>
      </c>
      <c r="N114" s="127">
        <v>42006</v>
      </c>
      <c r="O114" s="50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94">
        <v>6</v>
      </c>
      <c r="B115" s="102">
        <v>41886</v>
      </c>
      <c r="C115" s="102"/>
      <c r="D115" s="103" t="s">
        <v>588</v>
      </c>
      <c r="E115" s="104" t="s">
        <v>558</v>
      </c>
      <c r="F115" s="105">
        <v>75</v>
      </c>
      <c r="G115" s="104" t="s">
        <v>582</v>
      </c>
      <c r="H115" s="104">
        <v>91.5</v>
      </c>
      <c r="I115" s="122" t="s">
        <v>589</v>
      </c>
      <c r="J115" s="123" t="s">
        <v>590</v>
      </c>
      <c r="K115" s="124">
        <f t="shared" si="41"/>
        <v>16.5</v>
      </c>
      <c r="L115" s="125">
        <f t="shared" si="42"/>
        <v>0.22</v>
      </c>
      <c r="M115" s="126" t="s">
        <v>557</v>
      </c>
      <c r="N115" s="127">
        <v>41954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94">
        <v>7</v>
      </c>
      <c r="B116" s="102">
        <v>41913</v>
      </c>
      <c r="C116" s="102"/>
      <c r="D116" s="103" t="s">
        <v>591</v>
      </c>
      <c r="E116" s="104" t="s">
        <v>558</v>
      </c>
      <c r="F116" s="105">
        <v>850</v>
      </c>
      <c r="G116" s="104" t="s">
        <v>582</v>
      </c>
      <c r="H116" s="104">
        <v>982.5</v>
      </c>
      <c r="I116" s="122">
        <v>1050</v>
      </c>
      <c r="J116" s="123" t="s">
        <v>592</v>
      </c>
      <c r="K116" s="124">
        <f t="shared" si="41"/>
        <v>132.5</v>
      </c>
      <c r="L116" s="125">
        <f t="shared" si="42"/>
        <v>0.15588235294117647</v>
      </c>
      <c r="M116" s="126" t="s">
        <v>557</v>
      </c>
      <c r="N116" s="127">
        <v>42039</v>
      </c>
      <c r="O116" s="54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94">
        <v>8</v>
      </c>
      <c r="B117" s="102">
        <v>41913</v>
      </c>
      <c r="C117" s="102"/>
      <c r="D117" s="103" t="s">
        <v>593</v>
      </c>
      <c r="E117" s="104" t="s">
        <v>558</v>
      </c>
      <c r="F117" s="105">
        <v>475</v>
      </c>
      <c r="G117" s="104" t="s">
        <v>582</v>
      </c>
      <c r="H117" s="104">
        <v>515</v>
      </c>
      <c r="I117" s="122">
        <v>600</v>
      </c>
      <c r="J117" s="123" t="s">
        <v>594</v>
      </c>
      <c r="K117" s="124">
        <f t="shared" si="41"/>
        <v>40</v>
      </c>
      <c r="L117" s="125">
        <f t="shared" si="42"/>
        <v>8.4210526315789472E-2</v>
      </c>
      <c r="M117" s="126" t="s">
        <v>557</v>
      </c>
      <c r="N117" s="127">
        <v>41939</v>
      </c>
      <c r="O117" s="54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94">
        <v>9</v>
      </c>
      <c r="B118" s="102">
        <v>41913</v>
      </c>
      <c r="C118" s="102"/>
      <c r="D118" s="103" t="s">
        <v>595</v>
      </c>
      <c r="E118" s="104" t="s">
        <v>558</v>
      </c>
      <c r="F118" s="105">
        <v>86</v>
      </c>
      <c r="G118" s="104" t="s">
        <v>582</v>
      </c>
      <c r="H118" s="104">
        <v>99</v>
      </c>
      <c r="I118" s="122">
        <v>140</v>
      </c>
      <c r="J118" s="123" t="s">
        <v>596</v>
      </c>
      <c r="K118" s="124">
        <f t="shared" si="41"/>
        <v>13</v>
      </c>
      <c r="L118" s="125">
        <f t="shared" si="42"/>
        <v>0.15116279069767441</v>
      </c>
      <c r="M118" s="126" t="s">
        <v>557</v>
      </c>
      <c r="N118" s="127">
        <v>41939</v>
      </c>
      <c r="O118" s="54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94">
        <v>10</v>
      </c>
      <c r="B119" s="102">
        <v>41926</v>
      </c>
      <c r="C119" s="102"/>
      <c r="D119" s="103" t="s">
        <v>597</v>
      </c>
      <c r="E119" s="104" t="s">
        <v>558</v>
      </c>
      <c r="F119" s="105">
        <v>496.6</v>
      </c>
      <c r="G119" s="104" t="s">
        <v>582</v>
      </c>
      <c r="H119" s="104">
        <v>621</v>
      </c>
      <c r="I119" s="122">
        <v>580</v>
      </c>
      <c r="J119" s="123" t="s">
        <v>583</v>
      </c>
      <c r="K119" s="124">
        <f t="shared" si="41"/>
        <v>124.39999999999998</v>
      </c>
      <c r="L119" s="125">
        <f t="shared" si="42"/>
        <v>0.25050342327829234</v>
      </c>
      <c r="M119" s="126" t="s">
        <v>557</v>
      </c>
      <c r="N119" s="127">
        <v>42605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94">
        <v>11</v>
      </c>
      <c r="B120" s="102">
        <v>41926</v>
      </c>
      <c r="C120" s="102"/>
      <c r="D120" s="103" t="s">
        <v>598</v>
      </c>
      <c r="E120" s="104" t="s">
        <v>558</v>
      </c>
      <c r="F120" s="105">
        <v>2481.9</v>
      </c>
      <c r="G120" s="104" t="s">
        <v>582</v>
      </c>
      <c r="H120" s="104">
        <v>2840</v>
      </c>
      <c r="I120" s="122">
        <v>2870</v>
      </c>
      <c r="J120" s="123" t="s">
        <v>599</v>
      </c>
      <c r="K120" s="124">
        <f t="shared" si="41"/>
        <v>358.09999999999991</v>
      </c>
      <c r="L120" s="125">
        <f t="shared" si="42"/>
        <v>0.14428462065353154</v>
      </c>
      <c r="M120" s="126" t="s">
        <v>557</v>
      </c>
      <c r="N120" s="127">
        <v>42017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94">
        <v>12</v>
      </c>
      <c r="B121" s="102">
        <v>41928</v>
      </c>
      <c r="C121" s="102"/>
      <c r="D121" s="103" t="s">
        <v>600</v>
      </c>
      <c r="E121" s="104" t="s">
        <v>558</v>
      </c>
      <c r="F121" s="105">
        <v>84.5</v>
      </c>
      <c r="G121" s="104" t="s">
        <v>582</v>
      </c>
      <c r="H121" s="104">
        <v>93</v>
      </c>
      <c r="I121" s="122">
        <v>110</v>
      </c>
      <c r="J121" s="123" t="s">
        <v>601</v>
      </c>
      <c r="K121" s="124">
        <f t="shared" si="41"/>
        <v>8.5</v>
      </c>
      <c r="L121" s="125">
        <f t="shared" si="42"/>
        <v>0.10059171597633136</v>
      </c>
      <c r="M121" s="126" t="s">
        <v>557</v>
      </c>
      <c r="N121" s="127">
        <v>41939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94">
        <v>13</v>
      </c>
      <c r="B122" s="102">
        <v>41928</v>
      </c>
      <c r="C122" s="102"/>
      <c r="D122" s="103" t="s">
        <v>602</v>
      </c>
      <c r="E122" s="104" t="s">
        <v>558</v>
      </c>
      <c r="F122" s="105">
        <v>401</v>
      </c>
      <c r="G122" s="104" t="s">
        <v>582</v>
      </c>
      <c r="H122" s="104">
        <v>428</v>
      </c>
      <c r="I122" s="122">
        <v>450</v>
      </c>
      <c r="J122" s="123" t="s">
        <v>603</v>
      </c>
      <c r="K122" s="124">
        <f t="shared" si="41"/>
        <v>27</v>
      </c>
      <c r="L122" s="125">
        <f t="shared" si="42"/>
        <v>6.7331670822942641E-2</v>
      </c>
      <c r="M122" s="126" t="s">
        <v>557</v>
      </c>
      <c r="N122" s="127">
        <v>42020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94">
        <v>14</v>
      </c>
      <c r="B123" s="102">
        <v>41928</v>
      </c>
      <c r="C123" s="102"/>
      <c r="D123" s="103" t="s">
        <v>604</v>
      </c>
      <c r="E123" s="104" t="s">
        <v>558</v>
      </c>
      <c r="F123" s="105">
        <v>101</v>
      </c>
      <c r="G123" s="104" t="s">
        <v>582</v>
      </c>
      <c r="H123" s="104">
        <v>112</v>
      </c>
      <c r="I123" s="122">
        <v>120</v>
      </c>
      <c r="J123" s="123" t="s">
        <v>605</v>
      </c>
      <c r="K123" s="124">
        <f t="shared" si="41"/>
        <v>11</v>
      </c>
      <c r="L123" s="125">
        <f t="shared" si="42"/>
        <v>0.10891089108910891</v>
      </c>
      <c r="M123" s="126" t="s">
        <v>557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94">
        <v>15</v>
      </c>
      <c r="B124" s="102">
        <v>41954</v>
      </c>
      <c r="C124" s="102"/>
      <c r="D124" s="103" t="s">
        <v>606</v>
      </c>
      <c r="E124" s="104" t="s">
        <v>558</v>
      </c>
      <c r="F124" s="105">
        <v>59</v>
      </c>
      <c r="G124" s="104" t="s">
        <v>582</v>
      </c>
      <c r="H124" s="104">
        <v>76</v>
      </c>
      <c r="I124" s="122">
        <v>76</v>
      </c>
      <c r="J124" s="123" t="s">
        <v>583</v>
      </c>
      <c r="K124" s="124">
        <f t="shared" si="41"/>
        <v>17</v>
      </c>
      <c r="L124" s="125">
        <f t="shared" si="42"/>
        <v>0.28813559322033899</v>
      </c>
      <c r="M124" s="126" t="s">
        <v>557</v>
      </c>
      <c r="N124" s="127">
        <v>43032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94">
        <v>16</v>
      </c>
      <c r="B125" s="102">
        <v>41954</v>
      </c>
      <c r="C125" s="102"/>
      <c r="D125" s="103" t="s">
        <v>595</v>
      </c>
      <c r="E125" s="104" t="s">
        <v>558</v>
      </c>
      <c r="F125" s="105">
        <v>99</v>
      </c>
      <c r="G125" s="104" t="s">
        <v>582</v>
      </c>
      <c r="H125" s="104">
        <v>120</v>
      </c>
      <c r="I125" s="122">
        <v>120</v>
      </c>
      <c r="J125" s="123" t="s">
        <v>607</v>
      </c>
      <c r="K125" s="124">
        <f t="shared" si="41"/>
        <v>21</v>
      </c>
      <c r="L125" s="125">
        <f t="shared" si="42"/>
        <v>0.21212121212121213</v>
      </c>
      <c r="M125" s="126" t="s">
        <v>557</v>
      </c>
      <c r="N125" s="127">
        <v>41960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94">
        <v>17</v>
      </c>
      <c r="B126" s="102">
        <v>41956</v>
      </c>
      <c r="C126" s="102"/>
      <c r="D126" s="103" t="s">
        <v>608</v>
      </c>
      <c r="E126" s="104" t="s">
        <v>558</v>
      </c>
      <c r="F126" s="105">
        <v>22</v>
      </c>
      <c r="G126" s="104" t="s">
        <v>582</v>
      </c>
      <c r="H126" s="104">
        <v>33.549999999999997</v>
      </c>
      <c r="I126" s="122">
        <v>32</v>
      </c>
      <c r="J126" s="123" t="s">
        <v>609</v>
      </c>
      <c r="K126" s="124">
        <f t="shared" si="41"/>
        <v>11.549999999999997</v>
      </c>
      <c r="L126" s="125">
        <f t="shared" si="42"/>
        <v>0.52499999999999991</v>
      </c>
      <c r="M126" s="126" t="s">
        <v>557</v>
      </c>
      <c r="N126" s="127">
        <v>42188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94">
        <v>18</v>
      </c>
      <c r="B127" s="102">
        <v>41976</v>
      </c>
      <c r="C127" s="102"/>
      <c r="D127" s="103" t="s">
        <v>610</v>
      </c>
      <c r="E127" s="104" t="s">
        <v>558</v>
      </c>
      <c r="F127" s="105">
        <v>440</v>
      </c>
      <c r="G127" s="104" t="s">
        <v>582</v>
      </c>
      <c r="H127" s="104">
        <v>520</v>
      </c>
      <c r="I127" s="122">
        <v>520</v>
      </c>
      <c r="J127" s="123" t="s">
        <v>611</v>
      </c>
      <c r="K127" s="124">
        <f t="shared" si="41"/>
        <v>80</v>
      </c>
      <c r="L127" s="125">
        <f t="shared" si="42"/>
        <v>0.18181818181818182</v>
      </c>
      <c r="M127" s="126" t="s">
        <v>557</v>
      </c>
      <c r="N127" s="127">
        <v>42208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94">
        <v>19</v>
      </c>
      <c r="B128" s="102">
        <v>41976</v>
      </c>
      <c r="C128" s="102"/>
      <c r="D128" s="103" t="s">
        <v>612</v>
      </c>
      <c r="E128" s="104" t="s">
        <v>558</v>
      </c>
      <c r="F128" s="105">
        <v>360</v>
      </c>
      <c r="G128" s="104" t="s">
        <v>582</v>
      </c>
      <c r="H128" s="104">
        <v>427</v>
      </c>
      <c r="I128" s="122">
        <v>425</v>
      </c>
      <c r="J128" s="123" t="s">
        <v>613</v>
      </c>
      <c r="K128" s="124">
        <f t="shared" si="41"/>
        <v>67</v>
      </c>
      <c r="L128" s="125">
        <f t="shared" si="42"/>
        <v>0.18611111111111112</v>
      </c>
      <c r="M128" s="126" t="s">
        <v>557</v>
      </c>
      <c r="N128" s="127">
        <v>42058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94">
        <v>20</v>
      </c>
      <c r="B129" s="102">
        <v>42012</v>
      </c>
      <c r="C129" s="102"/>
      <c r="D129" s="103" t="s">
        <v>614</v>
      </c>
      <c r="E129" s="104" t="s">
        <v>558</v>
      </c>
      <c r="F129" s="105">
        <v>360</v>
      </c>
      <c r="G129" s="104" t="s">
        <v>582</v>
      </c>
      <c r="H129" s="104">
        <v>455</v>
      </c>
      <c r="I129" s="122">
        <v>420</v>
      </c>
      <c r="J129" s="123" t="s">
        <v>615</v>
      </c>
      <c r="K129" s="124">
        <f t="shared" si="41"/>
        <v>95</v>
      </c>
      <c r="L129" s="125">
        <f t="shared" si="42"/>
        <v>0.2638888888888889</v>
      </c>
      <c r="M129" s="126" t="s">
        <v>557</v>
      </c>
      <c r="N129" s="127">
        <v>42024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94">
        <v>21</v>
      </c>
      <c r="B130" s="102">
        <v>42012</v>
      </c>
      <c r="C130" s="102"/>
      <c r="D130" s="103" t="s">
        <v>616</v>
      </c>
      <c r="E130" s="104" t="s">
        <v>558</v>
      </c>
      <c r="F130" s="105">
        <v>130</v>
      </c>
      <c r="G130" s="104"/>
      <c r="H130" s="104">
        <v>175.5</v>
      </c>
      <c r="I130" s="122">
        <v>165</v>
      </c>
      <c r="J130" s="123" t="s">
        <v>617</v>
      </c>
      <c r="K130" s="124">
        <f t="shared" si="41"/>
        <v>45.5</v>
      </c>
      <c r="L130" s="125">
        <f t="shared" si="42"/>
        <v>0.35</v>
      </c>
      <c r="M130" s="126" t="s">
        <v>557</v>
      </c>
      <c r="N130" s="127">
        <v>43088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94">
        <v>22</v>
      </c>
      <c r="B131" s="102">
        <v>42040</v>
      </c>
      <c r="C131" s="102"/>
      <c r="D131" s="103" t="s">
        <v>377</v>
      </c>
      <c r="E131" s="104" t="s">
        <v>581</v>
      </c>
      <c r="F131" s="105">
        <v>98</v>
      </c>
      <c r="G131" s="104"/>
      <c r="H131" s="104">
        <v>120</v>
      </c>
      <c r="I131" s="122">
        <v>120</v>
      </c>
      <c r="J131" s="123" t="s">
        <v>583</v>
      </c>
      <c r="K131" s="124">
        <f t="shared" si="41"/>
        <v>22</v>
      </c>
      <c r="L131" s="125">
        <f t="shared" si="42"/>
        <v>0.22448979591836735</v>
      </c>
      <c r="M131" s="126" t="s">
        <v>557</v>
      </c>
      <c r="N131" s="127">
        <v>42753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94">
        <v>23</v>
      </c>
      <c r="B132" s="102">
        <v>42040</v>
      </c>
      <c r="C132" s="102"/>
      <c r="D132" s="103" t="s">
        <v>618</v>
      </c>
      <c r="E132" s="104" t="s">
        <v>581</v>
      </c>
      <c r="F132" s="105">
        <v>196</v>
      </c>
      <c r="G132" s="104"/>
      <c r="H132" s="104">
        <v>262</v>
      </c>
      <c r="I132" s="122">
        <v>255</v>
      </c>
      <c r="J132" s="123" t="s">
        <v>583</v>
      </c>
      <c r="K132" s="124">
        <f t="shared" si="41"/>
        <v>66</v>
      </c>
      <c r="L132" s="125">
        <f t="shared" si="42"/>
        <v>0.33673469387755101</v>
      </c>
      <c r="M132" s="126" t="s">
        <v>557</v>
      </c>
      <c r="N132" s="127">
        <v>42599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95">
        <v>24</v>
      </c>
      <c r="B133" s="106">
        <v>42067</v>
      </c>
      <c r="C133" s="106"/>
      <c r="D133" s="107" t="s">
        <v>376</v>
      </c>
      <c r="E133" s="108" t="s">
        <v>581</v>
      </c>
      <c r="F133" s="109">
        <v>235</v>
      </c>
      <c r="G133" s="109"/>
      <c r="H133" s="110">
        <v>77</v>
      </c>
      <c r="I133" s="128" t="s">
        <v>619</v>
      </c>
      <c r="J133" s="129" t="s">
        <v>620</v>
      </c>
      <c r="K133" s="130">
        <f t="shared" si="41"/>
        <v>-158</v>
      </c>
      <c r="L133" s="131">
        <f t="shared" si="42"/>
        <v>-0.67234042553191486</v>
      </c>
      <c r="M133" s="132" t="s">
        <v>621</v>
      </c>
      <c r="N133" s="133">
        <v>43522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94">
        <v>25</v>
      </c>
      <c r="B134" s="102">
        <v>42067</v>
      </c>
      <c r="C134" s="102"/>
      <c r="D134" s="103" t="s">
        <v>454</v>
      </c>
      <c r="E134" s="104" t="s">
        <v>581</v>
      </c>
      <c r="F134" s="105">
        <v>185</v>
      </c>
      <c r="G134" s="104"/>
      <c r="H134" s="104">
        <v>224</v>
      </c>
      <c r="I134" s="122" t="s">
        <v>622</v>
      </c>
      <c r="J134" s="123" t="s">
        <v>583</v>
      </c>
      <c r="K134" s="124">
        <f t="shared" si="41"/>
        <v>39</v>
      </c>
      <c r="L134" s="125">
        <f t="shared" si="42"/>
        <v>0.21081081081081082</v>
      </c>
      <c r="M134" s="126" t="s">
        <v>557</v>
      </c>
      <c r="N134" s="127">
        <v>42647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341">
        <v>26</v>
      </c>
      <c r="B135" s="111">
        <v>42090</v>
      </c>
      <c r="C135" s="111"/>
      <c r="D135" s="112" t="s">
        <v>623</v>
      </c>
      <c r="E135" s="113" t="s">
        <v>581</v>
      </c>
      <c r="F135" s="114">
        <v>49.5</v>
      </c>
      <c r="G135" s="115"/>
      <c r="H135" s="115">
        <v>15.85</v>
      </c>
      <c r="I135" s="115">
        <v>67</v>
      </c>
      <c r="J135" s="134" t="s">
        <v>624</v>
      </c>
      <c r="K135" s="115">
        <f t="shared" si="41"/>
        <v>-33.65</v>
      </c>
      <c r="L135" s="135">
        <f t="shared" si="42"/>
        <v>-0.67979797979797973</v>
      </c>
      <c r="M135" s="132" t="s">
        <v>621</v>
      </c>
      <c r="N135" s="136">
        <v>43627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94">
        <v>27</v>
      </c>
      <c r="B136" s="102">
        <v>42093</v>
      </c>
      <c r="C136" s="102"/>
      <c r="D136" s="103" t="s">
        <v>625</v>
      </c>
      <c r="E136" s="104" t="s">
        <v>581</v>
      </c>
      <c r="F136" s="105">
        <v>183.5</v>
      </c>
      <c r="G136" s="104"/>
      <c r="H136" s="104">
        <v>219</v>
      </c>
      <c r="I136" s="122">
        <v>218</v>
      </c>
      <c r="J136" s="123" t="s">
        <v>626</v>
      </c>
      <c r="K136" s="124">
        <f t="shared" si="41"/>
        <v>35.5</v>
      </c>
      <c r="L136" s="125">
        <f t="shared" si="42"/>
        <v>0.19346049046321526</v>
      </c>
      <c r="M136" s="126" t="s">
        <v>557</v>
      </c>
      <c r="N136" s="127">
        <v>42103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94">
        <v>28</v>
      </c>
      <c r="B137" s="102">
        <v>42114</v>
      </c>
      <c r="C137" s="102"/>
      <c r="D137" s="103" t="s">
        <v>627</v>
      </c>
      <c r="E137" s="104" t="s">
        <v>581</v>
      </c>
      <c r="F137" s="105">
        <f>(227+237)/2</f>
        <v>232</v>
      </c>
      <c r="G137" s="104"/>
      <c r="H137" s="104">
        <v>298</v>
      </c>
      <c r="I137" s="122">
        <v>298</v>
      </c>
      <c r="J137" s="123" t="s">
        <v>583</v>
      </c>
      <c r="K137" s="124">
        <f t="shared" si="41"/>
        <v>66</v>
      </c>
      <c r="L137" s="125">
        <f t="shared" si="42"/>
        <v>0.28448275862068967</v>
      </c>
      <c r="M137" s="126" t="s">
        <v>557</v>
      </c>
      <c r="N137" s="127">
        <v>42823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94">
        <v>29</v>
      </c>
      <c r="B138" s="102">
        <v>42128</v>
      </c>
      <c r="C138" s="102"/>
      <c r="D138" s="103" t="s">
        <v>628</v>
      </c>
      <c r="E138" s="104" t="s">
        <v>558</v>
      </c>
      <c r="F138" s="105">
        <v>385</v>
      </c>
      <c r="G138" s="104"/>
      <c r="H138" s="104">
        <f>212.5+331</f>
        <v>543.5</v>
      </c>
      <c r="I138" s="122">
        <v>510</v>
      </c>
      <c r="J138" s="123" t="s">
        <v>629</v>
      </c>
      <c r="K138" s="124">
        <f t="shared" si="41"/>
        <v>158.5</v>
      </c>
      <c r="L138" s="125">
        <f t="shared" si="42"/>
        <v>0.41168831168831171</v>
      </c>
      <c r="M138" s="126" t="s">
        <v>557</v>
      </c>
      <c r="N138" s="127">
        <v>42235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94">
        <v>30</v>
      </c>
      <c r="B139" s="102">
        <v>42128</v>
      </c>
      <c r="C139" s="102"/>
      <c r="D139" s="103" t="s">
        <v>630</v>
      </c>
      <c r="E139" s="104" t="s">
        <v>558</v>
      </c>
      <c r="F139" s="105">
        <v>115.5</v>
      </c>
      <c r="G139" s="104"/>
      <c r="H139" s="104">
        <v>146</v>
      </c>
      <c r="I139" s="122">
        <v>142</v>
      </c>
      <c r="J139" s="123" t="s">
        <v>631</v>
      </c>
      <c r="K139" s="124">
        <f t="shared" si="41"/>
        <v>30.5</v>
      </c>
      <c r="L139" s="125">
        <f t="shared" si="42"/>
        <v>0.26406926406926406</v>
      </c>
      <c r="M139" s="126" t="s">
        <v>557</v>
      </c>
      <c r="N139" s="127">
        <v>42202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94">
        <v>31</v>
      </c>
      <c r="B140" s="102">
        <v>42151</v>
      </c>
      <c r="C140" s="102"/>
      <c r="D140" s="103" t="s">
        <v>632</v>
      </c>
      <c r="E140" s="104" t="s">
        <v>558</v>
      </c>
      <c r="F140" s="105">
        <v>237.5</v>
      </c>
      <c r="G140" s="104"/>
      <c r="H140" s="104">
        <v>279.5</v>
      </c>
      <c r="I140" s="122">
        <v>278</v>
      </c>
      <c r="J140" s="123" t="s">
        <v>583</v>
      </c>
      <c r="K140" s="124">
        <f t="shared" si="41"/>
        <v>42</v>
      </c>
      <c r="L140" s="125">
        <f t="shared" si="42"/>
        <v>0.17684210526315788</v>
      </c>
      <c r="M140" s="126" t="s">
        <v>557</v>
      </c>
      <c r="N140" s="127">
        <v>42222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94">
        <v>32</v>
      </c>
      <c r="B141" s="102">
        <v>42174</v>
      </c>
      <c r="C141" s="102"/>
      <c r="D141" s="103" t="s">
        <v>602</v>
      </c>
      <c r="E141" s="104" t="s">
        <v>581</v>
      </c>
      <c r="F141" s="105">
        <v>340</v>
      </c>
      <c r="G141" s="104"/>
      <c r="H141" s="104">
        <v>448</v>
      </c>
      <c r="I141" s="122">
        <v>448</v>
      </c>
      <c r="J141" s="123" t="s">
        <v>583</v>
      </c>
      <c r="K141" s="124">
        <f t="shared" si="41"/>
        <v>108</v>
      </c>
      <c r="L141" s="125">
        <f t="shared" si="42"/>
        <v>0.31764705882352939</v>
      </c>
      <c r="M141" s="126" t="s">
        <v>557</v>
      </c>
      <c r="N141" s="127">
        <v>43018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94">
        <v>33</v>
      </c>
      <c r="B142" s="102">
        <v>42191</v>
      </c>
      <c r="C142" s="102"/>
      <c r="D142" s="103" t="s">
        <v>633</v>
      </c>
      <c r="E142" s="104" t="s">
        <v>581</v>
      </c>
      <c r="F142" s="105">
        <v>390</v>
      </c>
      <c r="G142" s="104"/>
      <c r="H142" s="104">
        <v>460</v>
      </c>
      <c r="I142" s="122">
        <v>460</v>
      </c>
      <c r="J142" s="123" t="s">
        <v>583</v>
      </c>
      <c r="K142" s="124">
        <f t="shared" ref="K142:K162" si="43">H142-F142</f>
        <v>70</v>
      </c>
      <c r="L142" s="125">
        <f t="shared" ref="L142:L162" si="44">K142/F142</f>
        <v>0.17948717948717949</v>
      </c>
      <c r="M142" s="126" t="s">
        <v>557</v>
      </c>
      <c r="N142" s="127">
        <v>42478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95">
        <v>34</v>
      </c>
      <c r="B143" s="106">
        <v>42195</v>
      </c>
      <c r="C143" s="106"/>
      <c r="D143" s="107" t="s">
        <v>634</v>
      </c>
      <c r="E143" s="108" t="s">
        <v>581</v>
      </c>
      <c r="F143" s="109">
        <v>122.5</v>
      </c>
      <c r="G143" s="109"/>
      <c r="H143" s="110">
        <v>61</v>
      </c>
      <c r="I143" s="128">
        <v>172</v>
      </c>
      <c r="J143" s="129" t="s">
        <v>635</v>
      </c>
      <c r="K143" s="130">
        <f t="shared" si="43"/>
        <v>-61.5</v>
      </c>
      <c r="L143" s="131">
        <f t="shared" si="44"/>
        <v>-0.50204081632653064</v>
      </c>
      <c r="M143" s="132" t="s">
        <v>621</v>
      </c>
      <c r="N143" s="133">
        <v>43333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94">
        <v>35</v>
      </c>
      <c r="B144" s="102">
        <v>42219</v>
      </c>
      <c r="C144" s="102"/>
      <c r="D144" s="103" t="s">
        <v>636</v>
      </c>
      <c r="E144" s="104" t="s">
        <v>581</v>
      </c>
      <c r="F144" s="105">
        <v>297.5</v>
      </c>
      <c r="G144" s="104"/>
      <c r="H144" s="104">
        <v>350</v>
      </c>
      <c r="I144" s="122">
        <v>360</v>
      </c>
      <c r="J144" s="123" t="s">
        <v>637</v>
      </c>
      <c r="K144" s="124">
        <f t="shared" si="43"/>
        <v>52.5</v>
      </c>
      <c r="L144" s="125">
        <f t="shared" si="44"/>
        <v>0.17647058823529413</v>
      </c>
      <c r="M144" s="126" t="s">
        <v>557</v>
      </c>
      <c r="N144" s="127">
        <v>42232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94">
        <v>36</v>
      </c>
      <c r="B145" s="102">
        <v>42219</v>
      </c>
      <c r="C145" s="102"/>
      <c r="D145" s="103" t="s">
        <v>638</v>
      </c>
      <c r="E145" s="104" t="s">
        <v>581</v>
      </c>
      <c r="F145" s="105">
        <v>115.5</v>
      </c>
      <c r="G145" s="104"/>
      <c r="H145" s="104">
        <v>149</v>
      </c>
      <c r="I145" s="122">
        <v>140</v>
      </c>
      <c r="J145" s="137" t="s">
        <v>639</v>
      </c>
      <c r="K145" s="124">
        <f t="shared" si="43"/>
        <v>33.5</v>
      </c>
      <c r="L145" s="125">
        <f t="shared" si="44"/>
        <v>0.29004329004329005</v>
      </c>
      <c r="M145" s="126" t="s">
        <v>557</v>
      </c>
      <c r="N145" s="127">
        <v>42740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94">
        <v>37</v>
      </c>
      <c r="B146" s="102">
        <v>42251</v>
      </c>
      <c r="C146" s="102"/>
      <c r="D146" s="103" t="s">
        <v>632</v>
      </c>
      <c r="E146" s="104" t="s">
        <v>581</v>
      </c>
      <c r="F146" s="105">
        <v>226</v>
      </c>
      <c r="G146" s="104"/>
      <c r="H146" s="104">
        <v>292</v>
      </c>
      <c r="I146" s="122">
        <v>292</v>
      </c>
      <c r="J146" s="123" t="s">
        <v>640</v>
      </c>
      <c r="K146" s="124">
        <f t="shared" si="43"/>
        <v>66</v>
      </c>
      <c r="L146" s="125">
        <f t="shared" si="44"/>
        <v>0.29203539823008851</v>
      </c>
      <c r="M146" s="126" t="s">
        <v>557</v>
      </c>
      <c r="N146" s="127">
        <v>42286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94">
        <v>38</v>
      </c>
      <c r="B147" s="102">
        <v>42254</v>
      </c>
      <c r="C147" s="102"/>
      <c r="D147" s="103" t="s">
        <v>627</v>
      </c>
      <c r="E147" s="104" t="s">
        <v>581</v>
      </c>
      <c r="F147" s="105">
        <v>232.5</v>
      </c>
      <c r="G147" s="104"/>
      <c r="H147" s="104">
        <v>312.5</v>
      </c>
      <c r="I147" s="122">
        <v>310</v>
      </c>
      <c r="J147" s="123" t="s">
        <v>583</v>
      </c>
      <c r="K147" s="124">
        <f t="shared" si="43"/>
        <v>80</v>
      </c>
      <c r="L147" s="125">
        <f t="shared" si="44"/>
        <v>0.34408602150537637</v>
      </c>
      <c r="M147" s="126" t="s">
        <v>557</v>
      </c>
      <c r="N147" s="127">
        <v>42823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94">
        <v>39</v>
      </c>
      <c r="B148" s="102">
        <v>42268</v>
      </c>
      <c r="C148" s="102"/>
      <c r="D148" s="103" t="s">
        <v>641</v>
      </c>
      <c r="E148" s="104" t="s">
        <v>581</v>
      </c>
      <c r="F148" s="105">
        <v>196.5</v>
      </c>
      <c r="G148" s="104"/>
      <c r="H148" s="104">
        <v>238</v>
      </c>
      <c r="I148" s="122">
        <v>238</v>
      </c>
      <c r="J148" s="123" t="s">
        <v>640</v>
      </c>
      <c r="K148" s="124">
        <f t="shared" si="43"/>
        <v>41.5</v>
      </c>
      <c r="L148" s="125">
        <f t="shared" si="44"/>
        <v>0.21119592875318066</v>
      </c>
      <c r="M148" s="126" t="s">
        <v>557</v>
      </c>
      <c r="N148" s="127">
        <v>42291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94">
        <v>40</v>
      </c>
      <c r="B149" s="102">
        <v>42271</v>
      </c>
      <c r="C149" s="102"/>
      <c r="D149" s="103" t="s">
        <v>580</v>
      </c>
      <c r="E149" s="104" t="s">
        <v>581</v>
      </c>
      <c r="F149" s="105">
        <v>65</v>
      </c>
      <c r="G149" s="104"/>
      <c r="H149" s="104">
        <v>82</v>
      </c>
      <c r="I149" s="122">
        <v>82</v>
      </c>
      <c r="J149" s="123" t="s">
        <v>640</v>
      </c>
      <c r="K149" s="124">
        <f t="shared" si="43"/>
        <v>17</v>
      </c>
      <c r="L149" s="125">
        <f t="shared" si="44"/>
        <v>0.26153846153846155</v>
      </c>
      <c r="M149" s="126" t="s">
        <v>557</v>
      </c>
      <c r="N149" s="127">
        <v>42578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94">
        <v>41</v>
      </c>
      <c r="B150" s="102">
        <v>42291</v>
      </c>
      <c r="C150" s="102"/>
      <c r="D150" s="103" t="s">
        <v>642</v>
      </c>
      <c r="E150" s="104" t="s">
        <v>581</v>
      </c>
      <c r="F150" s="105">
        <v>144</v>
      </c>
      <c r="G150" s="104"/>
      <c r="H150" s="104">
        <v>182.5</v>
      </c>
      <c r="I150" s="122">
        <v>181</v>
      </c>
      <c r="J150" s="123" t="s">
        <v>640</v>
      </c>
      <c r="K150" s="124">
        <f t="shared" si="43"/>
        <v>38.5</v>
      </c>
      <c r="L150" s="125">
        <f t="shared" si="44"/>
        <v>0.2673611111111111</v>
      </c>
      <c r="M150" s="126" t="s">
        <v>557</v>
      </c>
      <c r="N150" s="127">
        <v>42817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94">
        <v>42</v>
      </c>
      <c r="B151" s="102">
        <v>42291</v>
      </c>
      <c r="C151" s="102"/>
      <c r="D151" s="103" t="s">
        <v>643</v>
      </c>
      <c r="E151" s="104" t="s">
        <v>581</v>
      </c>
      <c r="F151" s="105">
        <v>264</v>
      </c>
      <c r="G151" s="104"/>
      <c r="H151" s="104">
        <v>311</v>
      </c>
      <c r="I151" s="122">
        <v>311</v>
      </c>
      <c r="J151" s="123" t="s">
        <v>640</v>
      </c>
      <c r="K151" s="124">
        <f t="shared" si="43"/>
        <v>47</v>
      </c>
      <c r="L151" s="125">
        <f t="shared" si="44"/>
        <v>0.17803030303030304</v>
      </c>
      <c r="M151" s="126" t="s">
        <v>557</v>
      </c>
      <c r="N151" s="127">
        <v>42604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94">
        <v>43</v>
      </c>
      <c r="B152" s="102">
        <v>42318</v>
      </c>
      <c r="C152" s="102"/>
      <c r="D152" s="103" t="s">
        <v>644</v>
      </c>
      <c r="E152" s="104" t="s">
        <v>558</v>
      </c>
      <c r="F152" s="105">
        <v>549.5</v>
      </c>
      <c r="G152" s="104"/>
      <c r="H152" s="104">
        <v>630</v>
      </c>
      <c r="I152" s="122">
        <v>630</v>
      </c>
      <c r="J152" s="123" t="s">
        <v>640</v>
      </c>
      <c r="K152" s="124">
        <f t="shared" si="43"/>
        <v>80.5</v>
      </c>
      <c r="L152" s="125">
        <f t="shared" si="44"/>
        <v>0.1464968152866242</v>
      </c>
      <c r="M152" s="126" t="s">
        <v>557</v>
      </c>
      <c r="N152" s="127">
        <v>42419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94">
        <v>44</v>
      </c>
      <c r="B153" s="102">
        <v>42342</v>
      </c>
      <c r="C153" s="102"/>
      <c r="D153" s="103" t="s">
        <v>645</v>
      </c>
      <c r="E153" s="104" t="s">
        <v>581</v>
      </c>
      <c r="F153" s="105">
        <v>1027.5</v>
      </c>
      <c r="G153" s="104"/>
      <c r="H153" s="104">
        <v>1315</v>
      </c>
      <c r="I153" s="122">
        <v>1250</v>
      </c>
      <c r="J153" s="123" t="s">
        <v>640</v>
      </c>
      <c r="K153" s="124">
        <f t="shared" si="43"/>
        <v>287.5</v>
      </c>
      <c r="L153" s="125">
        <f t="shared" si="44"/>
        <v>0.27980535279805352</v>
      </c>
      <c r="M153" s="126" t="s">
        <v>557</v>
      </c>
      <c r="N153" s="127">
        <v>43244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94">
        <v>45</v>
      </c>
      <c r="B154" s="102">
        <v>42367</v>
      </c>
      <c r="C154" s="102"/>
      <c r="D154" s="103" t="s">
        <v>646</v>
      </c>
      <c r="E154" s="104" t="s">
        <v>581</v>
      </c>
      <c r="F154" s="105">
        <v>465</v>
      </c>
      <c r="G154" s="104"/>
      <c r="H154" s="104">
        <v>540</v>
      </c>
      <c r="I154" s="122">
        <v>540</v>
      </c>
      <c r="J154" s="123" t="s">
        <v>640</v>
      </c>
      <c r="K154" s="124">
        <f t="shared" si="43"/>
        <v>75</v>
      </c>
      <c r="L154" s="125">
        <f t="shared" si="44"/>
        <v>0.16129032258064516</v>
      </c>
      <c r="M154" s="126" t="s">
        <v>557</v>
      </c>
      <c r="N154" s="127">
        <v>42530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94">
        <v>46</v>
      </c>
      <c r="B155" s="102">
        <v>42380</v>
      </c>
      <c r="C155" s="102"/>
      <c r="D155" s="103" t="s">
        <v>377</v>
      </c>
      <c r="E155" s="104" t="s">
        <v>558</v>
      </c>
      <c r="F155" s="105">
        <v>81</v>
      </c>
      <c r="G155" s="104"/>
      <c r="H155" s="104">
        <v>110</v>
      </c>
      <c r="I155" s="122">
        <v>110</v>
      </c>
      <c r="J155" s="123" t="s">
        <v>640</v>
      </c>
      <c r="K155" s="124">
        <f t="shared" si="43"/>
        <v>29</v>
      </c>
      <c r="L155" s="125">
        <f t="shared" si="44"/>
        <v>0.35802469135802467</v>
      </c>
      <c r="M155" s="126" t="s">
        <v>557</v>
      </c>
      <c r="N155" s="127">
        <v>42745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94">
        <v>47</v>
      </c>
      <c r="B156" s="102">
        <v>42382</v>
      </c>
      <c r="C156" s="102"/>
      <c r="D156" s="103" t="s">
        <v>647</v>
      </c>
      <c r="E156" s="104" t="s">
        <v>558</v>
      </c>
      <c r="F156" s="105">
        <v>417.5</v>
      </c>
      <c r="G156" s="104"/>
      <c r="H156" s="104">
        <v>547</v>
      </c>
      <c r="I156" s="122">
        <v>535</v>
      </c>
      <c r="J156" s="123" t="s">
        <v>640</v>
      </c>
      <c r="K156" s="124">
        <f t="shared" si="43"/>
        <v>129.5</v>
      </c>
      <c r="L156" s="125">
        <f t="shared" si="44"/>
        <v>0.31017964071856285</v>
      </c>
      <c r="M156" s="126" t="s">
        <v>557</v>
      </c>
      <c r="N156" s="127">
        <v>42578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94">
        <v>48</v>
      </c>
      <c r="B157" s="102">
        <v>42408</v>
      </c>
      <c r="C157" s="102"/>
      <c r="D157" s="103" t="s">
        <v>648</v>
      </c>
      <c r="E157" s="104" t="s">
        <v>581</v>
      </c>
      <c r="F157" s="105">
        <v>650</v>
      </c>
      <c r="G157" s="104"/>
      <c r="H157" s="104">
        <v>800</v>
      </c>
      <c r="I157" s="122">
        <v>800</v>
      </c>
      <c r="J157" s="123" t="s">
        <v>640</v>
      </c>
      <c r="K157" s="124">
        <f t="shared" si="43"/>
        <v>150</v>
      </c>
      <c r="L157" s="125">
        <f t="shared" si="44"/>
        <v>0.23076923076923078</v>
      </c>
      <c r="M157" s="126" t="s">
        <v>557</v>
      </c>
      <c r="N157" s="127">
        <v>43154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94">
        <v>49</v>
      </c>
      <c r="B158" s="102">
        <v>42433</v>
      </c>
      <c r="C158" s="102"/>
      <c r="D158" s="103" t="s">
        <v>194</v>
      </c>
      <c r="E158" s="104" t="s">
        <v>581</v>
      </c>
      <c r="F158" s="105">
        <v>437.5</v>
      </c>
      <c r="G158" s="104"/>
      <c r="H158" s="104">
        <v>504.5</v>
      </c>
      <c r="I158" s="122">
        <v>522</v>
      </c>
      <c r="J158" s="123" t="s">
        <v>649</v>
      </c>
      <c r="K158" s="124">
        <f t="shared" si="43"/>
        <v>67</v>
      </c>
      <c r="L158" s="125">
        <f t="shared" si="44"/>
        <v>0.15314285714285714</v>
      </c>
      <c r="M158" s="126" t="s">
        <v>557</v>
      </c>
      <c r="N158" s="127">
        <v>42480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94">
        <v>50</v>
      </c>
      <c r="B159" s="102">
        <v>42438</v>
      </c>
      <c r="C159" s="102"/>
      <c r="D159" s="103" t="s">
        <v>650</v>
      </c>
      <c r="E159" s="104" t="s">
        <v>581</v>
      </c>
      <c r="F159" s="105">
        <v>189.5</v>
      </c>
      <c r="G159" s="104"/>
      <c r="H159" s="104">
        <v>218</v>
      </c>
      <c r="I159" s="122">
        <v>218</v>
      </c>
      <c r="J159" s="123" t="s">
        <v>640</v>
      </c>
      <c r="K159" s="124">
        <f t="shared" si="43"/>
        <v>28.5</v>
      </c>
      <c r="L159" s="125">
        <f t="shared" si="44"/>
        <v>0.15039577836411611</v>
      </c>
      <c r="M159" s="126" t="s">
        <v>557</v>
      </c>
      <c r="N159" s="127">
        <v>43034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341">
        <v>51</v>
      </c>
      <c r="B160" s="111">
        <v>42471</v>
      </c>
      <c r="C160" s="111"/>
      <c r="D160" s="112" t="s">
        <v>651</v>
      </c>
      <c r="E160" s="113" t="s">
        <v>581</v>
      </c>
      <c r="F160" s="114">
        <v>36.5</v>
      </c>
      <c r="G160" s="115"/>
      <c r="H160" s="115">
        <v>15.85</v>
      </c>
      <c r="I160" s="115">
        <v>60</v>
      </c>
      <c r="J160" s="134" t="s">
        <v>652</v>
      </c>
      <c r="K160" s="130">
        <f t="shared" si="43"/>
        <v>-20.65</v>
      </c>
      <c r="L160" s="164">
        <f t="shared" si="44"/>
        <v>-0.5657534246575342</v>
      </c>
      <c r="M160" s="132" t="s">
        <v>621</v>
      </c>
      <c r="N160" s="165">
        <v>43627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94">
        <v>52</v>
      </c>
      <c r="B161" s="102">
        <v>42472</v>
      </c>
      <c r="C161" s="102"/>
      <c r="D161" s="103" t="s">
        <v>653</v>
      </c>
      <c r="E161" s="104" t="s">
        <v>581</v>
      </c>
      <c r="F161" s="105">
        <v>93</v>
      </c>
      <c r="G161" s="104"/>
      <c r="H161" s="104">
        <v>149</v>
      </c>
      <c r="I161" s="122">
        <v>140</v>
      </c>
      <c r="J161" s="137" t="s">
        <v>654</v>
      </c>
      <c r="K161" s="124">
        <f t="shared" si="43"/>
        <v>56</v>
      </c>
      <c r="L161" s="125">
        <f t="shared" si="44"/>
        <v>0.60215053763440862</v>
      </c>
      <c r="M161" s="126" t="s">
        <v>557</v>
      </c>
      <c r="N161" s="127">
        <v>42740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94">
        <v>53</v>
      </c>
      <c r="B162" s="102">
        <v>42472</v>
      </c>
      <c r="C162" s="102"/>
      <c r="D162" s="103" t="s">
        <v>655</v>
      </c>
      <c r="E162" s="104" t="s">
        <v>581</v>
      </c>
      <c r="F162" s="105">
        <v>130</v>
      </c>
      <c r="G162" s="104"/>
      <c r="H162" s="104">
        <v>150</v>
      </c>
      <c r="I162" s="122" t="s">
        <v>656</v>
      </c>
      <c r="J162" s="123" t="s">
        <v>640</v>
      </c>
      <c r="K162" s="124">
        <f t="shared" si="43"/>
        <v>20</v>
      </c>
      <c r="L162" s="125">
        <f t="shared" si="44"/>
        <v>0.15384615384615385</v>
      </c>
      <c r="M162" s="126" t="s">
        <v>557</v>
      </c>
      <c r="N162" s="127">
        <v>42564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94">
        <v>54</v>
      </c>
      <c r="B163" s="102">
        <v>42473</v>
      </c>
      <c r="C163" s="102"/>
      <c r="D163" s="103" t="s">
        <v>345</v>
      </c>
      <c r="E163" s="104" t="s">
        <v>581</v>
      </c>
      <c r="F163" s="105">
        <v>196</v>
      </c>
      <c r="G163" s="104"/>
      <c r="H163" s="104">
        <v>299</v>
      </c>
      <c r="I163" s="122">
        <v>299</v>
      </c>
      <c r="J163" s="123" t="s">
        <v>640</v>
      </c>
      <c r="K163" s="124">
        <v>103</v>
      </c>
      <c r="L163" s="125">
        <v>0.52551020408163296</v>
      </c>
      <c r="M163" s="126" t="s">
        <v>557</v>
      </c>
      <c r="N163" s="127">
        <v>42620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94">
        <v>55</v>
      </c>
      <c r="B164" s="102">
        <v>42473</v>
      </c>
      <c r="C164" s="102"/>
      <c r="D164" s="103" t="s">
        <v>714</v>
      </c>
      <c r="E164" s="104" t="s">
        <v>581</v>
      </c>
      <c r="F164" s="105">
        <v>88</v>
      </c>
      <c r="G164" s="104"/>
      <c r="H164" s="104">
        <v>103</v>
      </c>
      <c r="I164" s="122">
        <v>103</v>
      </c>
      <c r="J164" s="123" t="s">
        <v>640</v>
      </c>
      <c r="K164" s="124">
        <v>15</v>
      </c>
      <c r="L164" s="125">
        <v>0.170454545454545</v>
      </c>
      <c r="M164" s="126" t="s">
        <v>557</v>
      </c>
      <c r="N164" s="127">
        <v>42530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94">
        <v>56</v>
      </c>
      <c r="B165" s="102">
        <v>42492</v>
      </c>
      <c r="C165" s="102"/>
      <c r="D165" s="103" t="s">
        <v>657</v>
      </c>
      <c r="E165" s="104" t="s">
        <v>581</v>
      </c>
      <c r="F165" s="105">
        <v>127.5</v>
      </c>
      <c r="G165" s="104"/>
      <c r="H165" s="104">
        <v>148</v>
      </c>
      <c r="I165" s="122" t="s">
        <v>658</v>
      </c>
      <c r="J165" s="123" t="s">
        <v>640</v>
      </c>
      <c r="K165" s="124">
        <f>H165-F165</f>
        <v>20.5</v>
      </c>
      <c r="L165" s="125">
        <f>K165/F165</f>
        <v>0.16078431372549021</v>
      </c>
      <c r="M165" s="126" t="s">
        <v>557</v>
      </c>
      <c r="N165" s="127">
        <v>42564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94">
        <v>57</v>
      </c>
      <c r="B166" s="102">
        <v>42493</v>
      </c>
      <c r="C166" s="102"/>
      <c r="D166" s="103" t="s">
        <v>659</v>
      </c>
      <c r="E166" s="104" t="s">
        <v>581</v>
      </c>
      <c r="F166" s="105">
        <v>675</v>
      </c>
      <c r="G166" s="104"/>
      <c r="H166" s="104">
        <v>815</v>
      </c>
      <c r="I166" s="122" t="s">
        <v>660</v>
      </c>
      <c r="J166" s="123" t="s">
        <v>640</v>
      </c>
      <c r="K166" s="124">
        <f>H166-F166</f>
        <v>140</v>
      </c>
      <c r="L166" s="125">
        <f>K166/F166</f>
        <v>0.2074074074074074</v>
      </c>
      <c r="M166" s="126" t="s">
        <v>557</v>
      </c>
      <c r="N166" s="127">
        <v>43154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95">
        <v>58</v>
      </c>
      <c r="B167" s="106">
        <v>42522</v>
      </c>
      <c r="C167" s="106"/>
      <c r="D167" s="107" t="s">
        <v>715</v>
      </c>
      <c r="E167" s="108" t="s">
        <v>581</v>
      </c>
      <c r="F167" s="109">
        <v>500</v>
      </c>
      <c r="G167" s="109"/>
      <c r="H167" s="110">
        <v>232.5</v>
      </c>
      <c r="I167" s="128" t="s">
        <v>716</v>
      </c>
      <c r="J167" s="129" t="s">
        <v>717</v>
      </c>
      <c r="K167" s="130">
        <f>H167-F167</f>
        <v>-267.5</v>
      </c>
      <c r="L167" s="131">
        <f>K167/F167</f>
        <v>-0.53500000000000003</v>
      </c>
      <c r="M167" s="132" t="s">
        <v>621</v>
      </c>
      <c r="N167" s="133">
        <v>43735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94">
        <v>59</v>
      </c>
      <c r="B168" s="102">
        <v>42527</v>
      </c>
      <c r="C168" s="102"/>
      <c r="D168" s="103" t="s">
        <v>661</v>
      </c>
      <c r="E168" s="104" t="s">
        <v>581</v>
      </c>
      <c r="F168" s="105">
        <v>110</v>
      </c>
      <c r="G168" s="104"/>
      <c r="H168" s="104">
        <v>126.5</v>
      </c>
      <c r="I168" s="122">
        <v>125</v>
      </c>
      <c r="J168" s="123" t="s">
        <v>590</v>
      </c>
      <c r="K168" s="124">
        <f>H168-F168</f>
        <v>16.5</v>
      </c>
      <c r="L168" s="125">
        <f>K168/F168</f>
        <v>0.15</v>
      </c>
      <c r="M168" s="126" t="s">
        <v>557</v>
      </c>
      <c r="N168" s="127">
        <v>42552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94">
        <v>60</v>
      </c>
      <c r="B169" s="102">
        <v>42538</v>
      </c>
      <c r="C169" s="102"/>
      <c r="D169" s="103" t="s">
        <v>662</v>
      </c>
      <c r="E169" s="104" t="s">
        <v>581</v>
      </c>
      <c r="F169" s="105">
        <v>44</v>
      </c>
      <c r="G169" s="104"/>
      <c r="H169" s="104">
        <v>69.5</v>
      </c>
      <c r="I169" s="122">
        <v>69.5</v>
      </c>
      <c r="J169" s="123" t="s">
        <v>663</v>
      </c>
      <c r="K169" s="124">
        <f>H169-F169</f>
        <v>25.5</v>
      </c>
      <c r="L169" s="125">
        <f>K169/F169</f>
        <v>0.57954545454545459</v>
      </c>
      <c r="M169" s="126" t="s">
        <v>557</v>
      </c>
      <c r="N169" s="127">
        <v>42977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94">
        <v>61</v>
      </c>
      <c r="B170" s="102">
        <v>42549</v>
      </c>
      <c r="C170" s="102"/>
      <c r="D170" s="144" t="s">
        <v>718</v>
      </c>
      <c r="E170" s="104" t="s">
        <v>581</v>
      </c>
      <c r="F170" s="105">
        <v>262.5</v>
      </c>
      <c r="G170" s="104"/>
      <c r="H170" s="104">
        <v>340</v>
      </c>
      <c r="I170" s="122">
        <v>333</v>
      </c>
      <c r="J170" s="123" t="s">
        <v>719</v>
      </c>
      <c r="K170" s="124">
        <v>77.5</v>
      </c>
      <c r="L170" s="125">
        <v>0.29523809523809502</v>
      </c>
      <c r="M170" s="126" t="s">
        <v>557</v>
      </c>
      <c r="N170" s="127">
        <v>43017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94">
        <v>62</v>
      </c>
      <c r="B171" s="102">
        <v>42549</v>
      </c>
      <c r="C171" s="102"/>
      <c r="D171" s="144" t="s">
        <v>720</v>
      </c>
      <c r="E171" s="104" t="s">
        <v>581</v>
      </c>
      <c r="F171" s="105">
        <v>840</v>
      </c>
      <c r="G171" s="104"/>
      <c r="H171" s="104">
        <v>1230</v>
      </c>
      <c r="I171" s="122">
        <v>1230</v>
      </c>
      <c r="J171" s="123" t="s">
        <v>640</v>
      </c>
      <c r="K171" s="124">
        <v>390</v>
      </c>
      <c r="L171" s="125">
        <v>0.46428571428571402</v>
      </c>
      <c r="M171" s="126" t="s">
        <v>557</v>
      </c>
      <c r="N171" s="127">
        <v>42649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342">
        <v>63</v>
      </c>
      <c r="B172" s="139">
        <v>42556</v>
      </c>
      <c r="C172" s="139"/>
      <c r="D172" s="140" t="s">
        <v>664</v>
      </c>
      <c r="E172" s="141" t="s">
        <v>581</v>
      </c>
      <c r="F172" s="142">
        <v>395</v>
      </c>
      <c r="G172" s="143"/>
      <c r="H172" s="143">
        <f>(468.5+342.5)/2</f>
        <v>405.5</v>
      </c>
      <c r="I172" s="143">
        <v>510</v>
      </c>
      <c r="J172" s="166" t="s">
        <v>665</v>
      </c>
      <c r="K172" s="167">
        <f t="shared" ref="K172:K178" si="45">H172-F172</f>
        <v>10.5</v>
      </c>
      <c r="L172" s="168">
        <f t="shared" ref="L172:L178" si="46">K172/F172</f>
        <v>2.6582278481012658E-2</v>
      </c>
      <c r="M172" s="169" t="s">
        <v>666</v>
      </c>
      <c r="N172" s="170">
        <v>43606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95">
        <v>64</v>
      </c>
      <c r="B173" s="106">
        <v>42584</v>
      </c>
      <c r="C173" s="106"/>
      <c r="D173" s="107" t="s">
        <v>667</v>
      </c>
      <c r="E173" s="108" t="s">
        <v>558</v>
      </c>
      <c r="F173" s="109">
        <f>169.5-12.8</f>
        <v>156.69999999999999</v>
      </c>
      <c r="G173" s="109"/>
      <c r="H173" s="110">
        <v>77</v>
      </c>
      <c r="I173" s="128" t="s">
        <v>668</v>
      </c>
      <c r="J173" s="361" t="s">
        <v>797</v>
      </c>
      <c r="K173" s="130">
        <f t="shared" si="45"/>
        <v>-79.699999999999989</v>
      </c>
      <c r="L173" s="131">
        <f t="shared" si="46"/>
        <v>-0.50861518825781749</v>
      </c>
      <c r="M173" s="132" t="s">
        <v>621</v>
      </c>
      <c r="N173" s="133">
        <v>43522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95">
        <v>65</v>
      </c>
      <c r="B174" s="106">
        <v>42586</v>
      </c>
      <c r="C174" s="106"/>
      <c r="D174" s="107" t="s">
        <v>669</v>
      </c>
      <c r="E174" s="108" t="s">
        <v>581</v>
      </c>
      <c r="F174" s="109">
        <v>400</v>
      </c>
      <c r="G174" s="109"/>
      <c r="H174" s="110">
        <v>305</v>
      </c>
      <c r="I174" s="128">
        <v>475</v>
      </c>
      <c r="J174" s="129" t="s">
        <v>670</v>
      </c>
      <c r="K174" s="130">
        <f t="shared" si="45"/>
        <v>-95</v>
      </c>
      <c r="L174" s="131">
        <f t="shared" si="46"/>
        <v>-0.23749999999999999</v>
      </c>
      <c r="M174" s="132" t="s">
        <v>621</v>
      </c>
      <c r="N174" s="133">
        <v>43606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94">
        <v>66</v>
      </c>
      <c r="B175" s="102">
        <v>42593</v>
      </c>
      <c r="C175" s="102"/>
      <c r="D175" s="103" t="s">
        <v>671</v>
      </c>
      <c r="E175" s="104" t="s">
        <v>581</v>
      </c>
      <c r="F175" s="105">
        <v>86.5</v>
      </c>
      <c r="G175" s="104"/>
      <c r="H175" s="104">
        <v>130</v>
      </c>
      <c r="I175" s="122">
        <v>130</v>
      </c>
      <c r="J175" s="137" t="s">
        <v>672</v>
      </c>
      <c r="K175" s="124">
        <f t="shared" si="45"/>
        <v>43.5</v>
      </c>
      <c r="L175" s="125">
        <f t="shared" si="46"/>
        <v>0.50289017341040465</v>
      </c>
      <c r="M175" s="126" t="s">
        <v>557</v>
      </c>
      <c r="N175" s="127">
        <v>43091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95">
        <v>67</v>
      </c>
      <c r="B176" s="106">
        <v>42600</v>
      </c>
      <c r="C176" s="106"/>
      <c r="D176" s="107" t="s">
        <v>368</v>
      </c>
      <c r="E176" s="108" t="s">
        <v>581</v>
      </c>
      <c r="F176" s="109">
        <v>133.5</v>
      </c>
      <c r="G176" s="109"/>
      <c r="H176" s="110">
        <v>126.5</v>
      </c>
      <c r="I176" s="128">
        <v>178</v>
      </c>
      <c r="J176" s="129" t="s">
        <v>673</v>
      </c>
      <c r="K176" s="130">
        <f t="shared" si="45"/>
        <v>-7</v>
      </c>
      <c r="L176" s="131">
        <f t="shared" si="46"/>
        <v>-5.2434456928838954E-2</v>
      </c>
      <c r="M176" s="132" t="s">
        <v>621</v>
      </c>
      <c r="N176" s="133">
        <v>42615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94">
        <v>68</v>
      </c>
      <c r="B177" s="102">
        <v>42613</v>
      </c>
      <c r="C177" s="102"/>
      <c r="D177" s="103" t="s">
        <v>674</v>
      </c>
      <c r="E177" s="104" t="s">
        <v>581</v>
      </c>
      <c r="F177" s="105">
        <v>560</v>
      </c>
      <c r="G177" s="104"/>
      <c r="H177" s="104">
        <v>725</v>
      </c>
      <c r="I177" s="122">
        <v>725</v>
      </c>
      <c r="J177" s="123" t="s">
        <v>583</v>
      </c>
      <c r="K177" s="124">
        <f t="shared" si="45"/>
        <v>165</v>
      </c>
      <c r="L177" s="125">
        <f t="shared" si="46"/>
        <v>0.29464285714285715</v>
      </c>
      <c r="M177" s="126" t="s">
        <v>557</v>
      </c>
      <c r="N177" s="127">
        <v>42456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94">
        <v>69</v>
      </c>
      <c r="B178" s="102">
        <v>42614</v>
      </c>
      <c r="C178" s="102"/>
      <c r="D178" s="103" t="s">
        <v>675</v>
      </c>
      <c r="E178" s="104" t="s">
        <v>581</v>
      </c>
      <c r="F178" s="105">
        <v>160.5</v>
      </c>
      <c r="G178" s="104"/>
      <c r="H178" s="104">
        <v>210</v>
      </c>
      <c r="I178" s="122">
        <v>210</v>
      </c>
      <c r="J178" s="123" t="s">
        <v>583</v>
      </c>
      <c r="K178" s="124">
        <f t="shared" si="45"/>
        <v>49.5</v>
      </c>
      <c r="L178" s="125">
        <f t="shared" si="46"/>
        <v>0.30841121495327101</v>
      </c>
      <c r="M178" s="126" t="s">
        <v>557</v>
      </c>
      <c r="N178" s="127">
        <v>42871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94">
        <v>70</v>
      </c>
      <c r="B179" s="102">
        <v>42646</v>
      </c>
      <c r="C179" s="102"/>
      <c r="D179" s="144" t="s">
        <v>391</v>
      </c>
      <c r="E179" s="104" t="s">
        <v>581</v>
      </c>
      <c r="F179" s="105">
        <v>430</v>
      </c>
      <c r="G179" s="104"/>
      <c r="H179" s="104">
        <v>596</v>
      </c>
      <c r="I179" s="122">
        <v>575</v>
      </c>
      <c r="J179" s="123" t="s">
        <v>721</v>
      </c>
      <c r="K179" s="124">
        <v>166</v>
      </c>
      <c r="L179" s="125">
        <v>0.38604651162790699</v>
      </c>
      <c r="M179" s="126" t="s">
        <v>557</v>
      </c>
      <c r="N179" s="127">
        <v>42769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94">
        <v>71</v>
      </c>
      <c r="B180" s="102">
        <v>42657</v>
      </c>
      <c r="C180" s="102"/>
      <c r="D180" s="103" t="s">
        <v>676</v>
      </c>
      <c r="E180" s="104" t="s">
        <v>581</v>
      </c>
      <c r="F180" s="105">
        <v>280</v>
      </c>
      <c r="G180" s="104"/>
      <c r="H180" s="104">
        <v>345</v>
      </c>
      <c r="I180" s="122">
        <v>345</v>
      </c>
      <c r="J180" s="123" t="s">
        <v>583</v>
      </c>
      <c r="K180" s="124">
        <f t="shared" ref="K180:K185" si="47">H180-F180</f>
        <v>65</v>
      </c>
      <c r="L180" s="125">
        <f>K180/F180</f>
        <v>0.23214285714285715</v>
      </c>
      <c r="M180" s="126" t="s">
        <v>557</v>
      </c>
      <c r="N180" s="127">
        <v>42814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94">
        <v>72</v>
      </c>
      <c r="B181" s="102">
        <v>42657</v>
      </c>
      <c r="C181" s="102"/>
      <c r="D181" s="103" t="s">
        <v>677</v>
      </c>
      <c r="E181" s="104" t="s">
        <v>581</v>
      </c>
      <c r="F181" s="105">
        <v>245</v>
      </c>
      <c r="G181" s="104"/>
      <c r="H181" s="104">
        <v>325.5</v>
      </c>
      <c r="I181" s="122">
        <v>330</v>
      </c>
      <c r="J181" s="123" t="s">
        <v>678</v>
      </c>
      <c r="K181" s="124">
        <f t="shared" si="47"/>
        <v>80.5</v>
      </c>
      <c r="L181" s="125">
        <f>K181/F181</f>
        <v>0.32857142857142857</v>
      </c>
      <c r="M181" s="126" t="s">
        <v>557</v>
      </c>
      <c r="N181" s="127">
        <v>42769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94">
        <v>73</v>
      </c>
      <c r="B182" s="102">
        <v>42660</v>
      </c>
      <c r="C182" s="102"/>
      <c r="D182" s="103" t="s">
        <v>341</v>
      </c>
      <c r="E182" s="104" t="s">
        <v>581</v>
      </c>
      <c r="F182" s="105">
        <v>125</v>
      </c>
      <c r="G182" s="104"/>
      <c r="H182" s="104">
        <v>160</v>
      </c>
      <c r="I182" s="122">
        <v>160</v>
      </c>
      <c r="J182" s="123" t="s">
        <v>640</v>
      </c>
      <c r="K182" s="124">
        <f t="shared" si="47"/>
        <v>35</v>
      </c>
      <c r="L182" s="125">
        <v>0.28000000000000003</v>
      </c>
      <c r="M182" s="126" t="s">
        <v>557</v>
      </c>
      <c r="N182" s="127">
        <v>42803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74</v>
      </c>
      <c r="B183" s="102">
        <v>42660</v>
      </c>
      <c r="C183" s="102"/>
      <c r="D183" s="103" t="s">
        <v>456</v>
      </c>
      <c r="E183" s="104" t="s">
        <v>581</v>
      </c>
      <c r="F183" s="105">
        <v>114</v>
      </c>
      <c r="G183" s="104"/>
      <c r="H183" s="104">
        <v>145</v>
      </c>
      <c r="I183" s="122">
        <v>145</v>
      </c>
      <c r="J183" s="123" t="s">
        <v>640</v>
      </c>
      <c r="K183" s="124">
        <f t="shared" si="47"/>
        <v>31</v>
      </c>
      <c r="L183" s="125">
        <f>K183/F183</f>
        <v>0.27192982456140352</v>
      </c>
      <c r="M183" s="126" t="s">
        <v>557</v>
      </c>
      <c r="N183" s="127">
        <v>42859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75</v>
      </c>
      <c r="B184" s="102">
        <v>42660</v>
      </c>
      <c r="C184" s="102"/>
      <c r="D184" s="103" t="s">
        <v>679</v>
      </c>
      <c r="E184" s="104" t="s">
        <v>581</v>
      </c>
      <c r="F184" s="105">
        <v>212</v>
      </c>
      <c r="G184" s="104"/>
      <c r="H184" s="104">
        <v>280</v>
      </c>
      <c r="I184" s="122">
        <v>276</v>
      </c>
      <c r="J184" s="123" t="s">
        <v>680</v>
      </c>
      <c r="K184" s="124">
        <f t="shared" si="47"/>
        <v>68</v>
      </c>
      <c r="L184" s="125">
        <f>K184/F184</f>
        <v>0.32075471698113206</v>
      </c>
      <c r="M184" s="126" t="s">
        <v>557</v>
      </c>
      <c r="N184" s="127">
        <v>42858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76</v>
      </c>
      <c r="B185" s="102">
        <v>42678</v>
      </c>
      <c r="C185" s="102"/>
      <c r="D185" s="103" t="s">
        <v>149</v>
      </c>
      <c r="E185" s="104" t="s">
        <v>581</v>
      </c>
      <c r="F185" s="105">
        <v>155</v>
      </c>
      <c r="G185" s="104"/>
      <c r="H185" s="104">
        <v>210</v>
      </c>
      <c r="I185" s="122">
        <v>210</v>
      </c>
      <c r="J185" s="123" t="s">
        <v>681</v>
      </c>
      <c r="K185" s="124">
        <f t="shared" si="47"/>
        <v>55</v>
      </c>
      <c r="L185" s="125">
        <f>K185/F185</f>
        <v>0.35483870967741937</v>
      </c>
      <c r="M185" s="126" t="s">
        <v>557</v>
      </c>
      <c r="N185" s="127">
        <v>42944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5">
        <v>77</v>
      </c>
      <c r="B186" s="106">
        <v>42710</v>
      </c>
      <c r="C186" s="106"/>
      <c r="D186" s="107" t="s">
        <v>722</v>
      </c>
      <c r="E186" s="108" t="s">
        <v>581</v>
      </c>
      <c r="F186" s="109">
        <v>150.5</v>
      </c>
      <c r="G186" s="109"/>
      <c r="H186" s="110">
        <v>72.5</v>
      </c>
      <c r="I186" s="128">
        <v>174</v>
      </c>
      <c r="J186" s="129" t="s">
        <v>723</v>
      </c>
      <c r="K186" s="130">
        <v>-78</v>
      </c>
      <c r="L186" s="131">
        <v>-0.51827242524916906</v>
      </c>
      <c r="M186" s="132" t="s">
        <v>621</v>
      </c>
      <c r="N186" s="133">
        <v>43333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78</v>
      </c>
      <c r="B187" s="102">
        <v>42712</v>
      </c>
      <c r="C187" s="102"/>
      <c r="D187" s="103" t="s">
        <v>123</v>
      </c>
      <c r="E187" s="104" t="s">
        <v>581</v>
      </c>
      <c r="F187" s="105">
        <v>380</v>
      </c>
      <c r="G187" s="104"/>
      <c r="H187" s="104">
        <v>478</v>
      </c>
      <c r="I187" s="122">
        <v>468</v>
      </c>
      <c r="J187" s="123" t="s">
        <v>640</v>
      </c>
      <c r="K187" s="124">
        <f>H187-F187</f>
        <v>98</v>
      </c>
      <c r="L187" s="125">
        <f>K187/F187</f>
        <v>0.25789473684210529</v>
      </c>
      <c r="M187" s="126" t="s">
        <v>557</v>
      </c>
      <c r="N187" s="127">
        <v>43025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79</v>
      </c>
      <c r="B188" s="102">
        <v>42734</v>
      </c>
      <c r="C188" s="102"/>
      <c r="D188" s="103" t="s">
        <v>245</v>
      </c>
      <c r="E188" s="104" t="s">
        <v>581</v>
      </c>
      <c r="F188" s="105">
        <v>305</v>
      </c>
      <c r="G188" s="104"/>
      <c r="H188" s="104">
        <v>375</v>
      </c>
      <c r="I188" s="122">
        <v>375</v>
      </c>
      <c r="J188" s="123" t="s">
        <v>640</v>
      </c>
      <c r="K188" s="124">
        <f>H188-F188</f>
        <v>70</v>
      </c>
      <c r="L188" s="125">
        <f>K188/F188</f>
        <v>0.22950819672131148</v>
      </c>
      <c r="M188" s="126" t="s">
        <v>557</v>
      </c>
      <c r="N188" s="127">
        <v>42768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80</v>
      </c>
      <c r="B189" s="102">
        <v>42739</v>
      </c>
      <c r="C189" s="102"/>
      <c r="D189" s="103" t="s">
        <v>343</v>
      </c>
      <c r="E189" s="104" t="s">
        <v>581</v>
      </c>
      <c r="F189" s="105">
        <v>99.5</v>
      </c>
      <c r="G189" s="104"/>
      <c r="H189" s="104">
        <v>158</v>
      </c>
      <c r="I189" s="122">
        <v>158</v>
      </c>
      <c r="J189" s="123" t="s">
        <v>640</v>
      </c>
      <c r="K189" s="124">
        <f>H189-F189</f>
        <v>58.5</v>
      </c>
      <c r="L189" s="125">
        <f>K189/F189</f>
        <v>0.5879396984924623</v>
      </c>
      <c r="M189" s="126" t="s">
        <v>557</v>
      </c>
      <c r="N189" s="127">
        <v>42898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81</v>
      </c>
      <c r="B190" s="102">
        <v>42739</v>
      </c>
      <c r="C190" s="102"/>
      <c r="D190" s="103" t="s">
        <v>343</v>
      </c>
      <c r="E190" s="104" t="s">
        <v>581</v>
      </c>
      <c r="F190" s="105">
        <v>99.5</v>
      </c>
      <c r="G190" s="104"/>
      <c r="H190" s="104">
        <v>158</v>
      </c>
      <c r="I190" s="122">
        <v>158</v>
      </c>
      <c r="J190" s="123" t="s">
        <v>640</v>
      </c>
      <c r="K190" s="124">
        <v>58.5</v>
      </c>
      <c r="L190" s="125">
        <v>0.58793969849246197</v>
      </c>
      <c r="M190" s="126" t="s">
        <v>557</v>
      </c>
      <c r="N190" s="127">
        <v>42898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82</v>
      </c>
      <c r="B191" s="102">
        <v>42786</v>
      </c>
      <c r="C191" s="102"/>
      <c r="D191" s="103" t="s">
        <v>166</v>
      </c>
      <c r="E191" s="104" t="s">
        <v>581</v>
      </c>
      <c r="F191" s="105">
        <v>140.5</v>
      </c>
      <c r="G191" s="104"/>
      <c r="H191" s="104">
        <v>220</v>
      </c>
      <c r="I191" s="122">
        <v>220</v>
      </c>
      <c r="J191" s="123" t="s">
        <v>640</v>
      </c>
      <c r="K191" s="124">
        <f>H191-F191</f>
        <v>79.5</v>
      </c>
      <c r="L191" s="125">
        <f>K191/F191</f>
        <v>0.5658362989323843</v>
      </c>
      <c r="M191" s="126" t="s">
        <v>557</v>
      </c>
      <c r="N191" s="127">
        <v>42864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83</v>
      </c>
      <c r="B192" s="102">
        <v>42786</v>
      </c>
      <c r="C192" s="102"/>
      <c r="D192" s="103" t="s">
        <v>724</v>
      </c>
      <c r="E192" s="104" t="s">
        <v>581</v>
      </c>
      <c r="F192" s="105">
        <v>202.5</v>
      </c>
      <c r="G192" s="104"/>
      <c r="H192" s="104">
        <v>234</v>
      </c>
      <c r="I192" s="122">
        <v>234</v>
      </c>
      <c r="J192" s="123" t="s">
        <v>640</v>
      </c>
      <c r="K192" s="124">
        <v>31.5</v>
      </c>
      <c r="L192" s="125">
        <v>0.155555555555556</v>
      </c>
      <c r="M192" s="126" t="s">
        <v>557</v>
      </c>
      <c r="N192" s="127">
        <v>42836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84</v>
      </c>
      <c r="B193" s="102">
        <v>42818</v>
      </c>
      <c r="C193" s="102"/>
      <c r="D193" s="103" t="s">
        <v>518</v>
      </c>
      <c r="E193" s="104" t="s">
        <v>581</v>
      </c>
      <c r="F193" s="105">
        <v>300.5</v>
      </c>
      <c r="G193" s="104"/>
      <c r="H193" s="104">
        <v>417.5</v>
      </c>
      <c r="I193" s="122">
        <v>420</v>
      </c>
      <c r="J193" s="123" t="s">
        <v>682</v>
      </c>
      <c r="K193" s="124">
        <f>H193-F193</f>
        <v>117</v>
      </c>
      <c r="L193" s="125">
        <f>K193/F193</f>
        <v>0.38935108153078202</v>
      </c>
      <c r="M193" s="126" t="s">
        <v>557</v>
      </c>
      <c r="N193" s="127">
        <v>43070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85</v>
      </c>
      <c r="B194" s="102">
        <v>42818</v>
      </c>
      <c r="C194" s="102"/>
      <c r="D194" s="103" t="s">
        <v>720</v>
      </c>
      <c r="E194" s="104" t="s">
        <v>581</v>
      </c>
      <c r="F194" s="105">
        <v>850</v>
      </c>
      <c r="G194" s="104"/>
      <c r="H194" s="104">
        <v>1042.5</v>
      </c>
      <c r="I194" s="122">
        <v>1023</v>
      </c>
      <c r="J194" s="123" t="s">
        <v>725</v>
      </c>
      <c r="K194" s="124">
        <v>192.5</v>
      </c>
      <c r="L194" s="125">
        <v>0.22647058823529401</v>
      </c>
      <c r="M194" s="126" t="s">
        <v>557</v>
      </c>
      <c r="N194" s="127">
        <v>42830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86</v>
      </c>
      <c r="B195" s="102">
        <v>42830</v>
      </c>
      <c r="C195" s="102"/>
      <c r="D195" s="103" t="s">
        <v>472</v>
      </c>
      <c r="E195" s="104" t="s">
        <v>581</v>
      </c>
      <c r="F195" s="105">
        <v>785</v>
      </c>
      <c r="G195" s="104"/>
      <c r="H195" s="104">
        <v>930</v>
      </c>
      <c r="I195" s="122">
        <v>920</v>
      </c>
      <c r="J195" s="123" t="s">
        <v>683</v>
      </c>
      <c r="K195" s="124">
        <f>H195-F195</f>
        <v>145</v>
      </c>
      <c r="L195" s="125">
        <f>K195/F195</f>
        <v>0.18471337579617833</v>
      </c>
      <c r="M195" s="126" t="s">
        <v>557</v>
      </c>
      <c r="N195" s="127">
        <v>42976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5">
        <v>87</v>
      </c>
      <c r="B196" s="106">
        <v>42831</v>
      </c>
      <c r="C196" s="106"/>
      <c r="D196" s="107" t="s">
        <v>726</v>
      </c>
      <c r="E196" s="108" t="s">
        <v>581</v>
      </c>
      <c r="F196" s="109">
        <v>40</v>
      </c>
      <c r="G196" s="109"/>
      <c r="H196" s="110">
        <v>13.1</v>
      </c>
      <c r="I196" s="128">
        <v>60</v>
      </c>
      <c r="J196" s="134" t="s">
        <v>727</v>
      </c>
      <c r="K196" s="130">
        <v>-26.9</v>
      </c>
      <c r="L196" s="131">
        <v>-0.67249999999999999</v>
      </c>
      <c r="M196" s="132" t="s">
        <v>621</v>
      </c>
      <c r="N196" s="133">
        <v>43138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88</v>
      </c>
      <c r="B197" s="102">
        <v>42837</v>
      </c>
      <c r="C197" s="102"/>
      <c r="D197" s="103" t="s">
        <v>87</v>
      </c>
      <c r="E197" s="104" t="s">
        <v>581</v>
      </c>
      <c r="F197" s="105">
        <v>289.5</v>
      </c>
      <c r="G197" s="104"/>
      <c r="H197" s="104">
        <v>354</v>
      </c>
      <c r="I197" s="122">
        <v>360</v>
      </c>
      <c r="J197" s="123" t="s">
        <v>684</v>
      </c>
      <c r="K197" s="124">
        <f t="shared" ref="K197:K205" si="48">H197-F197</f>
        <v>64.5</v>
      </c>
      <c r="L197" s="125">
        <f t="shared" ref="L197:L205" si="49">K197/F197</f>
        <v>0.22279792746113988</v>
      </c>
      <c r="M197" s="126" t="s">
        <v>557</v>
      </c>
      <c r="N197" s="127">
        <v>43040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89</v>
      </c>
      <c r="B198" s="102">
        <v>42845</v>
      </c>
      <c r="C198" s="102"/>
      <c r="D198" s="103" t="s">
        <v>417</v>
      </c>
      <c r="E198" s="104" t="s">
        <v>581</v>
      </c>
      <c r="F198" s="105">
        <v>700</v>
      </c>
      <c r="G198" s="104"/>
      <c r="H198" s="104">
        <v>840</v>
      </c>
      <c r="I198" s="122">
        <v>840</v>
      </c>
      <c r="J198" s="123" t="s">
        <v>685</v>
      </c>
      <c r="K198" s="124">
        <f t="shared" si="48"/>
        <v>140</v>
      </c>
      <c r="L198" s="125">
        <f t="shared" si="49"/>
        <v>0.2</v>
      </c>
      <c r="M198" s="126" t="s">
        <v>557</v>
      </c>
      <c r="N198" s="127">
        <v>42893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90</v>
      </c>
      <c r="B199" s="102">
        <v>42887</v>
      </c>
      <c r="C199" s="102"/>
      <c r="D199" s="144" t="s">
        <v>354</v>
      </c>
      <c r="E199" s="104" t="s">
        <v>581</v>
      </c>
      <c r="F199" s="105">
        <v>130</v>
      </c>
      <c r="G199" s="104"/>
      <c r="H199" s="104">
        <v>144.25</v>
      </c>
      <c r="I199" s="122">
        <v>170</v>
      </c>
      <c r="J199" s="123" t="s">
        <v>686</v>
      </c>
      <c r="K199" s="124">
        <f t="shared" si="48"/>
        <v>14.25</v>
      </c>
      <c r="L199" s="125">
        <f t="shared" si="49"/>
        <v>0.10961538461538461</v>
      </c>
      <c r="M199" s="126" t="s">
        <v>557</v>
      </c>
      <c r="N199" s="127">
        <v>43675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91</v>
      </c>
      <c r="B200" s="102">
        <v>42901</v>
      </c>
      <c r="C200" s="102"/>
      <c r="D200" s="144" t="s">
        <v>687</v>
      </c>
      <c r="E200" s="104" t="s">
        <v>581</v>
      </c>
      <c r="F200" s="105">
        <v>214.5</v>
      </c>
      <c r="G200" s="104"/>
      <c r="H200" s="104">
        <v>262</v>
      </c>
      <c r="I200" s="122">
        <v>262</v>
      </c>
      <c r="J200" s="123" t="s">
        <v>688</v>
      </c>
      <c r="K200" s="124">
        <f t="shared" si="48"/>
        <v>47.5</v>
      </c>
      <c r="L200" s="125">
        <f t="shared" si="49"/>
        <v>0.22144522144522144</v>
      </c>
      <c r="M200" s="126" t="s">
        <v>557</v>
      </c>
      <c r="N200" s="127">
        <v>42977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6">
        <v>92</v>
      </c>
      <c r="B201" s="150">
        <v>42933</v>
      </c>
      <c r="C201" s="150"/>
      <c r="D201" s="151" t="s">
        <v>689</v>
      </c>
      <c r="E201" s="152" t="s">
        <v>581</v>
      </c>
      <c r="F201" s="153">
        <v>370</v>
      </c>
      <c r="G201" s="152"/>
      <c r="H201" s="152">
        <v>447.5</v>
      </c>
      <c r="I201" s="174">
        <v>450</v>
      </c>
      <c r="J201" s="218" t="s">
        <v>640</v>
      </c>
      <c r="K201" s="124">
        <f t="shared" si="48"/>
        <v>77.5</v>
      </c>
      <c r="L201" s="176">
        <f t="shared" si="49"/>
        <v>0.20945945945945946</v>
      </c>
      <c r="M201" s="177" t="s">
        <v>557</v>
      </c>
      <c r="N201" s="178">
        <v>43035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6">
        <v>93</v>
      </c>
      <c r="B202" s="150">
        <v>42943</v>
      </c>
      <c r="C202" s="150"/>
      <c r="D202" s="151" t="s">
        <v>164</v>
      </c>
      <c r="E202" s="152" t="s">
        <v>581</v>
      </c>
      <c r="F202" s="153">
        <v>657.5</v>
      </c>
      <c r="G202" s="152"/>
      <c r="H202" s="152">
        <v>825</v>
      </c>
      <c r="I202" s="174">
        <v>820</v>
      </c>
      <c r="J202" s="218" t="s">
        <v>640</v>
      </c>
      <c r="K202" s="124">
        <f t="shared" si="48"/>
        <v>167.5</v>
      </c>
      <c r="L202" s="176">
        <f t="shared" si="49"/>
        <v>0.25475285171102663</v>
      </c>
      <c r="M202" s="177" t="s">
        <v>557</v>
      </c>
      <c r="N202" s="178">
        <v>43090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94</v>
      </c>
      <c r="B203" s="102">
        <v>42964</v>
      </c>
      <c r="C203" s="102"/>
      <c r="D203" s="103" t="s">
        <v>358</v>
      </c>
      <c r="E203" s="104" t="s">
        <v>581</v>
      </c>
      <c r="F203" s="105">
        <v>605</v>
      </c>
      <c r="G203" s="104"/>
      <c r="H203" s="104">
        <v>750</v>
      </c>
      <c r="I203" s="122">
        <v>750</v>
      </c>
      <c r="J203" s="123" t="s">
        <v>683</v>
      </c>
      <c r="K203" s="124">
        <f t="shared" si="48"/>
        <v>145</v>
      </c>
      <c r="L203" s="125">
        <f t="shared" si="49"/>
        <v>0.23966942148760331</v>
      </c>
      <c r="M203" s="126" t="s">
        <v>557</v>
      </c>
      <c r="N203" s="127">
        <v>43027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343">
        <v>95</v>
      </c>
      <c r="B204" s="145">
        <v>42979</v>
      </c>
      <c r="C204" s="145"/>
      <c r="D204" s="146" t="s">
        <v>476</v>
      </c>
      <c r="E204" s="147" t="s">
        <v>581</v>
      </c>
      <c r="F204" s="148">
        <v>255</v>
      </c>
      <c r="G204" s="149"/>
      <c r="H204" s="149">
        <v>217.25</v>
      </c>
      <c r="I204" s="149">
        <v>320</v>
      </c>
      <c r="J204" s="171" t="s">
        <v>690</v>
      </c>
      <c r="K204" s="130">
        <f t="shared" si="48"/>
        <v>-37.75</v>
      </c>
      <c r="L204" s="172">
        <f t="shared" si="49"/>
        <v>-0.14803921568627451</v>
      </c>
      <c r="M204" s="132" t="s">
        <v>621</v>
      </c>
      <c r="N204" s="173">
        <v>43661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96</v>
      </c>
      <c r="B205" s="102">
        <v>42997</v>
      </c>
      <c r="C205" s="102"/>
      <c r="D205" s="103" t="s">
        <v>691</v>
      </c>
      <c r="E205" s="104" t="s">
        <v>581</v>
      </c>
      <c r="F205" s="105">
        <v>215</v>
      </c>
      <c r="G205" s="104"/>
      <c r="H205" s="104">
        <v>258</v>
      </c>
      <c r="I205" s="122">
        <v>258</v>
      </c>
      <c r="J205" s="123" t="s">
        <v>640</v>
      </c>
      <c r="K205" s="124">
        <f t="shared" si="48"/>
        <v>43</v>
      </c>
      <c r="L205" s="125">
        <f t="shared" si="49"/>
        <v>0.2</v>
      </c>
      <c r="M205" s="126" t="s">
        <v>557</v>
      </c>
      <c r="N205" s="127">
        <v>43040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4">
        <v>97</v>
      </c>
      <c r="B206" s="102">
        <v>42997</v>
      </c>
      <c r="C206" s="102"/>
      <c r="D206" s="103" t="s">
        <v>691</v>
      </c>
      <c r="E206" s="104" t="s">
        <v>581</v>
      </c>
      <c r="F206" s="105">
        <v>215</v>
      </c>
      <c r="G206" s="104"/>
      <c r="H206" s="104">
        <v>258</v>
      </c>
      <c r="I206" s="122">
        <v>258</v>
      </c>
      <c r="J206" s="218" t="s">
        <v>640</v>
      </c>
      <c r="K206" s="124">
        <v>43</v>
      </c>
      <c r="L206" s="125">
        <v>0.2</v>
      </c>
      <c r="M206" s="126" t="s">
        <v>557</v>
      </c>
      <c r="N206" s="127">
        <v>43040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7">
        <v>98</v>
      </c>
      <c r="B207" s="198">
        <v>42998</v>
      </c>
      <c r="C207" s="198"/>
      <c r="D207" s="352" t="s">
        <v>782</v>
      </c>
      <c r="E207" s="199" t="s">
        <v>581</v>
      </c>
      <c r="F207" s="200">
        <v>75</v>
      </c>
      <c r="G207" s="199"/>
      <c r="H207" s="199">
        <v>90</v>
      </c>
      <c r="I207" s="219">
        <v>90</v>
      </c>
      <c r="J207" s="123" t="s">
        <v>692</v>
      </c>
      <c r="K207" s="124">
        <f t="shared" ref="K207:K212" si="50">H207-F207</f>
        <v>15</v>
      </c>
      <c r="L207" s="125">
        <f t="shared" ref="L207:L212" si="51">K207/F207</f>
        <v>0.2</v>
      </c>
      <c r="M207" s="126" t="s">
        <v>557</v>
      </c>
      <c r="N207" s="127">
        <v>43019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6">
        <v>99</v>
      </c>
      <c r="B208" s="150">
        <v>43011</v>
      </c>
      <c r="C208" s="150"/>
      <c r="D208" s="151" t="s">
        <v>693</v>
      </c>
      <c r="E208" s="152" t="s">
        <v>581</v>
      </c>
      <c r="F208" s="153">
        <v>315</v>
      </c>
      <c r="G208" s="152"/>
      <c r="H208" s="152">
        <v>392</v>
      </c>
      <c r="I208" s="174">
        <v>384</v>
      </c>
      <c r="J208" s="218" t="s">
        <v>694</v>
      </c>
      <c r="K208" s="124">
        <f t="shared" si="50"/>
        <v>77</v>
      </c>
      <c r="L208" s="176">
        <f t="shared" si="51"/>
        <v>0.24444444444444444</v>
      </c>
      <c r="M208" s="177" t="s">
        <v>557</v>
      </c>
      <c r="N208" s="178">
        <v>43017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6">
        <v>100</v>
      </c>
      <c r="B209" s="150">
        <v>43013</v>
      </c>
      <c r="C209" s="150"/>
      <c r="D209" s="151" t="s">
        <v>695</v>
      </c>
      <c r="E209" s="152" t="s">
        <v>581</v>
      </c>
      <c r="F209" s="153">
        <v>145</v>
      </c>
      <c r="G209" s="152"/>
      <c r="H209" s="152">
        <v>179</v>
      </c>
      <c r="I209" s="174">
        <v>180</v>
      </c>
      <c r="J209" s="218" t="s">
        <v>571</v>
      </c>
      <c r="K209" s="124">
        <f t="shared" si="50"/>
        <v>34</v>
      </c>
      <c r="L209" s="176">
        <f t="shared" si="51"/>
        <v>0.23448275862068965</v>
      </c>
      <c r="M209" s="177" t="s">
        <v>557</v>
      </c>
      <c r="N209" s="178">
        <v>43025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6">
        <v>101</v>
      </c>
      <c r="B210" s="150">
        <v>43014</v>
      </c>
      <c r="C210" s="150"/>
      <c r="D210" s="151" t="s">
        <v>331</v>
      </c>
      <c r="E210" s="152" t="s">
        <v>581</v>
      </c>
      <c r="F210" s="153">
        <v>256</v>
      </c>
      <c r="G210" s="152"/>
      <c r="H210" s="152">
        <v>323</v>
      </c>
      <c r="I210" s="174">
        <v>320</v>
      </c>
      <c r="J210" s="218" t="s">
        <v>640</v>
      </c>
      <c r="K210" s="124">
        <f t="shared" si="50"/>
        <v>67</v>
      </c>
      <c r="L210" s="176">
        <f t="shared" si="51"/>
        <v>0.26171875</v>
      </c>
      <c r="M210" s="177" t="s">
        <v>557</v>
      </c>
      <c r="N210" s="178">
        <v>43067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6">
        <v>102</v>
      </c>
      <c r="B211" s="150">
        <v>43017</v>
      </c>
      <c r="C211" s="150"/>
      <c r="D211" s="151" t="s">
        <v>351</v>
      </c>
      <c r="E211" s="152" t="s">
        <v>581</v>
      </c>
      <c r="F211" s="153">
        <v>137.5</v>
      </c>
      <c r="G211" s="152"/>
      <c r="H211" s="152">
        <v>184</v>
      </c>
      <c r="I211" s="174">
        <v>183</v>
      </c>
      <c r="J211" s="175" t="s">
        <v>696</v>
      </c>
      <c r="K211" s="124">
        <f t="shared" si="50"/>
        <v>46.5</v>
      </c>
      <c r="L211" s="176">
        <f t="shared" si="51"/>
        <v>0.33818181818181819</v>
      </c>
      <c r="M211" s="177" t="s">
        <v>557</v>
      </c>
      <c r="N211" s="178">
        <v>43108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6">
        <v>103</v>
      </c>
      <c r="B212" s="150">
        <v>43018</v>
      </c>
      <c r="C212" s="150"/>
      <c r="D212" s="151" t="s">
        <v>697</v>
      </c>
      <c r="E212" s="152" t="s">
        <v>581</v>
      </c>
      <c r="F212" s="153">
        <v>125.5</v>
      </c>
      <c r="G212" s="152"/>
      <c r="H212" s="152">
        <v>158</v>
      </c>
      <c r="I212" s="174">
        <v>155</v>
      </c>
      <c r="J212" s="175" t="s">
        <v>698</v>
      </c>
      <c r="K212" s="124">
        <f t="shared" si="50"/>
        <v>32.5</v>
      </c>
      <c r="L212" s="176">
        <f t="shared" si="51"/>
        <v>0.25896414342629481</v>
      </c>
      <c r="M212" s="177" t="s">
        <v>557</v>
      </c>
      <c r="N212" s="178">
        <v>43067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6">
        <v>104</v>
      </c>
      <c r="B213" s="150">
        <v>43018</v>
      </c>
      <c r="C213" s="150"/>
      <c r="D213" s="151" t="s">
        <v>728</v>
      </c>
      <c r="E213" s="152" t="s">
        <v>581</v>
      </c>
      <c r="F213" s="153">
        <v>895</v>
      </c>
      <c r="G213" s="152"/>
      <c r="H213" s="152">
        <v>1122.5</v>
      </c>
      <c r="I213" s="174">
        <v>1078</v>
      </c>
      <c r="J213" s="175" t="s">
        <v>729</v>
      </c>
      <c r="K213" s="124">
        <v>227.5</v>
      </c>
      <c r="L213" s="176">
        <v>0.25418994413407803</v>
      </c>
      <c r="M213" s="177" t="s">
        <v>557</v>
      </c>
      <c r="N213" s="178">
        <v>43117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6">
        <v>105</v>
      </c>
      <c r="B214" s="150">
        <v>43020</v>
      </c>
      <c r="C214" s="150"/>
      <c r="D214" s="151" t="s">
        <v>339</v>
      </c>
      <c r="E214" s="152" t="s">
        <v>581</v>
      </c>
      <c r="F214" s="153">
        <v>525</v>
      </c>
      <c r="G214" s="152"/>
      <c r="H214" s="152">
        <v>629</v>
      </c>
      <c r="I214" s="174">
        <v>629</v>
      </c>
      <c r="J214" s="218" t="s">
        <v>640</v>
      </c>
      <c r="K214" s="124">
        <v>104</v>
      </c>
      <c r="L214" s="176">
        <v>0.19809523809523799</v>
      </c>
      <c r="M214" s="177" t="s">
        <v>557</v>
      </c>
      <c r="N214" s="178">
        <v>43119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6">
        <v>106</v>
      </c>
      <c r="B215" s="150">
        <v>43046</v>
      </c>
      <c r="C215" s="150"/>
      <c r="D215" s="151" t="s">
        <v>380</v>
      </c>
      <c r="E215" s="152" t="s">
        <v>581</v>
      </c>
      <c r="F215" s="153">
        <v>740</v>
      </c>
      <c r="G215" s="152"/>
      <c r="H215" s="152">
        <v>892.5</v>
      </c>
      <c r="I215" s="174">
        <v>900</v>
      </c>
      <c r="J215" s="175" t="s">
        <v>699</v>
      </c>
      <c r="K215" s="124">
        <f>H215-F215</f>
        <v>152.5</v>
      </c>
      <c r="L215" s="176">
        <f>K215/F215</f>
        <v>0.20608108108108109</v>
      </c>
      <c r="M215" s="177" t="s">
        <v>557</v>
      </c>
      <c r="N215" s="178">
        <v>43052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4">
        <v>107</v>
      </c>
      <c r="B216" s="102">
        <v>43073</v>
      </c>
      <c r="C216" s="102"/>
      <c r="D216" s="103" t="s">
        <v>700</v>
      </c>
      <c r="E216" s="104" t="s">
        <v>581</v>
      </c>
      <c r="F216" s="105">
        <v>118.5</v>
      </c>
      <c r="G216" s="104"/>
      <c r="H216" s="104">
        <v>143.5</v>
      </c>
      <c r="I216" s="122">
        <v>145</v>
      </c>
      <c r="J216" s="137" t="s">
        <v>701</v>
      </c>
      <c r="K216" s="124">
        <f>H216-F216</f>
        <v>25</v>
      </c>
      <c r="L216" s="125">
        <f>K216/F216</f>
        <v>0.2109704641350211</v>
      </c>
      <c r="M216" s="126" t="s">
        <v>557</v>
      </c>
      <c r="N216" s="127">
        <v>43097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5">
        <v>108</v>
      </c>
      <c r="B217" s="106">
        <v>43090</v>
      </c>
      <c r="C217" s="106"/>
      <c r="D217" s="154" t="s">
        <v>421</v>
      </c>
      <c r="E217" s="108" t="s">
        <v>581</v>
      </c>
      <c r="F217" s="109">
        <v>715</v>
      </c>
      <c r="G217" s="109"/>
      <c r="H217" s="110">
        <v>500</v>
      </c>
      <c r="I217" s="128">
        <v>872</v>
      </c>
      <c r="J217" s="134" t="s">
        <v>702</v>
      </c>
      <c r="K217" s="130">
        <f>H217-F217</f>
        <v>-215</v>
      </c>
      <c r="L217" s="131">
        <f>K217/F217</f>
        <v>-0.30069930069930068</v>
      </c>
      <c r="M217" s="132" t="s">
        <v>621</v>
      </c>
      <c r="N217" s="133">
        <v>43670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109</v>
      </c>
      <c r="B218" s="102">
        <v>43098</v>
      </c>
      <c r="C218" s="102"/>
      <c r="D218" s="103" t="s">
        <v>693</v>
      </c>
      <c r="E218" s="104" t="s">
        <v>581</v>
      </c>
      <c r="F218" s="105">
        <v>435</v>
      </c>
      <c r="G218" s="104"/>
      <c r="H218" s="104">
        <v>542.5</v>
      </c>
      <c r="I218" s="122">
        <v>539</v>
      </c>
      <c r="J218" s="137" t="s">
        <v>640</v>
      </c>
      <c r="K218" s="124">
        <v>107.5</v>
      </c>
      <c r="L218" s="125">
        <v>0.247126436781609</v>
      </c>
      <c r="M218" s="126" t="s">
        <v>557</v>
      </c>
      <c r="N218" s="127">
        <v>43206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110</v>
      </c>
      <c r="B219" s="102">
        <v>43098</v>
      </c>
      <c r="C219" s="102"/>
      <c r="D219" s="103" t="s">
        <v>531</v>
      </c>
      <c r="E219" s="104" t="s">
        <v>581</v>
      </c>
      <c r="F219" s="105">
        <v>885</v>
      </c>
      <c r="G219" s="104"/>
      <c r="H219" s="104">
        <v>1090</v>
      </c>
      <c r="I219" s="122">
        <v>1084</v>
      </c>
      <c r="J219" s="137" t="s">
        <v>640</v>
      </c>
      <c r="K219" s="124">
        <v>205</v>
      </c>
      <c r="L219" s="125">
        <v>0.23163841807909599</v>
      </c>
      <c r="M219" s="126" t="s">
        <v>557</v>
      </c>
      <c r="N219" s="127">
        <v>43213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344">
        <v>111</v>
      </c>
      <c r="B220" s="330">
        <v>43192</v>
      </c>
      <c r="C220" s="330"/>
      <c r="D220" s="112" t="s">
        <v>710</v>
      </c>
      <c r="E220" s="332" t="s">
        <v>581</v>
      </c>
      <c r="F220" s="334">
        <v>478.5</v>
      </c>
      <c r="G220" s="332"/>
      <c r="H220" s="332">
        <v>442</v>
      </c>
      <c r="I220" s="336">
        <v>613</v>
      </c>
      <c r="J220" s="361" t="s">
        <v>799</v>
      </c>
      <c r="K220" s="130">
        <f>H220-F220</f>
        <v>-36.5</v>
      </c>
      <c r="L220" s="131">
        <f>K220/F220</f>
        <v>-7.6280041797283177E-2</v>
      </c>
      <c r="M220" s="132" t="s">
        <v>621</v>
      </c>
      <c r="N220" s="133">
        <v>43762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5">
        <v>112</v>
      </c>
      <c r="B221" s="106">
        <v>43194</v>
      </c>
      <c r="C221" s="106"/>
      <c r="D221" s="351" t="s">
        <v>781</v>
      </c>
      <c r="E221" s="108" t="s">
        <v>581</v>
      </c>
      <c r="F221" s="109">
        <f>141.5-7.3</f>
        <v>134.19999999999999</v>
      </c>
      <c r="G221" s="109"/>
      <c r="H221" s="110">
        <v>77</v>
      </c>
      <c r="I221" s="128">
        <v>180</v>
      </c>
      <c r="J221" s="361" t="s">
        <v>798</v>
      </c>
      <c r="K221" s="130">
        <f>H221-F221</f>
        <v>-57.199999999999989</v>
      </c>
      <c r="L221" s="131">
        <f>K221/F221</f>
        <v>-0.42622950819672129</v>
      </c>
      <c r="M221" s="132" t="s">
        <v>621</v>
      </c>
      <c r="N221" s="133">
        <v>43522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5">
        <v>113</v>
      </c>
      <c r="B222" s="106">
        <v>43209</v>
      </c>
      <c r="C222" s="106"/>
      <c r="D222" s="107" t="s">
        <v>703</v>
      </c>
      <c r="E222" s="108" t="s">
        <v>581</v>
      </c>
      <c r="F222" s="109">
        <v>430</v>
      </c>
      <c r="G222" s="109"/>
      <c r="H222" s="110">
        <v>220</v>
      </c>
      <c r="I222" s="128">
        <v>537</v>
      </c>
      <c r="J222" s="134" t="s">
        <v>704</v>
      </c>
      <c r="K222" s="130">
        <f>H222-F222</f>
        <v>-210</v>
      </c>
      <c r="L222" s="131">
        <f>K222/F222</f>
        <v>-0.48837209302325579</v>
      </c>
      <c r="M222" s="132" t="s">
        <v>621</v>
      </c>
      <c r="N222" s="133">
        <v>43252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45">
        <v>114</v>
      </c>
      <c r="B223" s="155">
        <v>43220</v>
      </c>
      <c r="C223" s="155"/>
      <c r="D223" s="156" t="s">
        <v>381</v>
      </c>
      <c r="E223" s="157" t="s">
        <v>581</v>
      </c>
      <c r="F223" s="159">
        <v>153.5</v>
      </c>
      <c r="G223" s="159"/>
      <c r="H223" s="159">
        <v>196</v>
      </c>
      <c r="I223" s="159">
        <v>196</v>
      </c>
      <c r="J223" s="338" t="s">
        <v>815</v>
      </c>
      <c r="K223" s="179">
        <f>H223-F223</f>
        <v>42.5</v>
      </c>
      <c r="L223" s="180">
        <f>K223/F223</f>
        <v>0.27687296416938112</v>
      </c>
      <c r="M223" s="158" t="s">
        <v>557</v>
      </c>
      <c r="N223" s="181">
        <v>43605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5">
        <v>115</v>
      </c>
      <c r="B224" s="106">
        <v>43306</v>
      </c>
      <c r="C224" s="106"/>
      <c r="D224" s="107" t="s">
        <v>726</v>
      </c>
      <c r="E224" s="108" t="s">
        <v>581</v>
      </c>
      <c r="F224" s="109">
        <v>27.5</v>
      </c>
      <c r="G224" s="109"/>
      <c r="H224" s="110">
        <v>13.1</v>
      </c>
      <c r="I224" s="128">
        <v>60</v>
      </c>
      <c r="J224" s="134" t="s">
        <v>730</v>
      </c>
      <c r="K224" s="130">
        <v>-14.4</v>
      </c>
      <c r="L224" s="131">
        <v>-0.52363636363636401</v>
      </c>
      <c r="M224" s="132" t="s">
        <v>621</v>
      </c>
      <c r="N224" s="133">
        <v>43138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44">
        <v>116</v>
      </c>
      <c r="B225" s="330">
        <v>43318</v>
      </c>
      <c r="C225" s="330"/>
      <c r="D225" s="112" t="s">
        <v>705</v>
      </c>
      <c r="E225" s="332" t="s">
        <v>581</v>
      </c>
      <c r="F225" s="332">
        <v>148.5</v>
      </c>
      <c r="G225" s="332"/>
      <c r="H225" s="332">
        <v>102</v>
      </c>
      <c r="I225" s="336">
        <v>182</v>
      </c>
      <c r="J225" s="134" t="s">
        <v>814</v>
      </c>
      <c r="K225" s="130">
        <f>H225-F225</f>
        <v>-46.5</v>
      </c>
      <c r="L225" s="131">
        <f>K225/F225</f>
        <v>-0.31313131313131315</v>
      </c>
      <c r="M225" s="132" t="s">
        <v>621</v>
      </c>
      <c r="N225" s="133">
        <v>43661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117</v>
      </c>
      <c r="B226" s="102">
        <v>43335</v>
      </c>
      <c r="C226" s="102"/>
      <c r="D226" s="103" t="s">
        <v>731</v>
      </c>
      <c r="E226" s="104" t="s">
        <v>581</v>
      </c>
      <c r="F226" s="152">
        <v>285</v>
      </c>
      <c r="G226" s="104"/>
      <c r="H226" s="104">
        <v>355</v>
      </c>
      <c r="I226" s="122">
        <v>364</v>
      </c>
      <c r="J226" s="137" t="s">
        <v>732</v>
      </c>
      <c r="K226" s="124">
        <v>70</v>
      </c>
      <c r="L226" s="125">
        <v>0.24561403508771901</v>
      </c>
      <c r="M226" s="126" t="s">
        <v>557</v>
      </c>
      <c r="N226" s="127">
        <v>43455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118</v>
      </c>
      <c r="B227" s="102">
        <v>43341</v>
      </c>
      <c r="C227" s="102"/>
      <c r="D227" s="103" t="s">
        <v>371</v>
      </c>
      <c r="E227" s="104" t="s">
        <v>581</v>
      </c>
      <c r="F227" s="152">
        <v>525</v>
      </c>
      <c r="G227" s="104"/>
      <c r="H227" s="104">
        <v>585</v>
      </c>
      <c r="I227" s="122">
        <v>635</v>
      </c>
      <c r="J227" s="137" t="s">
        <v>706</v>
      </c>
      <c r="K227" s="124">
        <f t="shared" ref="K227:K239" si="52">H227-F227</f>
        <v>60</v>
      </c>
      <c r="L227" s="125">
        <f t="shared" ref="L227:L239" si="53">K227/F227</f>
        <v>0.11428571428571428</v>
      </c>
      <c r="M227" s="126" t="s">
        <v>557</v>
      </c>
      <c r="N227" s="127">
        <v>43662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119</v>
      </c>
      <c r="B228" s="102">
        <v>43395</v>
      </c>
      <c r="C228" s="102"/>
      <c r="D228" s="103" t="s">
        <v>358</v>
      </c>
      <c r="E228" s="104" t="s">
        <v>581</v>
      </c>
      <c r="F228" s="152">
        <v>475</v>
      </c>
      <c r="G228" s="104"/>
      <c r="H228" s="104">
        <v>574</v>
      </c>
      <c r="I228" s="122">
        <v>570</v>
      </c>
      <c r="J228" s="137" t="s">
        <v>640</v>
      </c>
      <c r="K228" s="124">
        <f t="shared" si="52"/>
        <v>99</v>
      </c>
      <c r="L228" s="125">
        <f t="shared" si="53"/>
        <v>0.20842105263157895</v>
      </c>
      <c r="M228" s="126" t="s">
        <v>557</v>
      </c>
      <c r="N228" s="127">
        <v>43403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6">
        <v>120</v>
      </c>
      <c r="B229" s="150">
        <v>43397</v>
      </c>
      <c r="C229" s="150"/>
      <c r="D229" s="378" t="s">
        <v>378</v>
      </c>
      <c r="E229" s="152" t="s">
        <v>581</v>
      </c>
      <c r="F229" s="152">
        <v>707.5</v>
      </c>
      <c r="G229" s="152"/>
      <c r="H229" s="152">
        <v>872</v>
      </c>
      <c r="I229" s="174">
        <v>872</v>
      </c>
      <c r="J229" s="175" t="s">
        <v>640</v>
      </c>
      <c r="K229" s="124">
        <f t="shared" si="52"/>
        <v>164.5</v>
      </c>
      <c r="L229" s="176">
        <f t="shared" si="53"/>
        <v>0.23250883392226149</v>
      </c>
      <c r="M229" s="177" t="s">
        <v>557</v>
      </c>
      <c r="N229" s="178">
        <v>43482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6">
        <v>121</v>
      </c>
      <c r="B230" s="150">
        <v>43398</v>
      </c>
      <c r="C230" s="150"/>
      <c r="D230" s="378" t="s">
        <v>340</v>
      </c>
      <c r="E230" s="152" t="s">
        <v>581</v>
      </c>
      <c r="F230" s="152">
        <v>162</v>
      </c>
      <c r="G230" s="152"/>
      <c r="H230" s="152">
        <v>204</v>
      </c>
      <c r="I230" s="174">
        <v>209</v>
      </c>
      <c r="J230" s="175" t="s">
        <v>813</v>
      </c>
      <c r="K230" s="124">
        <f t="shared" si="52"/>
        <v>42</v>
      </c>
      <c r="L230" s="176">
        <f t="shared" si="53"/>
        <v>0.25925925925925924</v>
      </c>
      <c r="M230" s="177" t="s">
        <v>557</v>
      </c>
      <c r="N230" s="178">
        <v>43539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7">
        <v>122</v>
      </c>
      <c r="B231" s="198">
        <v>43399</v>
      </c>
      <c r="C231" s="198"/>
      <c r="D231" s="151" t="s">
        <v>466</v>
      </c>
      <c r="E231" s="199" t="s">
        <v>581</v>
      </c>
      <c r="F231" s="199">
        <v>240</v>
      </c>
      <c r="G231" s="199"/>
      <c r="H231" s="199">
        <v>297</v>
      </c>
      <c r="I231" s="219">
        <v>297</v>
      </c>
      <c r="J231" s="175" t="s">
        <v>640</v>
      </c>
      <c r="K231" s="220">
        <f t="shared" si="52"/>
        <v>57</v>
      </c>
      <c r="L231" s="221">
        <f t="shared" si="53"/>
        <v>0.23749999999999999</v>
      </c>
      <c r="M231" s="222" t="s">
        <v>557</v>
      </c>
      <c r="N231" s="223">
        <v>43417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123</v>
      </c>
      <c r="B232" s="102">
        <v>43439</v>
      </c>
      <c r="C232" s="102"/>
      <c r="D232" s="144" t="s">
        <v>707</v>
      </c>
      <c r="E232" s="104" t="s">
        <v>581</v>
      </c>
      <c r="F232" s="104">
        <v>202.5</v>
      </c>
      <c r="G232" s="104"/>
      <c r="H232" s="104">
        <v>255</v>
      </c>
      <c r="I232" s="122">
        <v>252</v>
      </c>
      <c r="J232" s="137" t="s">
        <v>640</v>
      </c>
      <c r="K232" s="124">
        <f t="shared" si="52"/>
        <v>52.5</v>
      </c>
      <c r="L232" s="125">
        <f t="shared" si="53"/>
        <v>0.25925925925925924</v>
      </c>
      <c r="M232" s="126" t="s">
        <v>557</v>
      </c>
      <c r="N232" s="127">
        <v>43542</v>
      </c>
      <c r="O232" s="54"/>
      <c r="P232" s="13"/>
      <c r="Q232" s="13"/>
      <c r="R232" s="90" t="s">
        <v>709</v>
      </c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7">
        <v>124</v>
      </c>
      <c r="B233" s="198">
        <v>43465</v>
      </c>
      <c r="C233" s="102"/>
      <c r="D233" s="378" t="s">
        <v>403</v>
      </c>
      <c r="E233" s="199" t="s">
        <v>581</v>
      </c>
      <c r="F233" s="199">
        <v>710</v>
      </c>
      <c r="G233" s="199"/>
      <c r="H233" s="199">
        <v>866</v>
      </c>
      <c r="I233" s="219">
        <v>866</v>
      </c>
      <c r="J233" s="175" t="s">
        <v>640</v>
      </c>
      <c r="K233" s="124">
        <f t="shared" si="52"/>
        <v>156</v>
      </c>
      <c r="L233" s="125">
        <f t="shared" si="53"/>
        <v>0.21971830985915494</v>
      </c>
      <c r="M233" s="126" t="s">
        <v>557</v>
      </c>
      <c r="N233" s="340">
        <v>43553</v>
      </c>
      <c r="O233" s="54"/>
      <c r="P233" s="13"/>
      <c r="Q233" s="13"/>
      <c r="R233" s="14" t="s">
        <v>709</v>
      </c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7">
        <v>125</v>
      </c>
      <c r="B234" s="198">
        <v>43522</v>
      </c>
      <c r="C234" s="198"/>
      <c r="D234" s="378" t="s">
        <v>139</v>
      </c>
      <c r="E234" s="199" t="s">
        <v>581</v>
      </c>
      <c r="F234" s="199">
        <v>337.25</v>
      </c>
      <c r="G234" s="199"/>
      <c r="H234" s="199">
        <v>398.5</v>
      </c>
      <c r="I234" s="219">
        <v>411</v>
      </c>
      <c r="J234" s="137" t="s">
        <v>812</v>
      </c>
      <c r="K234" s="124">
        <f t="shared" si="52"/>
        <v>61.25</v>
      </c>
      <c r="L234" s="125">
        <f t="shared" si="53"/>
        <v>0.1816160118606375</v>
      </c>
      <c r="M234" s="126" t="s">
        <v>557</v>
      </c>
      <c r="N234" s="340">
        <v>43760</v>
      </c>
      <c r="O234" s="54"/>
      <c r="P234" s="13"/>
      <c r="Q234" s="13"/>
      <c r="R234" s="90" t="s">
        <v>709</v>
      </c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346">
        <v>126</v>
      </c>
      <c r="B235" s="160">
        <v>43559</v>
      </c>
      <c r="C235" s="160"/>
      <c r="D235" s="161" t="s">
        <v>395</v>
      </c>
      <c r="E235" s="162" t="s">
        <v>581</v>
      </c>
      <c r="F235" s="162">
        <v>130</v>
      </c>
      <c r="G235" s="162"/>
      <c r="H235" s="162">
        <v>65</v>
      </c>
      <c r="I235" s="182">
        <v>158</v>
      </c>
      <c r="J235" s="134" t="s">
        <v>708</v>
      </c>
      <c r="K235" s="130">
        <f t="shared" si="52"/>
        <v>-65</v>
      </c>
      <c r="L235" s="131">
        <f t="shared" si="53"/>
        <v>-0.5</v>
      </c>
      <c r="M235" s="132" t="s">
        <v>621</v>
      </c>
      <c r="N235" s="133">
        <v>43726</v>
      </c>
      <c r="O235" s="54"/>
      <c r="P235" s="13"/>
      <c r="Q235" s="13"/>
      <c r="R235" s="14" t="s">
        <v>711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47">
        <v>127</v>
      </c>
      <c r="B236" s="183">
        <v>43017</v>
      </c>
      <c r="C236" s="183"/>
      <c r="D236" s="184" t="s">
        <v>166</v>
      </c>
      <c r="E236" s="185" t="s">
        <v>581</v>
      </c>
      <c r="F236" s="186">
        <v>141.5</v>
      </c>
      <c r="G236" s="187"/>
      <c r="H236" s="187">
        <v>183.5</v>
      </c>
      <c r="I236" s="187">
        <v>210</v>
      </c>
      <c r="J236" s="208" t="s">
        <v>803</v>
      </c>
      <c r="K236" s="209">
        <f t="shared" si="52"/>
        <v>42</v>
      </c>
      <c r="L236" s="210">
        <f t="shared" si="53"/>
        <v>0.29681978798586572</v>
      </c>
      <c r="M236" s="186" t="s">
        <v>557</v>
      </c>
      <c r="N236" s="211">
        <v>43042</v>
      </c>
      <c r="O236" s="54"/>
      <c r="P236" s="13"/>
      <c r="Q236" s="13"/>
      <c r="R236" s="90" t="s">
        <v>711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346">
        <v>128</v>
      </c>
      <c r="B237" s="160">
        <v>43074</v>
      </c>
      <c r="C237" s="160"/>
      <c r="D237" s="161" t="s">
        <v>296</v>
      </c>
      <c r="E237" s="162" t="s">
        <v>581</v>
      </c>
      <c r="F237" s="163">
        <v>172</v>
      </c>
      <c r="G237" s="162"/>
      <c r="H237" s="162">
        <v>155.25</v>
      </c>
      <c r="I237" s="182">
        <v>230</v>
      </c>
      <c r="J237" s="361" t="s">
        <v>796</v>
      </c>
      <c r="K237" s="130">
        <f t="shared" ref="K237" si="54">H237-F237</f>
        <v>-16.75</v>
      </c>
      <c r="L237" s="131">
        <f t="shared" ref="L237" si="55">K237/F237</f>
        <v>-9.7383720930232565E-2</v>
      </c>
      <c r="M237" s="132" t="s">
        <v>621</v>
      </c>
      <c r="N237" s="133">
        <v>43787</v>
      </c>
      <c r="O237" s="54"/>
      <c r="P237" s="13"/>
      <c r="Q237" s="13"/>
      <c r="R237" s="14" t="s">
        <v>711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47">
        <v>129</v>
      </c>
      <c r="B238" s="183">
        <v>43398</v>
      </c>
      <c r="C238" s="183"/>
      <c r="D238" s="184" t="s">
        <v>103</v>
      </c>
      <c r="E238" s="185" t="s">
        <v>581</v>
      </c>
      <c r="F238" s="187">
        <v>698.5</v>
      </c>
      <c r="G238" s="187"/>
      <c r="H238" s="187">
        <v>850</v>
      </c>
      <c r="I238" s="187">
        <v>890</v>
      </c>
      <c r="J238" s="212" t="s">
        <v>809</v>
      </c>
      <c r="K238" s="209">
        <f t="shared" si="52"/>
        <v>151.5</v>
      </c>
      <c r="L238" s="210">
        <f t="shared" si="53"/>
        <v>0.21689334287759485</v>
      </c>
      <c r="M238" s="186" t="s">
        <v>557</v>
      </c>
      <c r="N238" s="211">
        <v>43453</v>
      </c>
      <c r="O238" s="54"/>
      <c r="P238" s="13"/>
      <c r="Q238" s="13"/>
      <c r="R238" s="14" t="s">
        <v>709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7">
        <v>130</v>
      </c>
      <c r="B239" s="155">
        <v>42877</v>
      </c>
      <c r="C239" s="155"/>
      <c r="D239" s="156" t="s">
        <v>370</v>
      </c>
      <c r="E239" s="157" t="s">
        <v>581</v>
      </c>
      <c r="F239" s="158">
        <v>127.6</v>
      </c>
      <c r="G239" s="159"/>
      <c r="H239" s="159">
        <v>138</v>
      </c>
      <c r="I239" s="159">
        <v>190</v>
      </c>
      <c r="J239" s="362" t="s">
        <v>800</v>
      </c>
      <c r="K239" s="179">
        <f t="shared" si="52"/>
        <v>10.400000000000006</v>
      </c>
      <c r="L239" s="180">
        <f t="shared" si="53"/>
        <v>8.1504702194357417E-2</v>
      </c>
      <c r="M239" s="158" t="s">
        <v>557</v>
      </c>
      <c r="N239" s="181">
        <v>43774</v>
      </c>
      <c r="O239" s="54"/>
      <c r="P239" s="13"/>
      <c r="Q239" s="13"/>
      <c r="R239" s="90" t="s">
        <v>711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7">
        <v>131</v>
      </c>
      <c r="B240" s="155">
        <v>43158</v>
      </c>
      <c r="C240" s="155"/>
      <c r="D240" s="156" t="s">
        <v>712</v>
      </c>
      <c r="E240" s="157" t="s">
        <v>581</v>
      </c>
      <c r="F240" s="158">
        <v>317</v>
      </c>
      <c r="G240" s="159"/>
      <c r="H240" s="159">
        <v>382.5</v>
      </c>
      <c r="I240" s="159">
        <v>398</v>
      </c>
      <c r="J240" s="362" t="s">
        <v>900</v>
      </c>
      <c r="K240" s="179">
        <f t="shared" ref="K240" si="56">H240-F240</f>
        <v>65.5</v>
      </c>
      <c r="L240" s="180">
        <f t="shared" ref="L240" si="57">K240/F240</f>
        <v>0.20662460567823343</v>
      </c>
      <c r="M240" s="158" t="s">
        <v>557</v>
      </c>
      <c r="N240" s="181">
        <v>44238</v>
      </c>
      <c r="O240" s="54"/>
      <c r="P240" s="13"/>
      <c r="Q240" s="13"/>
      <c r="R240" s="324" t="s">
        <v>711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46">
        <v>132</v>
      </c>
      <c r="B241" s="160">
        <v>43164</v>
      </c>
      <c r="C241" s="160"/>
      <c r="D241" s="161" t="s">
        <v>133</v>
      </c>
      <c r="E241" s="162" t="s">
        <v>581</v>
      </c>
      <c r="F241" s="163">
        <f>510-14.4</f>
        <v>495.6</v>
      </c>
      <c r="G241" s="162"/>
      <c r="H241" s="162">
        <v>350</v>
      </c>
      <c r="I241" s="182">
        <v>672</v>
      </c>
      <c r="J241" s="361" t="s">
        <v>805</v>
      </c>
      <c r="K241" s="130">
        <f t="shared" ref="K241" si="58">H241-F241</f>
        <v>-145.60000000000002</v>
      </c>
      <c r="L241" s="131">
        <f t="shared" ref="L241" si="59">K241/F241</f>
        <v>-0.29378531073446329</v>
      </c>
      <c r="M241" s="132" t="s">
        <v>621</v>
      </c>
      <c r="N241" s="133">
        <v>43887</v>
      </c>
      <c r="O241" s="54"/>
      <c r="P241" s="13"/>
      <c r="Q241" s="13"/>
      <c r="R241" s="14" t="s">
        <v>709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46">
        <v>133</v>
      </c>
      <c r="B242" s="160">
        <v>43237</v>
      </c>
      <c r="C242" s="160"/>
      <c r="D242" s="161" t="s">
        <v>460</v>
      </c>
      <c r="E242" s="162" t="s">
        <v>581</v>
      </c>
      <c r="F242" s="163">
        <v>230.3</v>
      </c>
      <c r="G242" s="162"/>
      <c r="H242" s="162">
        <v>102.5</v>
      </c>
      <c r="I242" s="182">
        <v>348</v>
      </c>
      <c r="J242" s="361" t="s">
        <v>807</v>
      </c>
      <c r="K242" s="130">
        <f t="shared" ref="K242:K243" si="60">H242-F242</f>
        <v>-127.80000000000001</v>
      </c>
      <c r="L242" s="131">
        <f t="shared" ref="L242:L243" si="61">K242/F242</f>
        <v>-0.55492835432045162</v>
      </c>
      <c r="M242" s="132" t="s">
        <v>621</v>
      </c>
      <c r="N242" s="133">
        <v>43896</v>
      </c>
      <c r="O242" s="54"/>
      <c r="P242" s="13"/>
      <c r="Q242" s="13"/>
      <c r="R242" s="326" t="s">
        <v>709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7">
        <v>134</v>
      </c>
      <c r="B243" s="155">
        <v>43258</v>
      </c>
      <c r="C243" s="155"/>
      <c r="D243" s="156" t="s">
        <v>427</v>
      </c>
      <c r="E243" s="157" t="s">
        <v>581</v>
      </c>
      <c r="F243" s="158">
        <f>342.5-5.1</f>
        <v>337.4</v>
      </c>
      <c r="G243" s="159"/>
      <c r="H243" s="159">
        <v>412.5</v>
      </c>
      <c r="I243" s="159">
        <v>439</v>
      </c>
      <c r="J243" s="362" t="s">
        <v>861</v>
      </c>
      <c r="K243" s="179">
        <f t="shared" si="60"/>
        <v>75.100000000000023</v>
      </c>
      <c r="L243" s="180">
        <f t="shared" si="61"/>
        <v>0.22258446947243635</v>
      </c>
      <c r="M243" s="158" t="s">
        <v>557</v>
      </c>
      <c r="N243" s="181">
        <v>44230</v>
      </c>
      <c r="O243" s="54"/>
      <c r="P243" s="13"/>
      <c r="Q243" s="13"/>
      <c r="R243" s="90" t="s">
        <v>711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205">
        <v>135</v>
      </c>
      <c r="B244" s="190">
        <v>43285</v>
      </c>
      <c r="C244" s="190"/>
      <c r="D244" s="193" t="s">
        <v>48</v>
      </c>
      <c r="E244" s="191" t="s">
        <v>581</v>
      </c>
      <c r="F244" s="189">
        <f>127.5-5.53</f>
        <v>121.97</v>
      </c>
      <c r="G244" s="191"/>
      <c r="H244" s="191"/>
      <c r="I244" s="213">
        <v>170</v>
      </c>
      <c r="J244" s="225" t="s">
        <v>559</v>
      </c>
      <c r="K244" s="215"/>
      <c r="L244" s="216"/>
      <c r="M244" s="214" t="s">
        <v>559</v>
      </c>
      <c r="N244" s="217"/>
      <c r="O244" s="54"/>
      <c r="P244" s="13"/>
      <c r="Q244" s="13"/>
      <c r="R244" s="14" t="s">
        <v>709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46">
        <v>136</v>
      </c>
      <c r="B245" s="160">
        <v>43294</v>
      </c>
      <c r="C245" s="160"/>
      <c r="D245" s="161" t="s">
        <v>240</v>
      </c>
      <c r="E245" s="162" t="s">
        <v>581</v>
      </c>
      <c r="F245" s="163">
        <v>46.5</v>
      </c>
      <c r="G245" s="162"/>
      <c r="H245" s="162">
        <v>17</v>
      </c>
      <c r="I245" s="182">
        <v>59</v>
      </c>
      <c r="J245" s="361" t="s">
        <v>804</v>
      </c>
      <c r="K245" s="130">
        <f t="shared" ref="K245" si="62">H245-F245</f>
        <v>-29.5</v>
      </c>
      <c r="L245" s="131">
        <f t="shared" ref="L245" si="63">K245/F245</f>
        <v>-0.63440860215053763</v>
      </c>
      <c r="M245" s="132" t="s">
        <v>621</v>
      </c>
      <c r="N245" s="133">
        <v>43887</v>
      </c>
      <c r="O245" s="54"/>
      <c r="P245" s="13"/>
      <c r="Q245" s="13"/>
      <c r="R245" s="14" t="s">
        <v>709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48">
        <v>137</v>
      </c>
      <c r="B246" s="188">
        <v>43396</v>
      </c>
      <c r="C246" s="188"/>
      <c r="D246" s="193" t="s">
        <v>405</v>
      </c>
      <c r="E246" s="191" t="s">
        <v>581</v>
      </c>
      <c r="F246" s="192">
        <v>156.5</v>
      </c>
      <c r="G246" s="191"/>
      <c r="H246" s="191"/>
      <c r="I246" s="213">
        <v>191</v>
      </c>
      <c r="J246" s="225" t="s">
        <v>559</v>
      </c>
      <c r="K246" s="215"/>
      <c r="L246" s="216"/>
      <c r="M246" s="214" t="s">
        <v>559</v>
      </c>
      <c r="N246" s="217"/>
      <c r="O246" s="54"/>
      <c r="P246" s="13"/>
      <c r="Q246" s="13"/>
      <c r="R246" s="14" t="s">
        <v>709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48">
        <v>138</v>
      </c>
      <c r="B247" s="188">
        <v>43439</v>
      </c>
      <c r="C247" s="188"/>
      <c r="D247" s="193" t="s">
        <v>322</v>
      </c>
      <c r="E247" s="191" t="s">
        <v>581</v>
      </c>
      <c r="F247" s="192">
        <v>259.5</v>
      </c>
      <c r="G247" s="191"/>
      <c r="H247" s="191"/>
      <c r="I247" s="213">
        <v>321</v>
      </c>
      <c r="J247" s="225" t="s">
        <v>559</v>
      </c>
      <c r="K247" s="215"/>
      <c r="L247" s="216"/>
      <c r="M247" s="214" t="s">
        <v>559</v>
      </c>
      <c r="N247" s="217"/>
      <c r="O247" s="13"/>
      <c r="P247" s="13"/>
      <c r="Q247" s="13"/>
      <c r="R247" s="14" t="s">
        <v>709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46">
        <v>139</v>
      </c>
      <c r="B248" s="160">
        <v>43439</v>
      </c>
      <c r="C248" s="160"/>
      <c r="D248" s="161" t="s">
        <v>733</v>
      </c>
      <c r="E248" s="162" t="s">
        <v>581</v>
      </c>
      <c r="F248" s="162">
        <v>715</v>
      </c>
      <c r="G248" s="162"/>
      <c r="H248" s="162">
        <v>445</v>
      </c>
      <c r="I248" s="182">
        <v>840</v>
      </c>
      <c r="J248" s="134" t="s">
        <v>784</v>
      </c>
      <c r="K248" s="130">
        <f t="shared" ref="K248:K251" si="64">H248-F248</f>
        <v>-270</v>
      </c>
      <c r="L248" s="131">
        <f t="shared" ref="L248:L251" si="65">K248/F248</f>
        <v>-0.3776223776223776</v>
      </c>
      <c r="M248" s="132" t="s">
        <v>621</v>
      </c>
      <c r="N248" s="133">
        <v>43800</v>
      </c>
      <c r="O248" s="54"/>
      <c r="P248" s="13"/>
      <c r="Q248" s="13"/>
      <c r="R248" s="14" t="s">
        <v>709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140</v>
      </c>
      <c r="B249" s="198">
        <v>43469</v>
      </c>
      <c r="C249" s="198"/>
      <c r="D249" s="151" t="s">
        <v>143</v>
      </c>
      <c r="E249" s="199" t="s">
        <v>581</v>
      </c>
      <c r="F249" s="199">
        <v>875</v>
      </c>
      <c r="G249" s="199"/>
      <c r="H249" s="199">
        <v>1165</v>
      </c>
      <c r="I249" s="219">
        <v>1185</v>
      </c>
      <c r="J249" s="137" t="s">
        <v>810</v>
      </c>
      <c r="K249" s="124">
        <f t="shared" si="64"/>
        <v>290</v>
      </c>
      <c r="L249" s="125">
        <f t="shared" si="65"/>
        <v>0.33142857142857141</v>
      </c>
      <c r="M249" s="126" t="s">
        <v>557</v>
      </c>
      <c r="N249" s="340">
        <v>43847</v>
      </c>
      <c r="O249" s="54"/>
      <c r="P249" s="13"/>
      <c r="Q249" s="13"/>
      <c r="R249" s="326" t="s">
        <v>709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7">
        <v>141</v>
      </c>
      <c r="B250" s="198">
        <v>43559</v>
      </c>
      <c r="C250" s="198"/>
      <c r="D250" s="378" t="s">
        <v>337</v>
      </c>
      <c r="E250" s="199" t="s">
        <v>581</v>
      </c>
      <c r="F250" s="199">
        <f>387-14.63</f>
        <v>372.37</v>
      </c>
      <c r="G250" s="199"/>
      <c r="H250" s="199">
        <v>490</v>
      </c>
      <c r="I250" s="219">
        <v>490</v>
      </c>
      <c r="J250" s="137" t="s">
        <v>640</v>
      </c>
      <c r="K250" s="124">
        <f t="shared" si="64"/>
        <v>117.63</v>
      </c>
      <c r="L250" s="125">
        <f t="shared" si="65"/>
        <v>0.31589548030185027</v>
      </c>
      <c r="M250" s="126" t="s">
        <v>557</v>
      </c>
      <c r="N250" s="340">
        <v>43850</v>
      </c>
      <c r="O250" s="54"/>
      <c r="P250" s="13"/>
      <c r="Q250" s="13"/>
      <c r="R250" s="326" t="s">
        <v>709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46">
        <v>142</v>
      </c>
      <c r="B251" s="160">
        <v>43578</v>
      </c>
      <c r="C251" s="160"/>
      <c r="D251" s="161" t="s">
        <v>734</v>
      </c>
      <c r="E251" s="162" t="s">
        <v>558</v>
      </c>
      <c r="F251" s="162">
        <v>220</v>
      </c>
      <c r="G251" s="162"/>
      <c r="H251" s="162">
        <v>127.5</v>
      </c>
      <c r="I251" s="182">
        <v>284</v>
      </c>
      <c r="J251" s="361" t="s">
        <v>808</v>
      </c>
      <c r="K251" s="130">
        <f t="shared" si="64"/>
        <v>-92.5</v>
      </c>
      <c r="L251" s="131">
        <f t="shared" si="65"/>
        <v>-0.42045454545454547</v>
      </c>
      <c r="M251" s="132" t="s">
        <v>621</v>
      </c>
      <c r="N251" s="133">
        <v>43896</v>
      </c>
      <c r="O251" s="54"/>
      <c r="P251" s="13"/>
      <c r="Q251" s="13"/>
      <c r="R251" s="14" t="s">
        <v>709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7">
        <v>143</v>
      </c>
      <c r="B252" s="198">
        <v>43622</v>
      </c>
      <c r="C252" s="198"/>
      <c r="D252" s="378" t="s">
        <v>467</v>
      </c>
      <c r="E252" s="199" t="s">
        <v>558</v>
      </c>
      <c r="F252" s="199">
        <v>332.8</v>
      </c>
      <c r="G252" s="199"/>
      <c r="H252" s="199">
        <v>405</v>
      </c>
      <c r="I252" s="219">
        <v>419</v>
      </c>
      <c r="J252" s="137" t="s">
        <v>811</v>
      </c>
      <c r="K252" s="124">
        <f t="shared" ref="K252" si="66">H252-F252</f>
        <v>72.199999999999989</v>
      </c>
      <c r="L252" s="125">
        <f t="shared" ref="L252" si="67">K252/F252</f>
        <v>0.21694711538461534</v>
      </c>
      <c r="M252" s="126" t="s">
        <v>557</v>
      </c>
      <c r="N252" s="340">
        <v>43860</v>
      </c>
      <c r="O252" s="54"/>
      <c r="P252" s="13"/>
      <c r="Q252" s="13"/>
      <c r="R252" s="14" t="s">
        <v>711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40">
        <v>144</v>
      </c>
      <c r="B253" s="139">
        <v>43641</v>
      </c>
      <c r="C253" s="139"/>
      <c r="D253" s="140" t="s">
        <v>137</v>
      </c>
      <c r="E253" s="141" t="s">
        <v>581</v>
      </c>
      <c r="F253" s="142">
        <v>386</v>
      </c>
      <c r="G253" s="143"/>
      <c r="H253" s="143">
        <v>395</v>
      </c>
      <c r="I253" s="143">
        <v>452</v>
      </c>
      <c r="J253" s="166" t="s">
        <v>801</v>
      </c>
      <c r="K253" s="167">
        <f t="shared" ref="K253" si="68">H253-F253</f>
        <v>9</v>
      </c>
      <c r="L253" s="168">
        <f t="shared" ref="L253" si="69">K253/F253</f>
        <v>2.3316062176165803E-2</v>
      </c>
      <c r="M253" s="169" t="s">
        <v>666</v>
      </c>
      <c r="N253" s="170">
        <v>43868</v>
      </c>
      <c r="O253" s="13"/>
      <c r="P253" s="13"/>
      <c r="Q253" s="13"/>
      <c r="R253" s="14" t="s">
        <v>711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49">
        <v>145</v>
      </c>
      <c r="B254" s="188">
        <v>43707</v>
      </c>
      <c r="C254" s="188"/>
      <c r="D254" s="193" t="s">
        <v>256</v>
      </c>
      <c r="E254" s="191" t="s">
        <v>581</v>
      </c>
      <c r="F254" s="191" t="s">
        <v>713</v>
      </c>
      <c r="G254" s="191"/>
      <c r="H254" s="191"/>
      <c r="I254" s="213">
        <v>190</v>
      </c>
      <c r="J254" s="225" t="s">
        <v>559</v>
      </c>
      <c r="K254" s="215"/>
      <c r="L254" s="216"/>
      <c r="M254" s="337" t="s">
        <v>559</v>
      </c>
      <c r="N254" s="217"/>
      <c r="O254" s="13"/>
      <c r="P254" s="13"/>
      <c r="Q254" s="13"/>
      <c r="R254" s="326" t="s">
        <v>709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7">
        <v>146</v>
      </c>
      <c r="B255" s="198">
        <v>43731</v>
      </c>
      <c r="C255" s="198"/>
      <c r="D255" s="151" t="s">
        <v>419</v>
      </c>
      <c r="E255" s="199" t="s">
        <v>581</v>
      </c>
      <c r="F255" s="199">
        <v>235</v>
      </c>
      <c r="G255" s="199"/>
      <c r="H255" s="199">
        <v>295</v>
      </c>
      <c r="I255" s="219">
        <v>296</v>
      </c>
      <c r="J255" s="137" t="s">
        <v>789</v>
      </c>
      <c r="K255" s="124">
        <f t="shared" ref="K255" si="70">H255-F255</f>
        <v>60</v>
      </c>
      <c r="L255" s="125">
        <f t="shared" ref="L255" si="71">K255/F255</f>
        <v>0.25531914893617019</v>
      </c>
      <c r="M255" s="126" t="s">
        <v>557</v>
      </c>
      <c r="N255" s="340">
        <v>43844</v>
      </c>
      <c r="O255" s="54"/>
      <c r="P255" s="13"/>
      <c r="Q255" s="13"/>
      <c r="R255" s="14" t="s">
        <v>711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7">
        <v>147</v>
      </c>
      <c r="B256" s="198">
        <v>43752</v>
      </c>
      <c r="C256" s="198"/>
      <c r="D256" s="151" t="s">
        <v>780</v>
      </c>
      <c r="E256" s="199" t="s">
        <v>581</v>
      </c>
      <c r="F256" s="199">
        <v>277.5</v>
      </c>
      <c r="G256" s="199"/>
      <c r="H256" s="199">
        <v>333</v>
      </c>
      <c r="I256" s="219">
        <v>333</v>
      </c>
      <c r="J256" s="137" t="s">
        <v>790</v>
      </c>
      <c r="K256" s="124">
        <f t="shared" ref="K256" si="72">H256-F256</f>
        <v>55.5</v>
      </c>
      <c r="L256" s="125">
        <f t="shared" ref="L256" si="73">K256/F256</f>
        <v>0.2</v>
      </c>
      <c r="M256" s="126" t="s">
        <v>557</v>
      </c>
      <c r="N256" s="340">
        <v>43846</v>
      </c>
      <c r="O256" s="54"/>
      <c r="P256" s="13"/>
      <c r="Q256" s="13"/>
      <c r="R256" s="326" t="s">
        <v>709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7">
        <v>148</v>
      </c>
      <c r="B257" s="198">
        <v>43752</v>
      </c>
      <c r="C257" s="198"/>
      <c r="D257" s="151" t="s">
        <v>779</v>
      </c>
      <c r="E257" s="199" t="s">
        <v>581</v>
      </c>
      <c r="F257" s="199">
        <v>930</v>
      </c>
      <c r="G257" s="199"/>
      <c r="H257" s="199">
        <v>1165</v>
      </c>
      <c r="I257" s="219">
        <v>1200</v>
      </c>
      <c r="J257" s="137" t="s">
        <v>791</v>
      </c>
      <c r="K257" s="124">
        <f t="shared" ref="K257" si="74">H257-F257</f>
        <v>235</v>
      </c>
      <c r="L257" s="125">
        <f t="shared" ref="L257" si="75">K257/F257</f>
        <v>0.25268817204301075</v>
      </c>
      <c r="M257" s="126" t="s">
        <v>557</v>
      </c>
      <c r="N257" s="340">
        <v>43847</v>
      </c>
      <c r="O257" s="54"/>
      <c r="P257" s="13"/>
      <c r="Q257" s="13"/>
      <c r="R257" s="326" t="s">
        <v>711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348">
        <v>149</v>
      </c>
      <c r="B258" s="329">
        <v>43753</v>
      </c>
      <c r="C258" s="202"/>
      <c r="D258" s="350" t="s">
        <v>778</v>
      </c>
      <c r="E258" s="331" t="s">
        <v>581</v>
      </c>
      <c r="F258" s="333">
        <v>111</v>
      </c>
      <c r="G258" s="331"/>
      <c r="H258" s="331"/>
      <c r="I258" s="335">
        <v>141</v>
      </c>
      <c r="J258" s="225" t="s">
        <v>559</v>
      </c>
      <c r="K258" s="225"/>
      <c r="L258" s="119"/>
      <c r="M258" s="339" t="s">
        <v>559</v>
      </c>
      <c r="N258" s="227"/>
      <c r="O258" s="13"/>
      <c r="P258" s="13"/>
      <c r="Q258" s="13"/>
      <c r="R258" s="326" t="s">
        <v>711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7">
        <v>150</v>
      </c>
      <c r="B259" s="198">
        <v>43753</v>
      </c>
      <c r="C259" s="198"/>
      <c r="D259" s="151" t="s">
        <v>777</v>
      </c>
      <c r="E259" s="199" t="s">
        <v>581</v>
      </c>
      <c r="F259" s="200">
        <v>296</v>
      </c>
      <c r="G259" s="199"/>
      <c r="H259" s="199">
        <v>370</v>
      </c>
      <c r="I259" s="219">
        <v>370</v>
      </c>
      <c r="J259" s="137" t="s">
        <v>640</v>
      </c>
      <c r="K259" s="124">
        <f t="shared" ref="K259:K260" si="76">H259-F259</f>
        <v>74</v>
      </c>
      <c r="L259" s="125">
        <f t="shared" ref="L259:L260" si="77">K259/F259</f>
        <v>0.25</v>
      </c>
      <c r="M259" s="126" t="s">
        <v>557</v>
      </c>
      <c r="N259" s="340">
        <v>43853</v>
      </c>
      <c r="O259" s="54"/>
      <c r="P259" s="13"/>
      <c r="Q259" s="13"/>
      <c r="R259" s="326" t="s">
        <v>711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7">
        <v>151</v>
      </c>
      <c r="B260" s="198">
        <v>43754</v>
      </c>
      <c r="C260" s="198"/>
      <c r="D260" s="151" t="s">
        <v>776</v>
      </c>
      <c r="E260" s="199" t="s">
        <v>581</v>
      </c>
      <c r="F260" s="200">
        <v>300</v>
      </c>
      <c r="G260" s="199"/>
      <c r="H260" s="199">
        <v>382.5</v>
      </c>
      <c r="I260" s="219">
        <v>344</v>
      </c>
      <c r="J260" s="479" t="s">
        <v>901</v>
      </c>
      <c r="K260" s="124">
        <f t="shared" si="76"/>
        <v>82.5</v>
      </c>
      <c r="L260" s="125">
        <f t="shared" si="77"/>
        <v>0.27500000000000002</v>
      </c>
      <c r="M260" s="126" t="s">
        <v>557</v>
      </c>
      <c r="N260" s="340">
        <v>44238</v>
      </c>
      <c r="O260" s="13"/>
      <c r="P260" s="13"/>
      <c r="Q260" s="13"/>
      <c r="R260" s="326" t="s">
        <v>711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328">
        <v>152</v>
      </c>
      <c r="B261" s="202">
        <v>43832</v>
      </c>
      <c r="C261" s="202"/>
      <c r="D261" s="206" t="s">
        <v>759</v>
      </c>
      <c r="E261" s="203" t="s">
        <v>581</v>
      </c>
      <c r="F261" s="204" t="s">
        <v>788</v>
      </c>
      <c r="G261" s="203"/>
      <c r="H261" s="203"/>
      <c r="I261" s="224">
        <v>590</v>
      </c>
      <c r="J261" s="225" t="s">
        <v>559</v>
      </c>
      <c r="K261" s="225"/>
      <c r="L261" s="119"/>
      <c r="M261" s="325" t="s">
        <v>559</v>
      </c>
      <c r="N261" s="227"/>
      <c r="O261" s="13"/>
      <c r="P261" s="13"/>
      <c r="Q261" s="13"/>
      <c r="R261" s="326" t="s">
        <v>711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7">
        <v>153</v>
      </c>
      <c r="B262" s="198">
        <v>43966</v>
      </c>
      <c r="C262" s="198"/>
      <c r="D262" s="151" t="s">
        <v>64</v>
      </c>
      <c r="E262" s="199" t="s">
        <v>581</v>
      </c>
      <c r="F262" s="200">
        <v>67.5</v>
      </c>
      <c r="G262" s="199"/>
      <c r="H262" s="199">
        <v>86</v>
      </c>
      <c r="I262" s="219">
        <v>86</v>
      </c>
      <c r="J262" s="137" t="s">
        <v>820</v>
      </c>
      <c r="K262" s="124">
        <f t="shared" ref="K262" si="78">H262-F262</f>
        <v>18.5</v>
      </c>
      <c r="L262" s="125">
        <f t="shared" ref="L262" si="79">K262/F262</f>
        <v>0.27407407407407408</v>
      </c>
      <c r="M262" s="126" t="s">
        <v>557</v>
      </c>
      <c r="N262" s="340">
        <v>44008</v>
      </c>
      <c r="O262" s="54"/>
      <c r="P262" s="13"/>
      <c r="Q262" s="13"/>
      <c r="R262" s="326" t="s">
        <v>711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201">
        <v>154</v>
      </c>
      <c r="B263" s="202">
        <v>44035</v>
      </c>
      <c r="C263" s="202"/>
      <c r="D263" s="206" t="s">
        <v>466</v>
      </c>
      <c r="E263" s="203" t="s">
        <v>581</v>
      </c>
      <c r="F263" s="204" t="s">
        <v>823</v>
      </c>
      <c r="G263" s="203"/>
      <c r="H263" s="203"/>
      <c r="I263" s="224">
        <v>296</v>
      </c>
      <c r="J263" s="225" t="s">
        <v>559</v>
      </c>
      <c r="K263" s="225"/>
      <c r="L263" s="119"/>
      <c r="M263" s="226"/>
      <c r="N263" s="227"/>
      <c r="O263" s="13"/>
      <c r="P263" s="13"/>
      <c r="Q263" s="13"/>
      <c r="R263" s="326" t="s">
        <v>711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7">
        <v>155</v>
      </c>
      <c r="B264" s="198">
        <v>44092</v>
      </c>
      <c r="C264" s="198"/>
      <c r="D264" s="151" t="s">
        <v>399</v>
      </c>
      <c r="E264" s="199" t="s">
        <v>581</v>
      </c>
      <c r="F264" s="199">
        <v>206</v>
      </c>
      <c r="G264" s="199"/>
      <c r="H264" s="199">
        <v>248</v>
      </c>
      <c r="I264" s="219">
        <v>248</v>
      </c>
      <c r="J264" s="137" t="s">
        <v>640</v>
      </c>
      <c r="K264" s="124">
        <f t="shared" ref="K264:K265" si="80">H264-F264</f>
        <v>42</v>
      </c>
      <c r="L264" s="125">
        <f t="shared" ref="L264:L265" si="81">K264/F264</f>
        <v>0.20388349514563106</v>
      </c>
      <c r="M264" s="126" t="s">
        <v>557</v>
      </c>
      <c r="N264" s="340">
        <v>44214</v>
      </c>
      <c r="O264" s="54"/>
      <c r="P264" s="13"/>
      <c r="Q264" s="13"/>
      <c r="R264" s="326" t="s">
        <v>711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7">
        <v>156</v>
      </c>
      <c r="B265" s="198">
        <v>44140</v>
      </c>
      <c r="C265" s="198"/>
      <c r="D265" s="151" t="s">
        <v>399</v>
      </c>
      <c r="E265" s="199" t="s">
        <v>581</v>
      </c>
      <c r="F265" s="199">
        <v>182.5</v>
      </c>
      <c r="G265" s="199"/>
      <c r="H265" s="199">
        <v>248</v>
      </c>
      <c r="I265" s="219">
        <v>248</v>
      </c>
      <c r="J265" s="137" t="s">
        <v>640</v>
      </c>
      <c r="K265" s="124">
        <f t="shared" si="80"/>
        <v>65.5</v>
      </c>
      <c r="L265" s="125">
        <f t="shared" si="81"/>
        <v>0.35890410958904112</v>
      </c>
      <c r="M265" s="126" t="s">
        <v>557</v>
      </c>
      <c r="N265" s="340">
        <v>44214</v>
      </c>
      <c r="O265" s="54"/>
      <c r="P265" s="13"/>
      <c r="Q265" s="13"/>
      <c r="R265" s="326" t="s">
        <v>711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201">
        <v>157</v>
      </c>
      <c r="B266" s="202">
        <v>44140</v>
      </c>
      <c r="C266" s="202"/>
      <c r="D266" s="206" t="s">
        <v>322</v>
      </c>
      <c r="E266" s="203" t="s">
        <v>581</v>
      </c>
      <c r="F266" s="204" t="s">
        <v>827</v>
      </c>
      <c r="G266" s="203"/>
      <c r="H266" s="203"/>
      <c r="I266" s="224">
        <v>320</v>
      </c>
      <c r="J266" s="225" t="s">
        <v>559</v>
      </c>
      <c r="K266" s="225"/>
      <c r="L266" s="119"/>
      <c r="M266" s="226"/>
      <c r="N266" s="227"/>
      <c r="O266" s="13"/>
      <c r="P266" s="13"/>
      <c r="Q266" s="13"/>
      <c r="R266" s="326" t="s">
        <v>711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7">
        <v>158</v>
      </c>
      <c r="B267" s="198">
        <v>44140</v>
      </c>
      <c r="C267" s="198"/>
      <c r="D267" s="151" t="s">
        <v>462</v>
      </c>
      <c r="E267" s="199" t="s">
        <v>581</v>
      </c>
      <c r="F267" s="200">
        <v>925</v>
      </c>
      <c r="G267" s="199"/>
      <c r="H267" s="199">
        <v>1095</v>
      </c>
      <c r="I267" s="219">
        <v>1093</v>
      </c>
      <c r="J267" s="479" t="s">
        <v>834</v>
      </c>
      <c r="K267" s="124">
        <f t="shared" ref="K267" si="82">H267-F267</f>
        <v>170</v>
      </c>
      <c r="L267" s="125">
        <f t="shared" ref="L267" si="83">K267/F267</f>
        <v>0.18378378378378379</v>
      </c>
      <c r="M267" s="126" t="s">
        <v>557</v>
      </c>
      <c r="N267" s="340">
        <v>44201</v>
      </c>
      <c r="O267" s="13"/>
      <c r="P267" s="13"/>
      <c r="Q267" s="13"/>
      <c r="R267" s="326" t="s">
        <v>711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201">
        <v>159</v>
      </c>
      <c r="B268" s="202">
        <v>44140</v>
      </c>
      <c r="C268" s="202"/>
      <c r="D268" s="206" t="s">
        <v>337</v>
      </c>
      <c r="E268" s="203" t="s">
        <v>581</v>
      </c>
      <c r="F268" s="204" t="s">
        <v>828</v>
      </c>
      <c r="G268" s="203"/>
      <c r="H268" s="203"/>
      <c r="I268" s="224">
        <v>406</v>
      </c>
      <c r="J268" s="225" t="s">
        <v>559</v>
      </c>
      <c r="K268" s="225"/>
      <c r="L268" s="119"/>
      <c r="M268" s="226"/>
      <c r="N268" s="227"/>
      <c r="O268" s="13"/>
      <c r="P268" s="13"/>
      <c r="Q268" s="13"/>
      <c r="R268" s="326" t="s">
        <v>711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201">
        <v>160</v>
      </c>
      <c r="B269" s="202">
        <v>44141</v>
      </c>
      <c r="C269" s="202"/>
      <c r="D269" s="206" t="s">
        <v>466</v>
      </c>
      <c r="E269" s="203" t="s">
        <v>581</v>
      </c>
      <c r="F269" s="204" t="s">
        <v>829</v>
      </c>
      <c r="G269" s="203"/>
      <c r="H269" s="203"/>
      <c r="I269" s="224">
        <v>290</v>
      </c>
      <c r="J269" s="225" t="s">
        <v>559</v>
      </c>
      <c r="K269" s="225"/>
      <c r="L269" s="119"/>
      <c r="M269" s="226"/>
      <c r="N269" s="227"/>
      <c r="O269" s="13"/>
      <c r="P269" s="13"/>
      <c r="Q269" s="13"/>
      <c r="R269" s="326" t="s">
        <v>711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201">
        <v>161</v>
      </c>
      <c r="B270" s="202">
        <v>44187</v>
      </c>
      <c r="C270" s="202"/>
      <c r="D270" s="206" t="s">
        <v>755</v>
      </c>
      <c r="E270" s="203" t="s">
        <v>581</v>
      </c>
      <c r="F270" s="467" t="s">
        <v>832</v>
      </c>
      <c r="G270" s="203"/>
      <c r="H270" s="203"/>
      <c r="I270" s="224">
        <v>239</v>
      </c>
      <c r="J270" s="468" t="s">
        <v>559</v>
      </c>
      <c r="K270" s="225"/>
      <c r="L270" s="119"/>
      <c r="M270" s="226"/>
      <c r="N270" s="227"/>
      <c r="O270" s="13"/>
      <c r="P270" s="13"/>
      <c r="Q270" s="13"/>
      <c r="R270" s="326" t="s">
        <v>711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201"/>
      <c r="B271" s="202"/>
      <c r="C271" s="202"/>
      <c r="D271" s="206"/>
      <c r="E271" s="203"/>
      <c r="F271" s="204"/>
      <c r="G271" s="203"/>
      <c r="H271" s="203"/>
      <c r="I271" s="224"/>
      <c r="J271" s="225"/>
      <c r="K271" s="225"/>
      <c r="L271" s="119"/>
      <c r="M271" s="226"/>
      <c r="N271" s="227"/>
      <c r="O271" s="13"/>
      <c r="P271" s="13"/>
      <c r="R271" s="326"/>
    </row>
    <row r="272" spans="1:26">
      <c r="A272" s="201"/>
      <c r="B272" s="202"/>
      <c r="C272" s="202"/>
      <c r="D272" s="206"/>
      <c r="E272" s="203"/>
      <c r="F272" s="204"/>
      <c r="G272" s="203"/>
      <c r="H272" s="203"/>
      <c r="I272" s="224"/>
      <c r="J272" s="225"/>
      <c r="K272" s="225"/>
      <c r="L272" s="119"/>
      <c r="M272" s="226"/>
      <c r="N272" s="227"/>
      <c r="O272" s="13"/>
      <c r="R272" s="228"/>
    </row>
    <row r="273" spans="1:18">
      <c r="A273" s="201"/>
      <c r="B273" s="202"/>
      <c r="C273" s="202"/>
      <c r="D273" s="206"/>
      <c r="E273" s="203"/>
      <c r="F273" s="204"/>
      <c r="G273" s="203"/>
      <c r="H273" s="203"/>
      <c r="I273" s="224"/>
      <c r="J273" s="225"/>
      <c r="K273" s="225"/>
      <c r="L273" s="119"/>
      <c r="M273" s="226"/>
      <c r="N273" s="227"/>
      <c r="O273" s="13"/>
      <c r="R273" s="228"/>
    </row>
    <row r="274" spans="1:18">
      <c r="A274" s="201"/>
      <c r="B274" s="202"/>
      <c r="C274" s="202"/>
      <c r="D274" s="206"/>
      <c r="E274" s="203"/>
      <c r="F274" s="204"/>
      <c r="G274" s="203"/>
      <c r="H274" s="203"/>
      <c r="I274" s="224"/>
      <c r="J274" s="225"/>
      <c r="K274" s="225"/>
      <c r="L274" s="119"/>
      <c r="M274" s="226"/>
      <c r="N274" s="227"/>
      <c r="O274" s="13"/>
      <c r="R274" s="228"/>
    </row>
    <row r="275" spans="1:18">
      <c r="A275" s="201"/>
      <c r="B275" s="192" t="s">
        <v>783</v>
      </c>
      <c r="O275" s="13"/>
      <c r="R275" s="228"/>
    </row>
    <row r="276" spans="1:18">
      <c r="R276" s="228"/>
    </row>
    <row r="277" spans="1:18">
      <c r="R277" s="228"/>
    </row>
    <row r="278" spans="1:18">
      <c r="R278" s="228"/>
    </row>
    <row r="279" spans="1:18">
      <c r="R279" s="228"/>
    </row>
    <row r="280" spans="1:18">
      <c r="R280" s="228"/>
    </row>
    <row r="281" spans="1:18">
      <c r="R281" s="228"/>
    </row>
    <row r="282" spans="1:18">
      <c r="R282" s="228"/>
    </row>
    <row r="292" spans="1:6">
      <c r="A292" s="207"/>
    </row>
    <row r="293" spans="1:6">
      <c r="A293" s="207"/>
      <c r="F293" s="469"/>
    </row>
    <row r="294" spans="1:6">
      <c r="A294" s="203"/>
    </row>
  </sheetData>
  <autoFilter ref="R1:R290"/>
  <mergeCells count="7">
    <mergeCell ref="O67:O68"/>
    <mergeCell ref="P67:P68"/>
    <mergeCell ref="A67:A68"/>
    <mergeCell ref="B67:B68"/>
    <mergeCell ref="J67:J68"/>
    <mergeCell ref="M67:M68"/>
    <mergeCell ref="N67:N68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2021-02-17T02:25:49Z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