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F&amp;O)'!$R$1:$R$298</definedName>
    <definedName name="_xlnm._FilterDatabase" localSheetId="1" hidden="1">'Future Intra'!$B$13:$P$13</definedName>
  </definedNames>
  <calcPr calcId="191029"/>
</workbook>
</file>

<file path=xl/calcChain.xml><?xml version="1.0" encoding="utf-8"?>
<calcChain xmlns="http://schemas.openxmlformats.org/spreadsheetml/2006/main">
  <c r="L61" i="6"/>
  <c r="K61"/>
  <c r="K81"/>
  <c r="M81" s="1"/>
  <c r="P11"/>
  <c r="L11"/>
  <c r="K11"/>
  <c r="M11" s="1"/>
  <c r="K82"/>
  <c r="M82" s="1"/>
  <c r="K84"/>
  <c r="M84" s="1"/>
  <c r="L60"/>
  <c r="K60"/>
  <c r="K83"/>
  <c r="M83" s="1"/>
  <c r="K79"/>
  <c r="M79" s="1"/>
  <c r="L36"/>
  <c r="K36"/>
  <c r="P19"/>
  <c r="K80"/>
  <c r="M80" s="1"/>
  <c r="L59"/>
  <c r="K59"/>
  <c r="M59" s="1"/>
  <c r="L58"/>
  <c r="K58"/>
  <c r="L39"/>
  <c r="K39"/>
  <c r="M39" s="1"/>
  <c r="L32"/>
  <c r="K32"/>
  <c r="M32" s="1"/>
  <c r="L19"/>
  <c r="K19"/>
  <c r="L40"/>
  <c r="K40"/>
  <c r="K38"/>
  <c r="L38"/>
  <c r="M61" l="1"/>
  <c r="M36"/>
  <c r="M60"/>
  <c r="M38"/>
  <c r="M40"/>
  <c r="M19"/>
  <c r="M58"/>
  <c r="K283"/>
  <c r="L283" s="1"/>
  <c r="L37"/>
  <c r="K37"/>
  <c r="K78"/>
  <c r="M78" s="1"/>
  <c r="M37" l="1"/>
  <c r="K77"/>
  <c r="M77" s="1"/>
  <c r="K76"/>
  <c r="M76" s="1"/>
  <c r="K75"/>
  <c r="M75" s="1"/>
  <c r="K74" l="1"/>
  <c r="M74" s="1"/>
  <c r="K73"/>
  <c r="M73" s="1"/>
  <c r="K71"/>
  <c r="M71" s="1"/>
  <c r="K56"/>
  <c r="L56"/>
  <c r="K72"/>
  <c r="M72" s="1"/>
  <c r="M56" l="1"/>
  <c r="L94" l="1"/>
  <c r="K94"/>
  <c r="K70"/>
  <c r="M70" s="1"/>
  <c r="L55"/>
  <c r="K55"/>
  <c r="M94" l="1"/>
  <c r="M55"/>
  <c r="L34"/>
  <c r="K34"/>
  <c r="L33"/>
  <c r="K33"/>
  <c r="M34" l="1"/>
  <c r="M33"/>
  <c r="P15"/>
  <c r="K284"/>
  <c r="L284" s="1"/>
  <c r="K69"/>
  <c r="M69" s="1"/>
  <c r="L35" l="1"/>
  <c r="K35"/>
  <c r="L31"/>
  <c r="K31"/>
  <c r="P14"/>
  <c r="L14"/>
  <c r="K14"/>
  <c r="P18"/>
  <c r="L18"/>
  <c r="K18"/>
  <c r="M18" l="1"/>
  <c r="M14"/>
  <c r="M31"/>
  <c r="M35"/>
  <c r="P17"/>
  <c r="L17"/>
  <c r="K17"/>
  <c r="L15"/>
  <c r="K15"/>
  <c r="M17" l="1"/>
  <c r="M15"/>
  <c r="P16" l="1"/>
  <c r="L13" l="1"/>
  <c r="K13"/>
  <c r="P13"/>
  <c r="M13" l="1"/>
  <c r="P12" l="1"/>
  <c r="P10" l="1"/>
  <c r="K281" l="1"/>
  <c r="L281" s="1"/>
  <c r="K260"/>
  <c r="L260" s="1"/>
  <c r="K280"/>
  <c r="L280" s="1"/>
  <c r="K279"/>
  <c r="L279" s="1"/>
  <c r="K278"/>
  <c r="L278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F256"/>
  <c r="K256" s="1"/>
  <c r="L256" s="1"/>
  <c r="K255"/>
  <c r="L255" s="1"/>
  <c r="K254"/>
  <c r="L254" s="1"/>
  <c r="K253"/>
  <c r="L253" s="1"/>
  <c r="K252"/>
  <c r="L252" s="1"/>
  <c r="K251"/>
  <c r="L251" s="1"/>
  <c r="F250"/>
  <c r="K250" s="1"/>
  <c r="L250" s="1"/>
  <c r="F249"/>
  <c r="K249" s="1"/>
  <c r="L249" s="1"/>
  <c r="K248"/>
  <c r="L248" s="1"/>
  <c r="F247"/>
  <c r="K247" s="1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8"/>
  <c r="L228" s="1"/>
  <c r="F227"/>
  <c r="K227" s="1"/>
  <c r="L227" s="1"/>
  <c r="K226"/>
  <c r="L226" s="1"/>
  <c r="K223"/>
  <c r="L223" s="1"/>
  <c r="K222"/>
  <c r="L222" s="1"/>
  <c r="K221"/>
  <c r="L221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199"/>
  <c r="L199" s="1"/>
  <c r="K197"/>
  <c r="L197" s="1"/>
  <c r="K195"/>
  <c r="L195" s="1"/>
  <c r="K194"/>
  <c r="L194" s="1"/>
  <c r="K193"/>
  <c r="L193" s="1"/>
  <c r="K191"/>
  <c r="L191" s="1"/>
  <c r="K190"/>
  <c r="L190" s="1"/>
  <c r="K189"/>
  <c r="L189" s="1"/>
  <c r="K188"/>
  <c r="K187"/>
  <c r="L187" s="1"/>
  <c r="K186"/>
  <c r="L186" s="1"/>
  <c r="K184"/>
  <c r="L184" s="1"/>
  <c r="K183"/>
  <c r="L183" s="1"/>
  <c r="K182"/>
  <c r="L182" s="1"/>
  <c r="K181"/>
  <c r="L181" s="1"/>
  <c r="K180"/>
  <c r="L180" s="1"/>
  <c r="F179"/>
  <c r="K179" s="1"/>
  <c r="L179" s="1"/>
  <c r="H178"/>
  <c r="K178" s="1"/>
  <c r="L178" s="1"/>
  <c r="K175"/>
  <c r="L175" s="1"/>
  <c r="K174"/>
  <c r="L174" s="1"/>
  <c r="K173"/>
  <c r="L173" s="1"/>
  <c r="K172"/>
  <c r="L172" s="1"/>
  <c r="K171"/>
  <c r="L171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H144"/>
  <c r="K144" s="1"/>
  <c r="L144" s="1"/>
  <c r="F143"/>
  <c r="K143" s="1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M7"/>
  <c r="D7" i="5"/>
  <c r="K6" i="4"/>
  <c r="K6" i="3"/>
  <c r="L6" i="2"/>
</calcChain>
</file>

<file path=xl/sharedStrings.xml><?xml version="1.0" encoding="utf-8"?>
<sst xmlns="http://schemas.openxmlformats.org/spreadsheetml/2006/main" count="3250" uniqueCount="1185">
  <si>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</si>
  <si>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</si>
  <si>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</si>
  <si>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</si>
  <si>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</si>
  <si>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</si>
  <si>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</si>
  <si>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</si>
  <si>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</si>
  <si>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</si>
  <si>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</si>
  <si>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</si>
  <si>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</si>
  <si>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</si>
  <si>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</si>
  <si>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</si>
  <si>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</si>
  <si>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</si>
  <si>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</si>
  <si>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</si>
  <si>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</si>
  <si>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</si>
  <si>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</si>
  <si>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</si>
  <si>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</si>
  <si>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</si>
  <si>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</si>
  <si>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</si>
  <si>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</si>
  <si>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</si>
  <si>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</si>
  <si>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</si>
  <si>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</si>
  <si>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</si>
  <si>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</si>
  <si>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</si>
  <si>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</si>
  <si>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</si>
  <si>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</si>
  <si>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</si>
  <si>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</si>
  <si>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</si>
  <si>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</si>
  <si>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</si>
  <si>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</si>
  <si>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</si>
  <si>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</si>
  <si>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</si>
  <si>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</si>
  <si>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</si>
  <si>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</si>
  <si>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</si>
  <si>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</si>
  <si>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</si>
  <si>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</si>
  <si>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</si>
  <si>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</si>
  <si>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</si>
  <si>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</si>
  <si>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</si>
  <si>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</si>
  <si>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</si>
  <si>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</si>
  <si>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</si>
  <si>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</si>
  <si>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</si>
  <si>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</si>
  <si>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</si>
  <si>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</si>
  <si>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</si>
  <si>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</si>
  <si>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</si>
  <si>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</si>
  <si>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</si>
  <si>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</si>
  <si>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</si>
  <si>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</si>
  <si>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</si>
  <si>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</si>
  <si>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</si>
  <si>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</si>
  <si>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</si>
  <si>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</si>
  <si>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</si>
  <si>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</si>
  <si>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</si>
  <si>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</si>
  <si>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</si>
  <si>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</si>
  <si>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</si>
  <si>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</si>
  <si>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</si>
  <si>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</si>
  <si>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</si>
  <si>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</si>
  <si>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</si>
  <si>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</si>
  <si>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</si>
  <si>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</si>
  <si>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</si>
  <si>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</si>
  <si>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</si>
  <si>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</si>
  <si>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</si>
  <si>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</si>
  <si>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</si>
  <si>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</si>
  <si>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</si>
  <si>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</si>
  <si>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</si>
  <si>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</si>
  <si>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</si>
  <si>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</si>
  <si>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</si>
  <si>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</si>
  <si>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</si>
  <si>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</si>
  <si>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</si>
  <si>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</si>
  <si>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</si>
  <si>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</si>
  <si>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</si>
  <si>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</si>
  <si>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</si>
  <si>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</si>
  <si>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</si>
  <si>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</si>
  <si>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</si>
  <si>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</si>
  <si>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</si>
  <si>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</si>
  <si>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</si>
  <si>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</si>
  <si>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</si>
  <si>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</si>
  <si>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</si>
  <si>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</si>
  <si>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</si>
  <si>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</si>
  <si>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</si>
  <si>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</si>
  <si>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</si>
  <si>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</si>
  <si>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</si>
  <si>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</si>
  <si>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</si>
  <si>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</si>
  <si>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</si>
  <si>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</si>
  <si>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</si>
  <si>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</si>
  <si>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</si>
  <si>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</si>
  <si>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</si>
  <si>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</si>
  <si>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</si>
  <si>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</si>
  <si>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</si>
  <si>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</si>
  <si>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</si>
  <si>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</si>
  <si>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</si>
  <si>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</si>
  <si>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</si>
  <si>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</si>
  <si>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</si>
  <si>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</si>
  <si>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</si>
  <si>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</si>
  <si>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</si>
  <si>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</si>
  <si>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</si>
  <si>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</si>
  <si>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</si>
  <si>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</si>
  <si>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</si>
  <si>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</si>
  <si>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</si>
  <si>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</si>
  <si>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</si>
  <si>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</si>
  <si>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</si>
  <si>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</si>
  <si>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</si>
  <si>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</si>
  <si>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</si>
  <si>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</si>
  <si>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</si>
  <si>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</si>
  <si>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</si>
  <si>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</si>
  <si>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</si>
  <si>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</si>
  <si>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</si>
  <si>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</si>
  <si>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</si>
  <si>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</si>
  <si>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</si>
  <si>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</si>
  <si>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</si>
  <si>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</si>
  <si>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</si>
  <si>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</si>
  <si>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</si>
  <si>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</si>
  <si>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</si>
  <si>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</si>
  <si>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</si>
  <si>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</si>
  <si>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</si>
  <si>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</si>
  <si>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</si>
  <si>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</si>
  <si>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</si>
  <si>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</si>
  <si>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</si>
  <si>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</si>
  <si>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</si>
  <si>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</si>
  <si>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</si>
  <si>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</si>
  <si>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</si>
  <si>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</si>
  <si>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</si>
  <si>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</si>
  <si>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</si>
  <si>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</si>
  <si>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</si>
  <si>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</si>
  <si>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</si>
  <si>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</si>
  <si>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</si>
  <si>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</si>
  <si>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</si>
  <si>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</si>
  <si>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</si>
  <si>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</si>
  <si>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</si>
  <si>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</si>
  <si>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</si>
  <si>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</si>
  <si>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</si>
  <si>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</si>
  <si>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</si>
  <si>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</si>
  <si>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</si>
  <si>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</si>
  <si>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</si>
  <si>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</si>
  <si>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</si>
  <si>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</si>
  <si>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</si>
  <si>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</si>
  <si>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</si>
  <si>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</si>
  <si>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</si>
  <si>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</si>
  <si>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</si>
  <si>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</si>
  <si>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</si>
  <si>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</si>
  <si>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</si>
  <si>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</si>
  <si>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</si>
  <si>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</si>
  <si>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</si>
  <si>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</si>
  <si>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</si>
  <si>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</si>
  <si>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</si>
  <si>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</si>
  <si>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</si>
  <si>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</si>
  <si>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</si>
  <si>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</si>
  <si>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</si>
  <si>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</si>
  <si>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</si>
  <si>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</si>
  <si>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</si>
  <si>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</si>
  <si>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</si>
  <si>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</si>
  <si>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</si>
  <si>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</si>
  <si>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</si>
  <si>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</si>
  <si>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</si>
  <si>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</si>
  <si>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</si>
  <si>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</si>
  <si>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</si>
  <si>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</si>
  <si>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</si>
  <si>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</si>
  <si>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</si>
  <si>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</si>
  <si>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</si>
  <si>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</si>
  <si>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</si>
  <si>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</si>
  <si>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</si>
  <si>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</si>
  <si>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</si>
  <si>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</si>
  <si>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</si>
  <si>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</si>
  <si>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</si>
  <si>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</si>
  <si>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</si>
  <si>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</si>
  <si>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</si>
  <si>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</si>
  <si>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</si>
  <si>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</si>
  <si>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</si>
  <si>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</si>
  <si>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</si>
  <si>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</si>
  <si>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</si>
  <si>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</si>
  <si>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</si>
  <si>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</si>
  <si>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</si>
  <si>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</si>
  <si>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</si>
  <si>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</si>
  <si>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</si>
  <si>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</si>
  <si>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</si>
  <si>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</si>
  <si>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</si>
  <si>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</si>
  <si>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</si>
  <si>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</si>
  <si>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</si>
  <si>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</si>
  <si>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</si>
  <si>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</si>
  <si>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</si>
  <si>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</si>
  <si>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</si>
  <si>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</si>
  <si>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</si>
  <si>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</si>
  <si>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</si>
  <si>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</si>
  <si>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</si>
  <si>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</si>
  <si>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</si>
  <si>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</si>
  <si>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</si>
  <si>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</si>
  <si>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</si>
  <si>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</si>
  <si>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</si>
  <si>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</si>
  <si>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</si>
  <si>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</si>
  <si>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</si>
  <si>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</si>
  <si>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</si>
  <si>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</si>
  <si>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</si>
  <si>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</si>
  <si>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</si>
  <si>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</si>
  <si>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</si>
  <si>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</si>
  <si>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</si>
  <si>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</si>
  <si>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</si>
  <si>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</si>
  <si>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</si>
  <si>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</si>
  <si>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</si>
  <si>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</si>
  <si>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</si>
  <si>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</si>
  <si>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</si>
  <si>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</si>
  <si>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</si>
  <si>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</si>
  <si>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</si>
  <si>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</si>
  <si>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</si>
  <si>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</si>
  <si>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</si>
  <si>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</si>
  <si>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</si>
  <si>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</si>
  <si>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</si>
  <si>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</si>
  <si>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</si>
  <si>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</si>
  <si>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</si>
  <si>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</si>
  <si>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</si>
  <si>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</si>
  <si>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</si>
  <si>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</si>
  <si>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</si>
  <si>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</si>
  <si>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</si>
  <si>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</si>
  <si>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</si>
  <si>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</si>
  <si>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</si>
  <si>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</si>
  <si>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</si>
  <si>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</si>
  <si>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</si>
  <si>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</si>
  <si>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</si>
  <si>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</si>
  <si>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</si>
  <si>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</si>
  <si>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</si>
  <si>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</si>
  <si>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</si>
  <si>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</si>
  <si>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</si>
  <si>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</si>
  <si>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</si>
  <si>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</si>
  <si>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</si>
  <si>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</si>
  <si>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</si>
  <si>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</si>
  <si>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</si>
  <si>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</si>
  <si>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</si>
  <si>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</si>
  <si>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</si>
  <si>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</si>
  <si>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</si>
  <si>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</si>
  <si>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</si>
  <si>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</si>
  <si>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</si>
  <si>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</si>
  <si>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</si>
  <si>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</si>
  <si>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</si>
  <si>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</si>
  <si>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</si>
  <si>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</si>
  <si>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</si>
  <si>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</si>
  <si>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</si>
  <si>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</si>
  <si>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</si>
  <si>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</si>
  <si>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</si>
  <si>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</si>
  <si>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</si>
  <si>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</si>
  <si>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</si>
  <si>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</si>
  <si>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</si>
  <si>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</si>
  <si>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</si>
  <si>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</si>
  <si>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</si>
  <si>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</si>
  <si>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</si>
  <si>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</si>
  <si>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</si>
  <si>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</si>
  <si>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</si>
  <si>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</si>
  <si>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</si>
  <si>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</si>
  <si>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</si>
  <si>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</si>
  <si>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</si>
  <si>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</si>
  <si>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</si>
  <si>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</si>
  <si>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</si>
  <si>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</si>
  <si>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</si>
  <si>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</si>
  <si>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</si>
  <si>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</si>
  <si>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</si>
  <si>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</si>
  <si>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</si>
  <si>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</si>
  <si>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</si>
  <si>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</si>
  <si>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</si>
  <si>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</si>
  <si>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</si>
  <si>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</si>
  <si>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</si>
  <si>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</si>
  <si>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</si>
  <si>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</si>
  <si>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</si>
  <si>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</si>
  <si>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</si>
  <si>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</si>
  <si>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</si>
  <si>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</si>
  <si>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</si>
  <si>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</si>
  <si>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</si>
  <si>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</si>
  <si>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</si>
  <si>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</si>
  <si>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</si>
  <si>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</si>
  <si>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</si>
  <si>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</si>
  <si>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</si>
  <si>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</si>
  <si>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</si>
  <si>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</si>
  <si>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</si>
  <si>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</si>
  <si>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</si>
  <si>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</si>
  <si>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</si>
  <si>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</si>
  <si>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</si>
  <si>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</si>
  <si>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</si>
  <si>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</si>
  <si>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</si>
  <si>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</si>
  <si>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</si>
  <si>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</si>
  <si>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</si>
  <si>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</si>
  <si>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</si>
  <si>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</si>
  <si>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</si>
  <si>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</si>
  <si>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</si>
  <si>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</si>
  <si>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</si>
  <si>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</si>
  <si>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</si>
  <si>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</si>
  <si>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</si>
  <si>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</si>
  <si>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</si>
  <si>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</si>
  <si>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</si>
  <si>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</si>
  <si>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</si>
  <si>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</si>
  <si>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</si>
  <si>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</si>
  <si>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</si>
  <si>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</si>
  <si>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</si>
  <si>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</si>
  <si>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</si>
  <si>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</si>
  <si>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</si>
  <si>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</si>
  <si>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</si>
  <si>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</si>
  <si>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</si>
  <si>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</si>
  <si>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</si>
  <si>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</si>
  <si>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</si>
  <si>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</si>
  <si>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</si>
  <si>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</si>
  <si>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</si>
  <si>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</si>
  <si>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</si>
  <si>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</si>
  <si>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</si>
  <si>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</si>
  <si>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</si>
  <si>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</si>
  <si>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</si>
  <si>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</si>
  <si>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</si>
  <si>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</si>
  <si>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</si>
  <si>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</si>
  <si>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</si>
  <si>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</si>
  <si>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</si>
  <si>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</si>
  <si>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</si>
  <si>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</si>
  <si>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</si>
  <si>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</si>
  <si>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</si>
  <si>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</si>
  <si>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</si>
  <si>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</si>
  <si>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</si>
  <si>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</si>
  <si>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</si>
  <si>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</si>
  <si>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</si>
  <si>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</si>
  <si>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</si>
  <si>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</si>
  <si>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</si>
  <si>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</si>
  <si>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</si>
  <si>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</si>
  <si>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</si>
  <si>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</si>
  <si>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</si>
  <si>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</si>
  <si>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</si>
  <si>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</si>
  <si>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</si>
  <si>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</si>
  <si>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</si>
  <si>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</si>
  <si>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</si>
  <si>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</si>
  <si>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</si>
  <si>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</si>
  <si>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</si>
  <si>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</si>
  <si>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</si>
  <si>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</si>
  <si>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</si>
  <si>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</si>
  <si>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</si>
  <si>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</si>
  <si>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</si>
  <si>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</si>
  <si>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</si>
  <si>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</si>
  <si>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</si>
  <si>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</si>
  <si>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</si>
  <si>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</si>
  <si>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</si>
  <si>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</si>
  <si>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</si>
  <si>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</si>
  <si>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</si>
  <si>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</si>
  <si>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</si>
  <si>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</si>
  <si>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</si>
  <si>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</si>
  <si>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</si>
  <si>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</si>
  <si>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</si>
  <si>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</si>
  <si>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</si>
  <si>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</si>
  <si>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</si>
  <si>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</si>
  <si>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</si>
  <si>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</si>
  <si>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</si>
  <si>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</si>
  <si>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</si>
  <si>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</si>
  <si>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</si>
  <si>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</si>
  <si>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</si>
  <si>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</si>
  <si>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</si>
  <si>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</si>
  <si>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</si>
  <si>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</si>
  <si>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</si>
  <si>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</si>
  <si>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</si>
  <si>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</si>
  <si>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</si>
  <si>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</si>
  <si>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</si>
  <si>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</si>
  <si>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</si>
  <si>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</si>
  <si>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</si>
  <si>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</si>
  <si>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</si>
  <si>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</si>
  <si>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</si>
  <si>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</si>
  <si>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</si>
  <si>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</si>
  <si>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</si>
  <si>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</si>
  <si>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</si>
  <si>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</si>
  <si>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</si>
  <si>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</si>
  <si>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</si>
  <si>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</si>
  <si>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</si>
  <si>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</si>
  <si>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</si>
  <si>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</si>
  <si>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</si>
  <si>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</si>
  <si>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</si>
  <si>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</si>
  <si>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</si>
  <si>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</si>
  <si>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</si>
  <si>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</si>
  <si>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</si>
  <si>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</si>
  <si>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</si>
  <si>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</si>
  <si>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</si>
  <si>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</si>
  <si>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</si>
  <si>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</si>
  <si>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</si>
  <si>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</si>
  <si>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</si>
  <si>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</si>
  <si>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</si>
  <si>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</si>
  <si>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</si>
  <si>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</si>
  <si>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</si>
  <si>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</si>
  <si>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</si>
  <si>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</si>
  <si>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</si>
  <si>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</si>
  <si>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</si>
  <si>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</si>
  <si>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</si>
  <si>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</si>
  <si>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</si>
  <si>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</si>
  <si>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</si>
  <si>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</si>
  <si>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</si>
  <si>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</si>
  <si>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</si>
  <si>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</si>
  <si>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</si>
  <si>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</si>
  <si>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</si>
  <si>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</si>
  <si>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</si>
  <si>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</si>
  <si>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</si>
  <si>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</si>
  <si>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</si>
  <si>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</si>
  <si>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</si>
  <si>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</si>
  <si>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</si>
  <si>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</si>
  <si>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</si>
  <si>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</si>
  <si>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</si>
  <si>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</si>
  <si>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</si>
  <si>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</si>
  <si>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</si>
  <si>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</si>
  <si>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</si>
  <si>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</si>
  <si>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</si>
  <si>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</si>
  <si>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</si>
  <si>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</si>
  <si>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</si>
  <si>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</si>
  <si>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</si>
  <si>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</si>
  <si>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</si>
  <si>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</si>
  <si>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</si>
  <si>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</si>
  <si>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</si>
  <si>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</si>
  <si>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</si>
  <si>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</si>
  <si>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</si>
  <si>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</si>
  <si>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</si>
  <si>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</si>
  <si>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</si>
  <si>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</si>
  <si>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</si>
  <si>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</si>
  <si>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</si>
  <si>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</si>
  <si>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</si>
  <si>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</si>
  <si>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</si>
  <si>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</si>
  <si>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</si>
  <si>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</si>
  <si>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</si>
  <si>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</si>
  <si>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</si>
  <si>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</si>
  <si>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</si>
  <si>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</si>
  <si>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</si>
  <si>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</si>
  <si>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</si>
  <si>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</si>
  <si>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</si>
  <si>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</si>
  <si>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</si>
  <si>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</si>
  <si>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</si>
  <si>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</si>
  <si>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</si>
  <si>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</si>
  <si>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</si>
  <si>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</si>
  <si>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</si>
  <si>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</si>
  <si>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</si>
  <si>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</si>
  <si>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</si>
  <si>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</si>
  <si>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</si>
  <si>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</si>
  <si>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</si>
  <si>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</si>
  <si>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</si>
  <si>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</si>
  <si>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</si>
  <si>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</si>
  <si>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</si>
  <si>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</si>
  <si>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</si>
  <si>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</si>
  <si>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</si>
  <si>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</si>
  <si>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</si>
  <si>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</si>
  <si>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</si>
  <si>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</si>
  <si>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</si>
  <si>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</si>
  <si>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</si>
  <si>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</si>
  <si>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</si>
  <si>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</si>
  <si>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</si>
  <si>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</si>
  <si>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</si>
  <si>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</si>
  <si>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</si>
  <si>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</si>
  <si>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</si>
  <si>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</si>
  <si>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</si>
  <si>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</si>
  <si>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</si>
  <si>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Profit of Rs.20/-</t>
  </si>
  <si>
    <t>435-440</t>
  </si>
  <si>
    <t>465-475</t>
  </si>
  <si>
    <t>130-135</t>
  </si>
  <si>
    <t>663-668</t>
  </si>
  <si>
    <t>700-730</t>
  </si>
  <si>
    <t>220-230</t>
  </si>
  <si>
    <t>780-820</t>
  </si>
  <si>
    <t>240-250</t>
  </si>
  <si>
    <t>2340-2380</t>
  </si>
  <si>
    <t>2350-2450</t>
  </si>
  <si>
    <t>2200-2230</t>
  </si>
  <si>
    <t>3140-3200</t>
  </si>
  <si>
    <t>130-134</t>
  </si>
  <si>
    <t>1900-2000</t>
  </si>
  <si>
    <t>AVI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</si>
  <si>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</si>
  <si>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</si>
  <si>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</si>
  <si>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</si>
  <si>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</si>
  <si>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</si>
  <si>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</si>
  <si>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BRANDBUCKT</t>
  </si>
  <si>
    <t>SELLWIN</t>
  </si>
  <si>
    <t>Part Profit of Rs.125/-</t>
  </si>
  <si>
    <t>Retail Research Technical Calls &amp; Fundamental Performance Report for the month of Jan-2022</t>
  </si>
  <si>
    <t>Profit of Rs.18.5/-</t>
  </si>
  <si>
    <t>Loss of Rs.41.50/-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</si>
  <si>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</si>
  <si>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</si>
  <si>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</si>
  <si>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</si>
  <si>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</si>
  <si>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</si>
  <si>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</si>
  <si>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</si>
  <si>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</si>
  <si>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</si>
  <si>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</si>
  <si>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</si>
  <si>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</si>
  <si>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</si>
  <si>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</si>
  <si>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</si>
  <si>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</si>
  <si>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HDFCBANK 1550 CE JAN</t>
  </si>
  <si>
    <t>40-45</t>
  </si>
  <si>
    <t>Profit of Rs.5.75/-</t>
  </si>
  <si>
    <t>NIFTY 17750 CE 6-JAN</t>
  </si>
  <si>
    <t>60-80</t>
  </si>
  <si>
    <t>Loss of Rs.0.90/-</t>
  </si>
  <si>
    <t>380-390</t>
  </si>
  <si>
    <t xml:space="preserve">NIFTY 17750 PE 13-JAN </t>
  </si>
  <si>
    <t>140-160</t>
  </si>
  <si>
    <t xml:space="preserve">NIFTY 17900 CE 13-JAN </t>
  </si>
  <si>
    <t>320-400</t>
  </si>
  <si>
    <t>Loss of Rs.45/-</t>
  </si>
  <si>
    <t xml:space="preserve">BANKNIFTY 37200 PE 13-JAN </t>
  </si>
  <si>
    <t>1720-1770</t>
  </si>
  <si>
    <t>COLPAL JAN FUT</t>
  </si>
  <si>
    <t>1468-1472</t>
  </si>
  <si>
    <t>1510-1530</t>
  </si>
  <si>
    <t>s</t>
  </si>
  <si>
    <t>OLGA TRADING PRIVATE LIMITED</t>
  </si>
  <si>
    <t>FRASER</t>
  </si>
  <si>
    <t>MOREPLUS MERCHANTS PRIVATE LIMITED</t>
  </si>
  <si>
    <t>NIFTY 17800 PE 13-JAN</t>
  </si>
  <si>
    <t>100-120</t>
  </si>
  <si>
    <t>Profit of Rs.10/-</t>
  </si>
  <si>
    <t>POWERGRID 210 CE JAN</t>
  </si>
  <si>
    <t>Profit of Rs.47/-</t>
  </si>
  <si>
    <t>185-190</t>
  </si>
  <si>
    <t>NNM SECURITIES PVT LTD</t>
  </si>
  <si>
    <t>GVFILM</t>
  </si>
  <si>
    <t>1130-1160</t>
  </si>
  <si>
    <t>Profit of Rs.33/-</t>
  </si>
  <si>
    <t>322-330</t>
  </si>
  <si>
    <t>215-230</t>
  </si>
  <si>
    <t>NIFTY 17900 PE 13-JAN</t>
  </si>
  <si>
    <t>TOPGAIN FINANCE PRIVATE LIMITED</t>
  </si>
  <si>
    <t>INVENTURE</t>
  </si>
  <si>
    <t>SRESTHA</t>
  </si>
  <si>
    <t>ADROIT FINANCIAL SERVICES PVT LTD</t>
  </si>
  <si>
    <t>MUKUL MAHESHWARI (HUF)</t>
  </si>
  <si>
    <t>GRAVITON RESEARCH CAPITAL LLP</t>
  </si>
  <si>
    <t>QE SECURITIES</t>
  </si>
  <si>
    <t>Inventure Gro &amp; Sec Ltd</t>
  </si>
  <si>
    <t>VISHWARAJ</t>
  </si>
  <si>
    <t>Vishwaraj Sugar Ind Ltd</t>
  </si>
  <si>
    <t>DYNAMIC</t>
  </si>
  <si>
    <t>Dynamic Srvcs &amp; Sec Ltd</t>
  </si>
  <si>
    <t>NSE</t>
  </si>
  <si>
    <t>1160-1180</t>
  </si>
  <si>
    <t>Profit of Rs.26.5/-</t>
  </si>
  <si>
    <t>Part Profit of Rs.7.5/-</t>
  </si>
  <si>
    <t>HINDCOPPER JAN FUT</t>
  </si>
  <si>
    <t>135-138</t>
  </si>
  <si>
    <t>613-617</t>
  </si>
  <si>
    <t>645-655</t>
  </si>
  <si>
    <t>1560-1580</t>
  </si>
  <si>
    <t>Profit of Rs.160/-</t>
  </si>
  <si>
    <t>AXISBANK 750 CE JAN</t>
  </si>
  <si>
    <t>20-22</t>
  </si>
  <si>
    <t>CADILAHC JAN FUT</t>
  </si>
  <si>
    <t>455-465</t>
  </si>
  <si>
    <t>Profit of Rs.2/-</t>
  </si>
  <si>
    <t>TATACOMM JAN FUT</t>
  </si>
  <si>
    <t>Profit of Rs.24.5/-</t>
  </si>
  <si>
    <t>Loss of Rs.36.45/-</t>
  </si>
  <si>
    <t>ASCENSIVE</t>
  </si>
  <si>
    <t>EARUM</t>
  </si>
  <si>
    <t>GHANSHYAMBHAI MANSUKHBHAI KHAMBHAYATA</t>
  </si>
  <si>
    <t>JOHNPHARMA</t>
  </si>
  <si>
    <t>MFLINDIA</t>
  </si>
  <si>
    <t>CHANDARANA INTERMEDIARIES BROKERS PRIVATE LIMITED</t>
  </si>
  <si>
    <t>SHERWOOD SECURITIES PVT LTD</t>
  </si>
  <si>
    <t>BANARBEADS</t>
  </si>
  <si>
    <t>Banaras Beads Ltd</t>
  </si>
  <si>
    <t>EPITOME TRADING AND INVESTMENTS</t>
  </si>
  <si>
    <t>DIPESH JAIN</t>
  </si>
  <si>
    <t>Profit of Rs.11/-</t>
  </si>
  <si>
    <t xml:space="preserve">ABCAPITAL </t>
  </si>
  <si>
    <t>134-135</t>
  </si>
  <si>
    <t>140-144</t>
  </si>
  <si>
    <t>Profit of Rs.0.80/-</t>
  </si>
  <si>
    <t>NIFTY 18200 PE 13-JAN</t>
  </si>
  <si>
    <t>80-100</t>
  </si>
  <si>
    <t>NIFTY 18250 PE 13-JAN</t>
  </si>
  <si>
    <t>IGL 465 CE JAN</t>
  </si>
  <si>
    <t>14-16</t>
  </si>
  <si>
    <t>Profit of Rs.2.10/-</t>
  </si>
  <si>
    <t xml:space="preserve">TATACOMM </t>
  </si>
  <si>
    <t>1540-1550</t>
  </si>
  <si>
    <t>1600-1620</t>
  </si>
  <si>
    <t>Profit of Rs.8/-</t>
  </si>
  <si>
    <t>MCDOWELL-N JAN FUT</t>
  </si>
  <si>
    <t>955-965</t>
  </si>
  <si>
    <t>Profit of Rs.14.5/-</t>
  </si>
  <si>
    <t>Loss of Rs.26.5/-</t>
  </si>
  <si>
    <t>AMRAAGRI</t>
  </si>
  <si>
    <t>ANUROOP</t>
  </si>
  <si>
    <t>ANSHU MISHRA</t>
  </si>
  <si>
    <t>BANASFN</t>
  </si>
  <si>
    <t>BIOGEN</t>
  </si>
  <si>
    <t>CHANDRAP</t>
  </si>
  <si>
    <t>KOKAN SHUHABUDDIN SHAHNAZ</t>
  </si>
  <si>
    <t>COASTCORP</t>
  </si>
  <si>
    <t>ADITYA ACHANTA</t>
  </si>
  <si>
    <t>BHUMISHTH NARENDRABHAI PATEL</t>
  </si>
  <si>
    <t>FABINO</t>
  </si>
  <si>
    <t>DIPSINH RANJITSINH SOLANKI</t>
  </si>
  <si>
    <t>GIANLIFE</t>
  </si>
  <si>
    <t>ARUN KUMAR GUPTA</t>
  </si>
  <si>
    <t>GTL</t>
  </si>
  <si>
    <t>IDBI TRUSTEESHIP SERVICES LTD</t>
  </si>
  <si>
    <t>GTLINFRA</t>
  </si>
  <si>
    <t>JETMALL</t>
  </si>
  <si>
    <t>MAHACORP</t>
  </si>
  <si>
    <t>PURSHOTTAM AGARWAL</t>
  </si>
  <si>
    <t>MAHAVIRIND</t>
  </si>
  <si>
    <t>OSIAJEE</t>
  </si>
  <si>
    <t>PANJON</t>
  </si>
  <si>
    <t>PRISMMEDI</t>
  </si>
  <si>
    <t>KEVIN ASHOKBHAI KAKADIYA</t>
  </si>
  <si>
    <t>UNISHIRE</t>
  </si>
  <si>
    <t>KIRTIR SHAH SHARES AND STOCK BROKERS PVT LTD</t>
  </si>
  <si>
    <t>AIRAN</t>
  </si>
  <si>
    <t>Airan Limited</t>
  </si>
  <si>
    <t>ARIHANT</t>
  </si>
  <si>
    <t>Arihant Foundations &amp; Hou</t>
  </si>
  <si>
    <t>M/S. PRARTHANA ENTERPRISES</t>
  </si>
  <si>
    <t>NIRAJ RAJNIKANT SHAH</t>
  </si>
  <si>
    <t>YUGA STOCKS AND COMMODITIES PRIVATE LIMITED  .</t>
  </si>
  <si>
    <t>UNIVASTU</t>
  </si>
  <si>
    <t>Univastu India Limited</t>
  </si>
  <si>
    <t>BRIGHT</t>
  </si>
  <si>
    <t>Bright Solar Limited</t>
  </si>
  <si>
    <t>Coastal Corporation Ltd</t>
  </si>
  <si>
    <t>GTL Limited</t>
  </si>
  <si>
    <t>GTL Infrastructure Limite</t>
  </si>
  <si>
    <t>MOKSH</t>
  </si>
  <si>
    <t>Moksh Ornaments Limited</t>
  </si>
  <si>
    <t>HITESH AMRUTLAL PATEL</t>
  </si>
  <si>
    <t>Part Profit of Rs.5/-</t>
  </si>
  <si>
    <t>1200-1210</t>
  </si>
  <si>
    <t>1260-1280</t>
  </si>
  <si>
    <t>532-536</t>
  </si>
  <si>
    <t>570-580</t>
  </si>
  <si>
    <t>Loss of Rs.4/-</t>
  </si>
  <si>
    <t>8.60-9</t>
  </si>
  <si>
    <t>MPHASIS JAN FUT</t>
  </si>
  <si>
    <t>3265-3275</t>
  </si>
  <si>
    <t>3350-3390</t>
  </si>
  <si>
    <t>ALKA</t>
  </si>
  <si>
    <t>VIVEK KUMAR SINGH</t>
  </si>
  <si>
    <t>ARCFIN</t>
  </si>
  <si>
    <t>EMRALD COMMERCIAL LIMITED</t>
  </si>
  <si>
    <t>LINCOLN PETER COELHO</t>
  </si>
  <si>
    <t>BEELINE BROKING LIMITED</t>
  </si>
  <si>
    <t>ASRL</t>
  </si>
  <si>
    <t>SUNIL HUKUMAT RAJDEV</t>
  </si>
  <si>
    <t>HANSABEN BHARATKUMAR PATEL</t>
  </si>
  <si>
    <t>BGJL</t>
  </si>
  <si>
    <t>VIJAY CHANDUMAL DEVNANI</t>
  </si>
  <si>
    <t>YACOOBALI AIYUB MOHAMMED</t>
  </si>
  <si>
    <t>UMESHKUMAR</t>
  </si>
  <si>
    <t>ESPEON CONSULTING PRIVATE LIMITED.</t>
  </si>
  <si>
    <t>MINIBOSS CONSULTANCY PRIVATE LIMITED</t>
  </si>
  <si>
    <t>CHCL</t>
  </si>
  <si>
    <t>INDIACREDIT RISK MANAGEMENT LLP</t>
  </si>
  <si>
    <t>CHDCHEM</t>
  </si>
  <si>
    <t>ANKIT KOTHARI</t>
  </si>
  <si>
    <t>CROISSANCE</t>
  </si>
  <si>
    <t>SHANTI PROPERTIES</t>
  </si>
  <si>
    <t>ANUPAM NARAIN GUPTA</t>
  </si>
  <si>
    <t>ESSARSEC</t>
  </si>
  <si>
    <t>BHUVA NISHANT RATILAL</t>
  </si>
  <si>
    <t>HEMANT RATILAL SHAH</t>
  </si>
  <si>
    <t>EKTA MAHESH DAGLIYA</t>
  </si>
  <si>
    <t>SAHIL GUPTA</t>
  </si>
  <si>
    <t>HAZOOR</t>
  </si>
  <si>
    <t>SUBHASCHANDRABOSE</t>
  </si>
  <si>
    <t>RAUDRAMUKHI COMMERCE PVT LTD</t>
  </si>
  <si>
    <t>MANCREDIT</t>
  </si>
  <si>
    <t>HEMANTSINGH NAHARSINGH JHALA</t>
  </si>
  <si>
    <t>NIKSTECH</t>
  </si>
  <si>
    <t>SHRENI SHARES PRIVATE LIMITED</t>
  </si>
  <si>
    <t>OMNIPOTENT</t>
  </si>
  <si>
    <t>ANSARI NAMRA FIRDAUS AAMIR ANJUM</t>
  </si>
  <si>
    <t>LALITKUMARGOPILAL</t>
  </si>
  <si>
    <t>ONTIC</t>
  </si>
  <si>
    <t>DHAVAL VINODBHAI GADANI</t>
  </si>
  <si>
    <t>RAMKUMAR BHOLANATH YADAV</t>
  </si>
  <si>
    <t>ACVC FOREX PRIVATE LIMITED</t>
  </si>
  <si>
    <t>ANITA SARNA</t>
  </si>
  <si>
    <t>SIDDHANT LAXMIKANT KABRA</t>
  </si>
  <si>
    <t>PECOS</t>
  </si>
  <si>
    <t>SMITA JAIN</t>
  </si>
  <si>
    <t>PROMAX</t>
  </si>
  <si>
    <t>DIPTIBEN MUKESHBHAI PATEL</t>
  </si>
  <si>
    <t>SABOOSOD</t>
  </si>
  <si>
    <t>SANJIVIN</t>
  </si>
  <si>
    <t>VISA CAPITAL PARTNERS</t>
  </si>
  <si>
    <t>KIRAN DATTATRAYA WALKE</t>
  </si>
  <si>
    <t>SHEETAL</t>
  </si>
  <si>
    <t>SIELFNS</t>
  </si>
  <si>
    <t>PARMEET SINGH SOOD</t>
  </si>
  <si>
    <t>AVEEN KAUR SOOD</t>
  </si>
  <si>
    <t>SUMEDHA</t>
  </si>
  <si>
    <t>FINMEN ADVISORS PRIVATE LIMITED</t>
  </si>
  <si>
    <t>SWASTIVI</t>
  </si>
  <si>
    <t>ALGOQUANT FINANCIALS LLP</t>
  </si>
  <si>
    <t>A2ZINFRA</t>
  </si>
  <si>
    <t>A2z Infra Engineering Ltd</t>
  </si>
  <si>
    <t>ALKALI</t>
  </si>
  <si>
    <t>Alkali Metals Limited</t>
  </si>
  <si>
    <t>ATULAUTO</t>
  </si>
  <si>
    <t>Atul Auto Limited</t>
  </si>
  <si>
    <t>ANANT WEALTH CONSULTANTS PRIVATE LIMITED</t>
  </si>
  <si>
    <t>BANG</t>
  </si>
  <si>
    <t>Bang Overseas Limited</t>
  </si>
  <si>
    <t>RS SECURITIES</t>
  </si>
  <si>
    <t>BCP</t>
  </si>
  <si>
    <t>B.C. Power Controls Ltd</t>
  </si>
  <si>
    <t>COFFEEDAY</t>
  </si>
  <si>
    <t>Coffee Day Enterprise Ltd</t>
  </si>
  <si>
    <t>DIL</t>
  </si>
  <si>
    <t>Debock Industries Limited</t>
  </si>
  <si>
    <t>SATISH RAMSEVAK PANDEY</t>
  </si>
  <si>
    <t>ABHINANDAN DHANAPAL KHEMALAPURE</t>
  </si>
  <si>
    <t>ELECTHERM</t>
  </si>
  <si>
    <t>Electrotherm (India) Ltd</t>
  </si>
  <si>
    <t>GMDCLTD</t>
  </si>
  <si>
    <t>Gujarat Min. Dev. Corpn</t>
  </si>
  <si>
    <t>GREENPOWER</t>
  </si>
  <si>
    <t>Orient Green Power Co Ltd</t>
  </si>
  <si>
    <t>ASHWIN STOCKS AND INVESTMENT PRIVATE LIMITED</t>
  </si>
  <si>
    <t>RAJASTHAN GLOBAL SECURITIES LTD</t>
  </si>
  <si>
    <t>HI GROWTH CORPORATE SERVICES PVT LTD</t>
  </si>
  <si>
    <t>KELLTONTEC</t>
  </si>
  <si>
    <t>Kellton Tech Sol Ltd</t>
  </si>
  <si>
    <t>NIKUNJ KAUSHIK SHAH</t>
  </si>
  <si>
    <t>MITTAL</t>
  </si>
  <si>
    <t>Mittal Life Style Limited</t>
  </si>
  <si>
    <t>KAUSHIL RAJEN SHAH</t>
  </si>
  <si>
    <t>PRAKASHSTL</t>
  </si>
  <si>
    <t>Prakash Steelage Ltd</t>
  </si>
  <si>
    <t>SANCO</t>
  </si>
  <si>
    <t>Sanco Industries Ltd.</t>
  </si>
  <si>
    <t>SICAL</t>
  </si>
  <si>
    <t>Sical Logistics Limited</t>
  </si>
  <si>
    <t>MADHAV STOCK VISION P LTD ERROR</t>
  </si>
  <si>
    <t>SUPERHOUSE</t>
  </si>
  <si>
    <t>Superhouse Limited</t>
  </si>
  <si>
    <t>MUSIGMA SECURITIES</t>
  </si>
  <si>
    <t>SUPREMEENG</t>
  </si>
  <si>
    <t>Supreme Engineering Ltd</t>
  </si>
  <si>
    <t>SEEMA AGGARWAL</t>
  </si>
  <si>
    <t>PREETI AGGARWAL</t>
  </si>
  <si>
    <t>VISESHINFO</t>
  </si>
  <si>
    <t>Visesh Infotecnics Limite</t>
  </si>
  <si>
    <t>STATSOL RESEARCH LLP</t>
  </si>
  <si>
    <t>VIVO</t>
  </si>
  <si>
    <t>Vivo Collab Solutions Ltd</t>
  </si>
  <si>
    <t>VIVEK KAUL</t>
  </si>
  <si>
    <t>BHAVESHKUMAR NATVARLAL SHETH</t>
  </si>
  <si>
    <t>PRAVEEN MUDUNURI</t>
  </si>
  <si>
    <t>DINESHKUMAR KUNJBIHARI HUF</t>
  </si>
  <si>
    <t>BEARDSELL</t>
  </si>
  <si>
    <t>Beardsell Limited</t>
  </si>
  <si>
    <t>VINODCHANDRA M PAREKH</t>
  </si>
  <si>
    <t>BPL</t>
  </si>
  <si>
    <t>BPL Ltd.</t>
  </si>
  <si>
    <t>VORA FINANCIAL SERVICES PVT LTD</t>
  </si>
  <si>
    <t>RUBEENA MAHBOOB GAURI</t>
  </si>
  <si>
    <t>RAMLAL KANWARLAL JAIN</t>
  </si>
  <si>
    <t>LTS INVESTMENT FUND LTD</t>
  </si>
  <si>
    <t>SINTERCOM</t>
  </si>
  <si>
    <t>Sintercom India Limited</t>
  </si>
  <si>
    <t>KIFS INTERNATIONAL LLP</t>
  </si>
  <si>
    <t>PRITI HITESH DOSHI</t>
  </si>
  <si>
    <t>GLOBE FINCAP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</si>
</sst>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1" fontId="1" fillId="21" borderId="1" xfId="0" applyNumberFormat="1" applyFont="1" applyFill="1" applyBorder="1" applyAlignment="1">
      <alignment horizontal="center" vertical="center" wrapText="1"/>
    </xf>
    <xf numFmtId="167" fontId="1" fillId="21" borderId="1" xfId="0" applyNumberFormat="1" applyFont="1" applyFill="1" applyBorder="1" applyAlignment="1">
      <alignment horizontal="center" vertical="center"/>
    </xf>
    <xf numFmtId="167" fontId="1" fillId="21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0" fontId="35" fillId="20" borderId="21" xfId="0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16" fontId="35" fillId="20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20" borderId="21" xfId="0" applyFont="1" applyFill="1" applyBorder="1" applyAlignment="1">
      <alignment horizontal="center" vertical="center"/>
    </xf>
    <xf numFmtId="0" fontId="36" fillId="19" borderId="22" xfId="0" applyFont="1" applyFill="1" applyBorder="1" applyAlignment="1">
      <alignment horizontal="center" vertical="center"/>
    </xf>
    <xf numFmtId="2" fontId="36" fillId="19" borderId="22" xfId="0" applyNumberFormat="1" applyFont="1" applyFill="1" applyBorder="1" applyAlignment="1">
      <alignment horizontal="center" vertical="center"/>
    </xf>
    <xf numFmtId="43" fontId="36" fillId="24" borderId="22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6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3" fillId="0" borderId="0" xfId="0" applyFont="1" applyBorder="1"/>
    <xf numFmtId="10" fontId="13" fillId="2" borderId="0" xfId="0" applyNumberFormat="1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2" fontId="36" fillId="20" borderId="21" xfId="0" applyNumberFormat="1" applyFont="1" applyFill="1" applyBorder="1" applyAlignment="1">
      <alignment horizontal="center" vertical="center"/>
    </xf>
    <xf numFmtId="166" fontId="36" fillId="20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16" fontId="36" fillId="20" borderId="21" xfId="0" applyNumberFormat="1" applyFont="1" applyFill="1" applyBorder="1" applyAlignment="1">
      <alignment horizontal="center" vertical="center"/>
    </xf>
    <xf numFmtId="0" fontId="35" fillId="20" borderId="21" xfId="0" applyFont="1" applyFill="1" applyBorder="1"/>
    <xf numFmtId="0" fontId="43" fillId="25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16" fontId="36" fillId="6" borderId="2" xfId="0" applyNumberFormat="1" applyFont="1" applyFill="1" applyBorder="1" applyAlignment="1">
      <alignment horizontal="center" vertical="center"/>
    </xf>
    <xf numFmtId="16" fontId="36" fillId="16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43" fillId="13" borderId="21" xfId="0" applyFont="1" applyFill="1" applyBorder="1" applyAlignment="1"/>
    <xf numFmtId="0" fontId="36" fillId="16" borderId="22" xfId="0" applyFont="1" applyFill="1" applyBorder="1" applyAlignment="1">
      <alignment horizontal="center" vertical="center"/>
    </xf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2" xfId="0" applyNumberFormat="1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1" fillId="11" borderId="1" xfId="0" applyNumberFormat="1" applyFont="1" applyFill="1" applyBorder="1" applyAlignment="1">
      <alignment horizontal="center" vertical="center" wrapText="1"/>
    </xf>
    <xf numFmtId="167" fontId="1" fillId="11" borderId="1" xfId="0" applyNumberFormat="1" applyFont="1" applyFill="1" applyBorder="1" applyAlignment="1">
      <alignment horizontal="center" vertical="center"/>
    </xf>
    <xf numFmtId="167" fontId="1" fillId="11" borderId="1" xfId="0" applyNumberFormat="1" applyFont="1" applyFill="1" applyBorder="1" applyAlignment="1">
      <alignment horizontal="left"/>
    </xf>
    <xf numFmtId="0" fontId="1" fillId="25" borderId="1" xfId="0" applyFont="1" applyFill="1" applyBorder="1" applyAlignment="1">
      <alignment horizontal="center"/>
    </xf>
    <xf numFmtId="2" fontId="1" fillId="25" borderId="1" xfId="0" applyNumberFormat="1" applyFont="1" applyFill="1" applyBorder="1" applyAlignment="1">
      <alignment horizontal="center" vertical="center"/>
    </xf>
    <xf numFmtId="0" fontId="42" fillId="0" borderId="21" xfId="0" applyFont="1" applyBorder="1"/>
    <xf numFmtId="0" fontId="0" fillId="0" borderId="21" xfId="0" applyBorder="1"/>
    <xf numFmtId="16" fontId="37" fillId="6" borderId="2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0" fillId="13" borderId="0" xfId="0" applyFont="1" applyFill="1" applyAlignment="1">
      <alignment horizontal="center"/>
    </xf>
    <xf numFmtId="165" fontId="35" fillId="14" borderId="21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>
      <alignment horizontal="center"/>
    </xf>
    <xf numFmtId="0" fontId="0" fillId="25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44578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C14" sqref="C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44578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5" t="s">
        <v>16</v>
      </c>
      <c r="B9" s="457" t="s">
        <v>17</v>
      </c>
      <c r="C9" s="457" t="s">
        <v>18</v>
      </c>
      <c r="D9" s="457" t="s">
        <v>19</v>
      </c>
      <c r="E9" s="26" t="s">
        <v>20</v>
      </c>
      <c r="F9" s="26" t="s">
        <v>21</v>
      </c>
      <c r="G9" s="452" t="s">
        <v>22</v>
      </c>
      <c r="H9" s="453"/>
      <c r="I9" s="454"/>
      <c r="J9" s="452" t="s">
        <v>23</v>
      </c>
      <c r="K9" s="453"/>
      <c r="L9" s="454"/>
      <c r="M9" s="26"/>
      <c r="N9" s="27"/>
      <c r="O9" s="27"/>
      <c r="P9" s="27"/>
    </row>
    <row r="10" spans="1:16" ht="59.25" customHeight="1">
      <c r="A10" s="456"/>
      <c r="B10" s="458"/>
      <c r="C10" s="458"/>
      <c r="D10" s="45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44588</v>
      </c>
      <c r="E11" s="35">
        <v>38491.1</v>
      </c>
      <c r="F11" s="35">
        <v>38389.116666666661</v>
      </c>
      <c r="G11" s="36">
        <v>38211.93333333332</v>
      </c>
      <c r="H11" s="36">
        <v>37932.766666666656</v>
      </c>
      <c r="I11" s="36">
        <v>37755.583333333314</v>
      </c>
      <c r="J11" s="36">
        <v>38668.283333333326</v>
      </c>
      <c r="K11" s="36">
        <v>38845.46666666666</v>
      </c>
      <c r="L11" s="36">
        <v>39124.633333333331</v>
      </c>
      <c r="M11" s="37">
        <v>38566.300000000003</v>
      </c>
      <c r="N11" s="37">
        <v>38109.949999999997</v>
      </c>
      <c r="O11" s="38">
        <v>2399250</v>
      </c>
      <c r="P11" s="39">
        <v>1.1579507401495946E-3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44588</v>
      </c>
      <c r="E12" s="40">
        <v>18295</v>
      </c>
      <c r="F12" s="40">
        <v>18253.733333333334</v>
      </c>
      <c r="G12" s="41">
        <v>18187.466666666667</v>
      </c>
      <c r="H12" s="41">
        <v>18079.933333333334</v>
      </c>
      <c r="I12" s="41">
        <v>18013.666666666668</v>
      </c>
      <c r="J12" s="41">
        <v>18361.266666666666</v>
      </c>
      <c r="K12" s="41">
        <v>18427.533333333336</v>
      </c>
      <c r="L12" s="41">
        <v>18535.066666666666</v>
      </c>
      <c r="M12" s="31">
        <v>18320</v>
      </c>
      <c r="N12" s="31">
        <v>18146.2</v>
      </c>
      <c r="O12" s="42">
        <v>11525400</v>
      </c>
      <c r="P12" s="43">
        <v>-1.0954213703708471E-2</v>
      </c>
    </row>
    <row r="13" spans="1:16" ht="12.75" customHeight="1">
      <c r="A13" s="31">
        <v>3</v>
      </c>
      <c r="B13" s="32" t="s">
        <v>35</v>
      </c>
      <c r="C13" s="33" t="s">
        <v>834</v>
      </c>
      <c r="D13" s="34">
        <v>44586</v>
      </c>
      <c r="E13" s="40">
        <v>18614.650000000001</v>
      </c>
      <c r="F13" s="40">
        <v>18560.750000000004</v>
      </c>
      <c r="G13" s="41">
        <v>18484.050000000007</v>
      </c>
      <c r="H13" s="41">
        <v>18353.450000000004</v>
      </c>
      <c r="I13" s="41">
        <v>18276.750000000007</v>
      </c>
      <c r="J13" s="41">
        <v>18691.350000000006</v>
      </c>
      <c r="K13" s="41">
        <v>18768.050000000003</v>
      </c>
      <c r="L13" s="41">
        <v>18898.650000000005</v>
      </c>
      <c r="M13" s="31">
        <v>18637.45</v>
      </c>
      <c r="N13" s="31">
        <v>18430.150000000001</v>
      </c>
      <c r="O13" s="42">
        <v>3320</v>
      </c>
      <c r="P13" s="43">
        <v>-4.5977011494252873E-2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44588</v>
      </c>
      <c r="E14" s="40">
        <v>1102.95</v>
      </c>
      <c r="F14" s="40">
        <v>1104.5999999999999</v>
      </c>
      <c r="G14" s="41">
        <v>1091.1999999999998</v>
      </c>
      <c r="H14" s="41">
        <v>1079.4499999999998</v>
      </c>
      <c r="I14" s="41">
        <v>1066.0499999999997</v>
      </c>
      <c r="J14" s="41">
        <v>1116.3499999999999</v>
      </c>
      <c r="K14" s="41">
        <v>1129.75</v>
      </c>
      <c r="L14" s="41">
        <v>1141.5</v>
      </c>
      <c r="M14" s="31">
        <v>1118</v>
      </c>
      <c r="N14" s="31">
        <v>1092.8499999999999</v>
      </c>
      <c r="O14" s="42">
        <v>1996650</v>
      </c>
      <c r="P14" s="43">
        <v>-6.3451776649746192E-3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44588</v>
      </c>
      <c r="E15" s="40">
        <v>17764.95</v>
      </c>
      <c r="F15" s="40">
        <v>17818.166666666668</v>
      </c>
      <c r="G15" s="41">
        <v>17686.333333333336</v>
      </c>
      <c r="H15" s="41">
        <v>17607.716666666667</v>
      </c>
      <c r="I15" s="41">
        <v>17475.883333333335</v>
      </c>
      <c r="J15" s="41">
        <v>17896.783333333336</v>
      </c>
      <c r="K15" s="41">
        <v>18028.616666666672</v>
      </c>
      <c r="L15" s="41">
        <v>18107.233333333337</v>
      </c>
      <c r="M15" s="31">
        <v>17950</v>
      </c>
      <c r="N15" s="31">
        <v>17739.55</v>
      </c>
      <c r="O15" s="42">
        <v>55600</v>
      </c>
      <c r="P15" s="43">
        <v>5.4028436018957349E-2</v>
      </c>
    </row>
    <row r="16" spans="1:16" ht="12.75" customHeight="1">
      <c r="A16" s="31">
        <v>6</v>
      </c>
      <c r="B16" s="32" t="s">
        <v>44</v>
      </c>
      <c r="C16" s="33" t="s">
        <v>243</v>
      </c>
      <c r="D16" s="34">
        <v>44588</v>
      </c>
      <c r="E16" s="40">
        <v>134.30000000000001</v>
      </c>
      <c r="F16" s="40">
        <v>134.78333333333333</v>
      </c>
      <c r="G16" s="41">
        <v>132.86666666666667</v>
      </c>
      <c r="H16" s="41">
        <v>131.43333333333334</v>
      </c>
      <c r="I16" s="41">
        <v>129.51666666666668</v>
      </c>
      <c r="J16" s="41">
        <v>136.21666666666667</v>
      </c>
      <c r="K16" s="41">
        <v>138.13333333333335</v>
      </c>
      <c r="L16" s="41">
        <v>139.56666666666666</v>
      </c>
      <c r="M16" s="31">
        <v>136.69999999999999</v>
      </c>
      <c r="N16" s="31">
        <v>133.35</v>
      </c>
      <c r="O16" s="42">
        <v>16302000</v>
      </c>
      <c r="P16" s="43">
        <v>2.0661157024793389E-2</v>
      </c>
    </row>
    <row r="17" spans="1:16" ht="12.75" customHeight="1">
      <c r="A17" s="31">
        <v>7</v>
      </c>
      <c r="B17" s="32" t="s">
        <v>40</v>
      </c>
      <c r="C17" s="33" t="s">
        <v>41</v>
      </c>
      <c r="D17" s="34">
        <v>44588</v>
      </c>
      <c r="E17" s="40">
        <v>308.45</v>
      </c>
      <c r="F17" s="40">
        <v>307.2166666666667</v>
      </c>
      <c r="G17" s="41">
        <v>300.43333333333339</v>
      </c>
      <c r="H17" s="41">
        <v>292.41666666666669</v>
      </c>
      <c r="I17" s="41">
        <v>285.63333333333338</v>
      </c>
      <c r="J17" s="41">
        <v>315.23333333333341</v>
      </c>
      <c r="K17" s="41">
        <v>322.01666666666671</v>
      </c>
      <c r="L17" s="41">
        <v>330.03333333333342</v>
      </c>
      <c r="M17" s="31">
        <v>314</v>
      </c>
      <c r="N17" s="31">
        <v>299.2</v>
      </c>
      <c r="O17" s="42">
        <v>12480000</v>
      </c>
      <c r="P17" s="43">
        <v>-3.5369774919614148E-2</v>
      </c>
    </row>
    <row r="18" spans="1:16" ht="12.75" customHeight="1">
      <c r="A18" s="31">
        <v>8</v>
      </c>
      <c r="B18" s="32" t="s">
        <v>42</v>
      </c>
      <c r="C18" s="33" t="s">
        <v>43</v>
      </c>
      <c r="D18" s="34">
        <v>44588</v>
      </c>
      <c r="E18" s="40">
        <v>2365</v>
      </c>
      <c r="F18" s="40">
        <v>2353.7666666666664</v>
      </c>
      <c r="G18" s="41">
        <v>2324.6333333333328</v>
      </c>
      <c r="H18" s="41">
        <v>2284.2666666666664</v>
      </c>
      <c r="I18" s="41">
        <v>2255.1333333333328</v>
      </c>
      <c r="J18" s="41">
        <v>2394.1333333333328</v>
      </c>
      <c r="K18" s="41">
        <v>2423.266666666666</v>
      </c>
      <c r="L18" s="41">
        <v>2463.6333333333328</v>
      </c>
      <c r="M18" s="31">
        <v>2382.9</v>
      </c>
      <c r="N18" s="31">
        <v>2313.4</v>
      </c>
      <c r="O18" s="42">
        <v>3021500</v>
      </c>
      <c r="P18" s="43">
        <v>1.948544917756221E-2</v>
      </c>
    </row>
    <row r="19" spans="1:16" ht="12.75" customHeight="1">
      <c r="A19" s="31">
        <v>9</v>
      </c>
      <c r="B19" s="32" t="s">
        <v>44</v>
      </c>
      <c r="C19" s="33" t="s">
        <v>45</v>
      </c>
      <c r="D19" s="34">
        <v>44588</v>
      </c>
      <c r="E19" s="40">
        <v>1876.15</v>
      </c>
      <c r="F19" s="40">
        <v>1868.3333333333333</v>
      </c>
      <c r="G19" s="41">
        <v>1842.8166666666666</v>
      </c>
      <c r="H19" s="41">
        <v>1809.4833333333333</v>
      </c>
      <c r="I19" s="41">
        <v>1783.9666666666667</v>
      </c>
      <c r="J19" s="41">
        <v>1901.6666666666665</v>
      </c>
      <c r="K19" s="41">
        <v>1927.1833333333334</v>
      </c>
      <c r="L19" s="41">
        <v>1960.5166666666664</v>
      </c>
      <c r="M19" s="31">
        <v>1893.85</v>
      </c>
      <c r="N19" s="31">
        <v>1835</v>
      </c>
      <c r="O19" s="42">
        <v>21750500</v>
      </c>
      <c r="P19" s="43">
        <v>-2.7193237471207818E-2</v>
      </c>
    </row>
    <row r="20" spans="1:16" ht="12.75" customHeight="1">
      <c r="A20" s="31">
        <v>10</v>
      </c>
      <c r="B20" s="32" t="s">
        <v>44</v>
      </c>
      <c r="C20" s="33" t="s">
        <v>46</v>
      </c>
      <c r="D20" s="34">
        <v>44588</v>
      </c>
      <c r="E20" s="40">
        <v>783.6</v>
      </c>
      <c r="F20" s="40">
        <v>783</v>
      </c>
      <c r="G20" s="41">
        <v>767.35</v>
      </c>
      <c r="H20" s="41">
        <v>751.1</v>
      </c>
      <c r="I20" s="41">
        <v>735.45</v>
      </c>
      <c r="J20" s="41">
        <v>799.25</v>
      </c>
      <c r="K20" s="41">
        <v>814.90000000000009</v>
      </c>
      <c r="L20" s="41">
        <v>831.15</v>
      </c>
      <c r="M20" s="31">
        <v>798.65</v>
      </c>
      <c r="N20" s="31">
        <v>766.75</v>
      </c>
      <c r="O20" s="42">
        <v>88856250</v>
      </c>
      <c r="P20" s="43">
        <v>9.5867064337452068E-3</v>
      </c>
    </row>
    <row r="21" spans="1:16" ht="12.75" customHeight="1">
      <c r="A21" s="31">
        <v>11</v>
      </c>
      <c r="B21" s="32" t="s">
        <v>47</v>
      </c>
      <c r="C21" s="33" t="s">
        <v>48</v>
      </c>
      <c r="D21" s="34">
        <v>44588</v>
      </c>
      <c r="E21" s="40">
        <v>3640.6</v>
      </c>
      <c r="F21" s="40">
        <v>3656.4333333333329</v>
      </c>
      <c r="G21" s="41">
        <v>3586.6666666666661</v>
      </c>
      <c r="H21" s="41">
        <v>3532.7333333333331</v>
      </c>
      <c r="I21" s="41">
        <v>3462.9666666666662</v>
      </c>
      <c r="J21" s="41">
        <v>3710.3666666666659</v>
      </c>
      <c r="K21" s="41">
        <v>3780.1333333333332</v>
      </c>
      <c r="L21" s="41">
        <v>3834.0666666666657</v>
      </c>
      <c r="M21" s="31">
        <v>3726.2</v>
      </c>
      <c r="N21" s="31">
        <v>3602.5</v>
      </c>
      <c r="O21" s="42">
        <v>252400</v>
      </c>
      <c r="P21" s="43">
        <v>0.11484098939929328</v>
      </c>
    </row>
    <row r="22" spans="1:16" ht="12.75" customHeight="1">
      <c r="A22" s="31">
        <v>12</v>
      </c>
      <c r="B22" s="32" t="s">
        <v>49</v>
      </c>
      <c r="C22" s="33" t="s">
        <v>50</v>
      </c>
      <c r="D22" s="34">
        <v>44588</v>
      </c>
      <c r="E22" s="40">
        <v>640.29999999999995</v>
      </c>
      <c r="F22" s="40">
        <v>643.58333333333337</v>
      </c>
      <c r="G22" s="41">
        <v>634.81666666666672</v>
      </c>
      <c r="H22" s="41">
        <v>629.33333333333337</v>
      </c>
      <c r="I22" s="41">
        <v>620.56666666666672</v>
      </c>
      <c r="J22" s="41">
        <v>649.06666666666672</v>
      </c>
      <c r="K22" s="41">
        <v>657.83333333333337</v>
      </c>
      <c r="L22" s="41">
        <v>663.31666666666672</v>
      </c>
      <c r="M22" s="31">
        <v>652.35</v>
      </c>
      <c r="N22" s="31">
        <v>638.1</v>
      </c>
      <c r="O22" s="42">
        <v>9958000</v>
      </c>
      <c r="P22" s="43">
        <v>7.9457994579945804E-2</v>
      </c>
    </row>
    <row r="23" spans="1:16" ht="12.75" customHeight="1">
      <c r="A23" s="31">
        <v>13</v>
      </c>
      <c r="B23" s="32" t="s">
        <v>42</v>
      </c>
      <c r="C23" s="33" t="s">
        <v>51</v>
      </c>
      <c r="D23" s="34">
        <v>44588</v>
      </c>
      <c r="E23" s="40">
        <v>404.2</v>
      </c>
      <c r="F23" s="40">
        <v>402.15000000000003</v>
      </c>
      <c r="G23" s="41">
        <v>398.05000000000007</v>
      </c>
      <c r="H23" s="41">
        <v>391.90000000000003</v>
      </c>
      <c r="I23" s="41">
        <v>387.80000000000007</v>
      </c>
      <c r="J23" s="41">
        <v>408.30000000000007</v>
      </c>
      <c r="K23" s="41">
        <v>412.40000000000009</v>
      </c>
      <c r="L23" s="41">
        <v>418.55000000000007</v>
      </c>
      <c r="M23" s="31">
        <v>406.25</v>
      </c>
      <c r="N23" s="31">
        <v>396</v>
      </c>
      <c r="O23" s="42">
        <v>12570000</v>
      </c>
      <c r="P23" s="43">
        <v>8.3602054221903739E-4</v>
      </c>
    </row>
    <row r="24" spans="1:16" ht="12.75" customHeight="1">
      <c r="A24" s="31">
        <v>14</v>
      </c>
      <c r="B24" s="32" t="s">
        <v>47</v>
      </c>
      <c r="C24" s="33" t="s">
        <v>52</v>
      </c>
      <c r="D24" s="34">
        <v>44588</v>
      </c>
      <c r="E24" s="40">
        <v>805.2</v>
      </c>
      <c r="F24" s="40">
        <v>807.30000000000007</v>
      </c>
      <c r="G24" s="41">
        <v>801.00000000000011</v>
      </c>
      <c r="H24" s="41">
        <v>796.80000000000007</v>
      </c>
      <c r="I24" s="41">
        <v>790.50000000000011</v>
      </c>
      <c r="J24" s="41">
        <v>811.50000000000011</v>
      </c>
      <c r="K24" s="41">
        <v>817.80000000000007</v>
      </c>
      <c r="L24" s="41">
        <v>822.00000000000011</v>
      </c>
      <c r="M24" s="31">
        <v>813.6</v>
      </c>
      <c r="N24" s="31">
        <v>803.1</v>
      </c>
      <c r="O24" s="42">
        <v>1999900</v>
      </c>
      <c r="P24" s="43">
        <v>3.8650737877723119E-3</v>
      </c>
    </row>
    <row r="25" spans="1:16" ht="12.75" customHeight="1">
      <c r="A25" s="31">
        <v>15</v>
      </c>
      <c r="B25" s="32" t="s">
        <v>44</v>
      </c>
      <c r="C25" s="33" t="s">
        <v>53</v>
      </c>
      <c r="D25" s="34">
        <v>44588</v>
      </c>
      <c r="E25" s="40">
        <v>4990.2</v>
      </c>
      <c r="F25" s="40">
        <v>4990.8833333333332</v>
      </c>
      <c r="G25" s="41">
        <v>4949.3166666666666</v>
      </c>
      <c r="H25" s="41">
        <v>4908.4333333333334</v>
      </c>
      <c r="I25" s="41">
        <v>4866.8666666666668</v>
      </c>
      <c r="J25" s="41">
        <v>5031.7666666666664</v>
      </c>
      <c r="K25" s="41">
        <v>5073.3333333333321</v>
      </c>
      <c r="L25" s="41">
        <v>5114.2166666666662</v>
      </c>
      <c r="M25" s="31">
        <v>5032.45</v>
      </c>
      <c r="N25" s="31">
        <v>4950</v>
      </c>
      <c r="O25" s="42">
        <v>2431250</v>
      </c>
      <c r="P25" s="43">
        <v>1.4130038062464153E-2</v>
      </c>
    </row>
    <row r="26" spans="1:16" ht="12.75" customHeight="1">
      <c r="A26" s="31">
        <v>16</v>
      </c>
      <c r="B26" s="275" t="s">
        <v>49</v>
      </c>
      <c r="C26" s="33" t="s">
        <v>54</v>
      </c>
      <c r="D26" s="34">
        <v>44588</v>
      </c>
      <c r="E26" s="40">
        <v>232.6</v>
      </c>
      <c r="F26" s="40">
        <v>234.11666666666667</v>
      </c>
      <c r="G26" s="41">
        <v>229.73333333333335</v>
      </c>
      <c r="H26" s="41">
        <v>226.86666666666667</v>
      </c>
      <c r="I26" s="41">
        <v>222.48333333333335</v>
      </c>
      <c r="J26" s="41">
        <v>236.98333333333335</v>
      </c>
      <c r="K26" s="41">
        <v>241.36666666666667</v>
      </c>
      <c r="L26" s="41">
        <v>244.23333333333335</v>
      </c>
      <c r="M26" s="31">
        <v>238.5</v>
      </c>
      <c r="N26" s="31">
        <v>231.25</v>
      </c>
      <c r="O26" s="42">
        <v>10430000</v>
      </c>
      <c r="P26" s="43">
        <v>1.5332197614991482E-2</v>
      </c>
    </row>
    <row r="27" spans="1:16" ht="12.75" customHeight="1">
      <c r="A27" s="31">
        <v>17</v>
      </c>
      <c r="B27" s="32" t="s">
        <v>49</v>
      </c>
      <c r="C27" s="33" t="s">
        <v>55</v>
      </c>
      <c r="D27" s="34">
        <v>44588</v>
      </c>
      <c r="E27" s="40">
        <v>138.30000000000001</v>
      </c>
      <c r="F27" s="40">
        <v>138.41666666666666</v>
      </c>
      <c r="G27" s="41">
        <v>137.0333333333333</v>
      </c>
      <c r="H27" s="41">
        <v>135.76666666666665</v>
      </c>
      <c r="I27" s="41">
        <v>134.3833333333333</v>
      </c>
      <c r="J27" s="41">
        <v>139.68333333333331</v>
      </c>
      <c r="K27" s="41">
        <v>141.06666666666669</v>
      </c>
      <c r="L27" s="41">
        <v>142.33333333333331</v>
      </c>
      <c r="M27" s="31">
        <v>139.80000000000001</v>
      </c>
      <c r="N27" s="31">
        <v>137.15</v>
      </c>
      <c r="O27" s="42">
        <v>32008500</v>
      </c>
      <c r="P27" s="43">
        <v>5.9397539244802717E-3</v>
      </c>
    </row>
    <row r="28" spans="1:16" ht="12.75" customHeight="1">
      <c r="A28" s="31">
        <v>18</v>
      </c>
      <c r="B28" s="276" t="s">
        <v>56</v>
      </c>
      <c r="C28" s="33" t="s">
        <v>57</v>
      </c>
      <c r="D28" s="34">
        <v>44588</v>
      </c>
      <c r="E28" s="40">
        <v>3378.7</v>
      </c>
      <c r="F28" s="40">
        <v>3401.85</v>
      </c>
      <c r="G28" s="41">
        <v>3335.1</v>
      </c>
      <c r="H28" s="41">
        <v>3291.5</v>
      </c>
      <c r="I28" s="41">
        <v>3224.75</v>
      </c>
      <c r="J28" s="41">
        <v>3445.45</v>
      </c>
      <c r="K28" s="41">
        <v>3512.2</v>
      </c>
      <c r="L28" s="41">
        <v>3555.7999999999997</v>
      </c>
      <c r="M28" s="31">
        <v>3468.6</v>
      </c>
      <c r="N28" s="31">
        <v>3358.25</v>
      </c>
      <c r="O28" s="42">
        <v>3769050</v>
      </c>
      <c r="P28" s="43">
        <v>5.6155689126140135E-2</v>
      </c>
    </row>
    <row r="29" spans="1:16" ht="12.75" customHeight="1">
      <c r="A29" s="31">
        <v>19</v>
      </c>
      <c r="B29" s="32" t="s">
        <v>44</v>
      </c>
      <c r="C29" s="33" t="s">
        <v>307</v>
      </c>
      <c r="D29" s="34">
        <v>44588</v>
      </c>
      <c r="E29" s="40">
        <v>2476.8000000000002</v>
      </c>
      <c r="F29" s="40">
        <v>2484.1666666666665</v>
      </c>
      <c r="G29" s="41">
        <v>2455.4833333333331</v>
      </c>
      <c r="H29" s="41">
        <v>2434.1666666666665</v>
      </c>
      <c r="I29" s="41">
        <v>2405.4833333333331</v>
      </c>
      <c r="J29" s="41">
        <v>2505.4833333333331</v>
      </c>
      <c r="K29" s="41">
        <v>2534.1666666666665</v>
      </c>
      <c r="L29" s="41">
        <v>2555.4833333333331</v>
      </c>
      <c r="M29" s="31">
        <v>2512.85</v>
      </c>
      <c r="N29" s="31">
        <v>2462.85</v>
      </c>
      <c r="O29" s="42">
        <v>977350</v>
      </c>
      <c r="P29" s="43">
        <v>3.0742459396751739E-2</v>
      </c>
    </row>
    <row r="30" spans="1:16" ht="12.75" customHeight="1">
      <c r="A30" s="31">
        <v>20</v>
      </c>
      <c r="B30" s="32" t="s">
        <v>44</v>
      </c>
      <c r="C30" s="33" t="s">
        <v>308</v>
      </c>
      <c r="D30" s="34">
        <v>44588</v>
      </c>
      <c r="E30" s="40">
        <v>10505.85</v>
      </c>
      <c r="F30" s="40">
        <v>10448.666666666666</v>
      </c>
      <c r="G30" s="41">
        <v>10317.333333333332</v>
      </c>
      <c r="H30" s="41">
        <v>10128.816666666666</v>
      </c>
      <c r="I30" s="41">
        <v>9997.4833333333318</v>
      </c>
      <c r="J30" s="41">
        <v>10637.183333333332</v>
      </c>
      <c r="K30" s="41">
        <v>10768.516666666665</v>
      </c>
      <c r="L30" s="41">
        <v>10957.033333333333</v>
      </c>
      <c r="M30" s="31">
        <v>10580</v>
      </c>
      <c r="N30" s="31">
        <v>10260.15</v>
      </c>
      <c r="O30" s="42">
        <v>94050</v>
      </c>
      <c r="P30" s="43">
        <v>-9.2619392185238777E-2</v>
      </c>
    </row>
    <row r="31" spans="1:16" ht="12.75" customHeight="1">
      <c r="A31" s="31">
        <v>21</v>
      </c>
      <c r="B31" s="32" t="s">
        <v>58</v>
      </c>
      <c r="C31" s="33" t="s">
        <v>59</v>
      </c>
      <c r="D31" s="34">
        <v>44588</v>
      </c>
      <c r="E31" s="40">
        <v>1267.8499999999999</v>
      </c>
      <c r="F31" s="40">
        <v>1278.1000000000001</v>
      </c>
      <c r="G31" s="41">
        <v>1252.7500000000002</v>
      </c>
      <c r="H31" s="41">
        <v>1237.6500000000001</v>
      </c>
      <c r="I31" s="41">
        <v>1212.3000000000002</v>
      </c>
      <c r="J31" s="41">
        <v>1293.2000000000003</v>
      </c>
      <c r="K31" s="41">
        <v>1318.5500000000002</v>
      </c>
      <c r="L31" s="41">
        <v>1333.6500000000003</v>
      </c>
      <c r="M31" s="31">
        <v>1303.45</v>
      </c>
      <c r="N31" s="31">
        <v>1263</v>
      </c>
      <c r="O31" s="42">
        <v>3280000</v>
      </c>
      <c r="P31" s="43">
        <v>-3.9477679927118125E-3</v>
      </c>
    </row>
    <row r="32" spans="1:16" ht="12.75" customHeight="1">
      <c r="A32" s="31">
        <v>22</v>
      </c>
      <c r="B32" s="32" t="s">
        <v>47</v>
      </c>
      <c r="C32" s="33" t="s">
        <v>60</v>
      </c>
      <c r="D32" s="34">
        <v>44588</v>
      </c>
      <c r="E32" s="40">
        <v>698.1</v>
      </c>
      <c r="F32" s="40">
        <v>696.18333333333339</v>
      </c>
      <c r="G32" s="41">
        <v>684.86666666666679</v>
      </c>
      <c r="H32" s="41">
        <v>671.63333333333344</v>
      </c>
      <c r="I32" s="41">
        <v>660.31666666666683</v>
      </c>
      <c r="J32" s="41">
        <v>709.41666666666674</v>
      </c>
      <c r="K32" s="41">
        <v>720.73333333333335</v>
      </c>
      <c r="L32" s="41">
        <v>733.9666666666667</v>
      </c>
      <c r="M32" s="31">
        <v>707.5</v>
      </c>
      <c r="N32" s="31">
        <v>682.95</v>
      </c>
      <c r="O32" s="42">
        <v>16360500</v>
      </c>
      <c r="P32" s="43">
        <v>7.5057907446651223E-2</v>
      </c>
    </row>
    <row r="33" spans="1:16" ht="12.75" customHeight="1">
      <c r="A33" s="31">
        <v>23</v>
      </c>
      <c r="B33" s="32" t="s">
        <v>58</v>
      </c>
      <c r="C33" s="33" t="s">
        <v>61</v>
      </c>
      <c r="D33" s="34">
        <v>44588</v>
      </c>
      <c r="E33" s="40">
        <v>724.85</v>
      </c>
      <c r="F33" s="40">
        <v>726.35</v>
      </c>
      <c r="G33" s="41">
        <v>716.2</v>
      </c>
      <c r="H33" s="41">
        <v>707.55000000000007</v>
      </c>
      <c r="I33" s="41">
        <v>697.40000000000009</v>
      </c>
      <c r="J33" s="41">
        <v>735</v>
      </c>
      <c r="K33" s="41">
        <v>745.14999999999986</v>
      </c>
      <c r="L33" s="41">
        <v>753.8</v>
      </c>
      <c r="M33" s="31">
        <v>736.5</v>
      </c>
      <c r="N33" s="31">
        <v>717.7</v>
      </c>
      <c r="O33" s="42">
        <v>44353200</v>
      </c>
      <c r="P33" s="43">
        <v>2.7379364020458083E-2</v>
      </c>
    </row>
    <row r="34" spans="1:16" ht="12.75" customHeight="1">
      <c r="A34" s="31">
        <v>24</v>
      </c>
      <c r="B34" s="32" t="s">
        <v>49</v>
      </c>
      <c r="C34" s="33" t="s">
        <v>62</v>
      </c>
      <c r="D34" s="34">
        <v>44588</v>
      </c>
      <c r="E34" s="40">
        <v>3439.4</v>
      </c>
      <c r="F34" s="40">
        <v>3446.3833333333332</v>
      </c>
      <c r="G34" s="41">
        <v>3423.0166666666664</v>
      </c>
      <c r="H34" s="41">
        <v>3406.6333333333332</v>
      </c>
      <c r="I34" s="41">
        <v>3383.2666666666664</v>
      </c>
      <c r="J34" s="41">
        <v>3462.7666666666664</v>
      </c>
      <c r="K34" s="41">
        <v>3486.1333333333332</v>
      </c>
      <c r="L34" s="41">
        <v>3502.5166666666664</v>
      </c>
      <c r="M34" s="31">
        <v>3469.75</v>
      </c>
      <c r="N34" s="31">
        <v>3430</v>
      </c>
      <c r="O34" s="42">
        <v>3072000</v>
      </c>
      <c r="P34" s="43">
        <v>-1.1741997748110021E-2</v>
      </c>
    </row>
    <row r="35" spans="1:16" ht="12.75" customHeight="1">
      <c r="A35" s="31">
        <v>25</v>
      </c>
      <c r="B35" s="32" t="s">
        <v>63</v>
      </c>
      <c r="C35" s="33" t="s">
        <v>64</v>
      </c>
      <c r="D35" s="34">
        <v>44588</v>
      </c>
      <c r="E35" s="40">
        <v>18238</v>
      </c>
      <c r="F35" s="40">
        <v>18219.75</v>
      </c>
      <c r="G35" s="41">
        <v>18083.900000000001</v>
      </c>
      <c r="H35" s="41">
        <v>17929.800000000003</v>
      </c>
      <c r="I35" s="41">
        <v>17793.950000000004</v>
      </c>
      <c r="J35" s="41">
        <v>18373.849999999999</v>
      </c>
      <c r="K35" s="41">
        <v>18509.699999999997</v>
      </c>
      <c r="L35" s="41">
        <v>18663.799999999996</v>
      </c>
      <c r="M35" s="31">
        <v>18355.599999999999</v>
      </c>
      <c r="N35" s="31">
        <v>18065.650000000001</v>
      </c>
      <c r="O35" s="42">
        <v>586750</v>
      </c>
      <c r="P35" s="43">
        <v>4.1930515146328942E-3</v>
      </c>
    </row>
    <row r="36" spans="1:16" ht="12.75" customHeight="1">
      <c r="A36" s="31">
        <v>26</v>
      </c>
      <c r="B36" s="32" t="s">
        <v>63</v>
      </c>
      <c r="C36" s="33" t="s">
        <v>65</v>
      </c>
      <c r="D36" s="34">
        <v>44588</v>
      </c>
      <c r="E36" s="40">
        <v>7852.55</v>
      </c>
      <c r="F36" s="40">
        <v>7828.9000000000005</v>
      </c>
      <c r="G36" s="41">
        <v>7786.5000000000009</v>
      </c>
      <c r="H36" s="41">
        <v>7720.4500000000007</v>
      </c>
      <c r="I36" s="41">
        <v>7678.0500000000011</v>
      </c>
      <c r="J36" s="41">
        <v>7894.9500000000007</v>
      </c>
      <c r="K36" s="41">
        <v>7937.35</v>
      </c>
      <c r="L36" s="41">
        <v>8003.4000000000005</v>
      </c>
      <c r="M36" s="31">
        <v>7871.3</v>
      </c>
      <c r="N36" s="31">
        <v>7762.85</v>
      </c>
      <c r="O36" s="42">
        <v>3700875</v>
      </c>
      <c r="P36" s="43">
        <v>-9.6005887469057336E-3</v>
      </c>
    </row>
    <row r="37" spans="1:16" ht="12.75" customHeight="1">
      <c r="A37" s="31">
        <v>27</v>
      </c>
      <c r="B37" s="32" t="s">
        <v>49</v>
      </c>
      <c r="C37" s="33" t="s">
        <v>66</v>
      </c>
      <c r="D37" s="34">
        <v>44588</v>
      </c>
      <c r="E37" s="40">
        <v>2491.8000000000002</v>
      </c>
      <c r="F37" s="40">
        <v>2481.7666666666669</v>
      </c>
      <c r="G37" s="41">
        <v>2467.0333333333338</v>
      </c>
      <c r="H37" s="41">
        <v>2442.2666666666669</v>
      </c>
      <c r="I37" s="41">
        <v>2427.5333333333338</v>
      </c>
      <c r="J37" s="41">
        <v>2506.5333333333338</v>
      </c>
      <c r="K37" s="41">
        <v>2521.2666666666664</v>
      </c>
      <c r="L37" s="41">
        <v>2546.0333333333338</v>
      </c>
      <c r="M37" s="31">
        <v>2496.5</v>
      </c>
      <c r="N37" s="31">
        <v>2457</v>
      </c>
      <c r="O37" s="42">
        <v>1230600</v>
      </c>
      <c r="P37" s="43">
        <v>-2.3643287845128532E-2</v>
      </c>
    </row>
    <row r="38" spans="1:16" ht="12.75" customHeight="1">
      <c r="A38" s="31">
        <v>28</v>
      </c>
      <c r="B38" s="32" t="s">
        <v>44</v>
      </c>
      <c r="C38" s="33" t="s">
        <v>316</v>
      </c>
      <c r="D38" s="34">
        <v>44588</v>
      </c>
      <c r="E38" s="40">
        <v>443.35</v>
      </c>
      <c r="F38" s="40">
        <v>445.9666666666667</v>
      </c>
      <c r="G38" s="41">
        <v>438.93333333333339</v>
      </c>
      <c r="H38" s="41">
        <v>434.51666666666671</v>
      </c>
      <c r="I38" s="41">
        <v>427.48333333333341</v>
      </c>
      <c r="J38" s="41">
        <v>450.38333333333338</v>
      </c>
      <c r="K38" s="41">
        <v>457.41666666666669</v>
      </c>
      <c r="L38" s="41">
        <v>461.83333333333337</v>
      </c>
      <c r="M38" s="31">
        <v>453</v>
      </c>
      <c r="N38" s="31">
        <v>441.55</v>
      </c>
      <c r="O38" s="42">
        <v>6816000</v>
      </c>
      <c r="P38" s="43">
        <v>7.3318216175359038E-2</v>
      </c>
    </row>
    <row r="39" spans="1:16" ht="12.75" customHeight="1">
      <c r="A39" s="31">
        <v>29</v>
      </c>
      <c r="B39" s="32" t="s">
        <v>58</v>
      </c>
      <c r="C39" s="33" t="s">
        <v>67</v>
      </c>
      <c r="D39" s="34">
        <v>44588</v>
      </c>
      <c r="E39" s="40">
        <v>296.95</v>
      </c>
      <c r="F39" s="40">
        <v>295.85000000000002</v>
      </c>
      <c r="G39" s="41">
        <v>291.20000000000005</v>
      </c>
      <c r="H39" s="41">
        <v>285.45000000000005</v>
      </c>
      <c r="I39" s="41">
        <v>280.80000000000007</v>
      </c>
      <c r="J39" s="41">
        <v>301.60000000000002</v>
      </c>
      <c r="K39" s="41">
        <v>306.25</v>
      </c>
      <c r="L39" s="41">
        <v>312</v>
      </c>
      <c r="M39" s="31">
        <v>300.5</v>
      </c>
      <c r="N39" s="31">
        <v>290.10000000000002</v>
      </c>
      <c r="O39" s="42">
        <v>28881000</v>
      </c>
      <c r="P39" s="43">
        <v>1.3517781567809993E-2</v>
      </c>
    </row>
    <row r="40" spans="1:16" ht="12.75" customHeight="1">
      <c r="A40" s="31">
        <v>30</v>
      </c>
      <c r="B40" s="32" t="s">
        <v>58</v>
      </c>
      <c r="C40" s="33" t="s">
        <v>68</v>
      </c>
      <c r="D40" s="34">
        <v>44588</v>
      </c>
      <c r="E40" s="40">
        <v>94.05</v>
      </c>
      <c r="F40" s="40">
        <v>94.066666666666663</v>
      </c>
      <c r="G40" s="41">
        <v>93.283333333333331</v>
      </c>
      <c r="H40" s="41">
        <v>92.516666666666666</v>
      </c>
      <c r="I40" s="41">
        <v>91.733333333333334</v>
      </c>
      <c r="J40" s="41">
        <v>94.833333333333329</v>
      </c>
      <c r="K40" s="41">
        <v>95.61666666666666</v>
      </c>
      <c r="L40" s="41">
        <v>96.383333333333326</v>
      </c>
      <c r="M40" s="31">
        <v>94.85</v>
      </c>
      <c r="N40" s="31">
        <v>93.3</v>
      </c>
      <c r="O40" s="42">
        <v>134807400</v>
      </c>
      <c r="P40" s="43">
        <v>-5.9528944871020621E-3</v>
      </c>
    </row>
    <row r="41" spans="1:16" ht="12.75" customHeight="1">
      <c r="A41" s="31">
        <v>31</v>
      </c>
      <c r="B41" s="32" t="s">
        <v>56</v>
      </c>
      <c r="C41" s="33" t="s">
        <v>69</v>
      </c>
      <c r="D41" s="34">
        <v>44588</v>
      </c>
      <c r="E41" s="40">
        <v>2008.15</v>
      </c>
      <c r="F41" s="40">
        <v>1995.3833333333332</v>
      </c>
      <c r="G41" s="41">
        <v>1970.7666666666664</v>
      </c>
      <c r="H41" s="41">
        <v>1933.3833333333332</v>
      </c>
      <c r="I41" s="41">
        <v>1908.7666666666664</v>
      </c>
      <c r="J41" s="41">
        <v>2032.7666666666664</v>
      </c>
      <c r="K41" s="41">
        <v>2057.3833333333332</v>
      </c>
      <c r="L41" s="41">
        <v>2094.7666666666664</v>
      </c>
      <c r="M41" s="31">
        <v>2020</v>
      </c>
      <c r="N41" s="31">
        <v>1958</v>
      </c>
      <c r="O41" s="42">
        <v>1399750</v>
      </c>
      <c r="P41" s="43">
        <v>-3.8534189648658859E-2</v>
      </c>
    </row>
    <row r="42" spans="1:16" ht="12.75" customHeight="1">
      <c r="A42" s="31">
        <v>32</v>
      </c>
      <c r="B42" s="32" t="s">
        <v>70</v>
      </c>
      <c r="C42" s="33" t="s">
        <v>71</v>
      </c>
      <c r="D42" s="34">
        <v>44588</v>
      </c>
      <c r="E42" s="40">
        <v>220.8</v>
      </c>
      <c r="F42" s="40">
        <v>217.31666666666669</v>
      </c>
      <c r="G42" s="41">
        <v>212.13333333333338</v>
      </c>
      <c r="H42" s="41">
        <v>203.4666666666667</v>
      </c>
      <c r="I42" s="41">
        <v>198.28333333333339</v>
      </c>
      <c r="J42" s="41">
        <v>225.98333333333338</v>
      </c>
      <c r="K42" s="41">
        <v>231.16666666666671</v>
      </c>
      <c r="L42" s="41">
        <v>239.83333333333337</v>
      </c>
      <c r="M42" s="31">
        <v>222.5</v>
      </c>
      <c r="N42" s="31">
        <v>208.65</v>
      </c>
      <c r="O42" s="42">
        <v>27158600</v>
      </c>
      <c r="P42" s="43">
        <v>1.3040396881644224E-2</v>
      </c>
    </row>
    <row r="43" spans="1:16" ht="12.75" customHeight="1">
      <c r="A43" s="31">
        <v>33</v>
      </c>
      <c r="B43" s="32" t="s">
        <v>56</v>
      </c>
      <c r="C43" s="33" t="s">
        <v>72</v>
      </c>
      <c r="D43" s="34">
        <v>44588</v>
      </c>
      <c r="E43" s="40">
        <v>772.15</v>
      </c>
      <c r="F43" s="40">
        <v>774.26666666666654</v>
      </c>
      <c r="G43" s="41">
        <v>765.73333333333312</v>
      </c>
      <c r="H43" s="41">
        <v>759.31666666666661</v>
      </c>
      <c r="I43" s="41">
        <v>750.78333333333319</v>
      </c>
      <c r="J43" s="41">
        <v>780.68333333333305</v>
      </c>
      <c r="K43" s="41">
        <v>789.21666666666658</v>
      </c>
      <c r="L43" s="41">
        <v>795.63333333333298</v>
      </c>
      <c r="M43" s="31">
        <v>782.8</v>
      </c>
      <c r="N43" s="31">
        <v>767.85</v>
      </c>
      <c r="O43" s="42">
        <v>5076500</v>
      </c>
      <c r="P43" s="43">
        <v>-1.3045337895637298E-2</v>
      </c>
    </row>
    <row r="44" spans="1:16" ht="12.75" customHeight="1">
      <c r="A44" s="31">
        <v>34</v>
      </c>
      <c r="B44" s="32" t="s">
        <v>49</v>
      </c>
      <c r="C44" s="33" t="s">
        <v>73</v>
      </c>
      <c r="D44" s="34">
        <v>44588</v>
      </c>
      <c r="E44" s="40">
        <v>781.8</v>
      </c>
      <c r="F44" s="40">
        <v>776.55000000000007</v>
      </c>
      <c r="G44" s="41">
        <v>768.00000000000011</v>
      </c>
      <c r="H44" s="41">
        <v>754.2</v>
      </c>
      <c r="I44" s="41">
        <v>745.65000000000009</v>
      </c>
      <c r="J44" s="41">
        <v>790.35000000000014</v>
      </c>
      <c r="K44" s="41">
        <v>798.90000000000009</v>
      </c>
      <c r="L44" s="41">
        <v>812.70000000000016</v>
      </c>
      <c r="M44" s="31">
        <v>785.1</v>
      </c>
      <c r="N44" s="31">
        <v>762.75</v>
      </c>
      <c r="O44" s="42">
        <v>6979500</v>
      </c>
      <c r="P44" s="43">
        <v>2.3696682464454978E-3</v>
      </c>
    </row>
    <row r="45" spans="1:16" ht="12.75" customHeight="1">
      <c r="A45" s="31">
        <v>35</v>
      </c>
      <c r="B45" s="32" t="s">
        <v>74</v>
      </c>
      <c r="C45" s="33" t="s">
        <v>75</v>
      </c>
      <c r="D45" s="34">
        <v>44588</v>
      </c>
      <c r="E45" s="40">
        <v>723.1</v>
      </c>
      <c r="F45" s="40">
        <v>724.7166666666667</v>
      </c>
      <c r="G45" s="41">
        <v>717.98333333333335</v>
      </c>
      <c r="H45" s="41">
        <v>712.86666666666667</v>
      </c>
      <c r="I45" s="41">
        <v>706.13333333333333</v>
      </c>
      <c r="J45" s="41">
        <v>729.83333333333337</v>
      </c>
      <c r="K45" s="41">
        <v>736.56666666666672</v>
      </c>
      <c r="L45" s="41">
        <v>741.68333333333339</v>
      </c>
      <c r="M45" s="31">
        <v>731.45</v>
      </c>
      <c r="N45" s="31">
        <v>719.6</v>
      </c>
      <c r="O45" s="42">
        <v>60157800</v>
      </c>
      <c r="P45" s="43">
        <v>-2.7385688174850629E-2</v>
      </c>
    </row>
    <row r="46" spans="1:16" ht="12.75" customHeight="1">
      <c r="A46" s="31">
        <v>36</v>
      </c>
      <c r="B46" s="32" t="s">
        <v>70</v>
      </c>
      <c r="C46" s="33" t="s">
        <v>76</v>
      </c>
      <c r="D46" s="34">
        <v>44588</v>
      </c>
      <c r="E46" s="40">
        <v>63.95</v>
      </c>
      <c r="F46" s="40">
        <v>63.683333333333337</v>
      </c>
      <c r="G46" s="41">
        <v>62.466666666666669</v>
      </c>
      <c r="H46" s="41">
        <v>60.983333333333334</v>
      </c>
      <c r="I46" s="41">
        <v>59.766666666666666</v>
      </c>
      <c r="J46" s="41">
        <v>65.166666666666671</v>
      </c>
      <c r="K46" s="41">
        <v>66.38333333333334</v>
      </c>
      <c r="L46" s="41">
        <v>67.866666666666674</v>
      </c>
      <c r="M46" s="31">
        <v>64.900000000000006</v>
      </c>
      <c r="N46" s="31">
        <v>62.2</v>
      </c>
      <c r="O46" s="42">
        <v>135418500</v>
      </c>
      <c r="P46" s="43">
        <v>4.4883739771530422E-2</v>
      </c>
    </row>
    <row r="47" spans="1:16" ht="12.75" customHeight="1">
      <c r="A47" s="31">
        <v>37</v>
      </c>
      <c r="B47" s="32" t="s">
        <v>47</v>
      </c>
      <c r="C47" s="33" t="s">
        <v>77</v>
      </c>
      <c r="D47" s="34">
        <v>44588</v>
      </c>
      <c r="E47" s="40">
        <v>357.95</v>
      </c>
      <c r="F47" s="40">
        <v>363.45</v>
      </c>
      <c r="G47" s="41">
        <v>350.95</v>
      </c>
      <c r="H47" s="41">
        <v>343.95</v>
      </c>
      <c r="I47" s="41">
        <v>331.45</v>
      </c>
      <c r="J47" s="41">
        <v>370.45</v>
      </c>
      <c r="K47" s="41">
        <v>382.95</v>
      </c>
      <c r="L47" s="41">
        <v>389.95</v>
      </c>
      <c r="M47" s="31">
        <v>375.95</v>
      </c>
      <c r="N47" s="31">
        <v>356.45</v>
      </c>
      <c r="O47" s="42">
        <v>21192200</v>
      </c>
      <c r="P47" s="43">
        <v>3.8130515306678287E-3</v>
      </c>
    </row>
    <row r="48" spans="1:16" ht="12.75" customHeight="1">
      <c r="A48" s="31">
        <v>38</v>
      </c>
      <c r="B48" s="32" t="s">
        <v>49</v>
      </c>
      <c r="C48" s="33" t="s">
        <v>78</v>
      </c>
      <c r="D48" s="34">
        <v>44588</v>
      </c>
      <c r="E48" s="40">
        <v>17555.7</v>
      </c>
      <c r="F48" s="40">
        <v>17576.066666666666</v>
      </c>
      <c r="G48" s="41">
        <v>17331.883333333331</v>
      </c>
      <c r="H48" s="41">
        <v>17108.066666666666</v>
      </c>
      <c r="I48" s="41">
        <v>16863.883333333331</v>
      </c>
      <c r="J48" s="41">
        <v>17799.883333333331</v>
      </c>
      <c r="K48" s="41">
        <v>18044.066666666666</v>
      </c>
      <c r="L48" s="41">
        <v>18267.883333333331</v>
      </c>
      <c r="M48" s="31">
        <v>17820.25</v>
      </c>
      <c r="N48" s="31">
        <v>17352.25</v>
      </c>
      <c r="O48" s="42">
        <v>150450</v>
      </c>
      <c r="P48" s="43">
        <v>-1.8910987936093904E-2</v>
      </c>
    </row>
    <row r="49" spans="1:16" ht="12.75" customHeight="1">
      <c r="A49" s="31">
        <v>39</v>
      </c>
      <c r="B49" s="32" t="s">
        <v>79</v>
      </c>
      <c r="C49" s="33" t="s">
        <v>80</v>
      </c>
      <c r="D49" s="34">
        <v>44588</v>
      </c>
      <c r="E49" s="40">
        <v>400.25</v>
      </c>
      <c r="F49" s="40">
        <v>398.7</v>
      </c>
      <c r="G49" s="41">
        <v>395.4</v>
      </c>
      <c r="H49" s="41">
        <v>390.55</v>
      </c>
      <c r="I49" s="41">
        <v>387.25</v>
      </c>
      <c r="J49" s="41">
        <v>403.54999999999995</v>
      </c>
      <c r="K49" s="41">
        <v>406.85</v>
      </c>
      <c r="L49" s="41">
        <v>411.69999999999993</v>
      </c>
      <c r="M49" s="31">
        <v>402</v>
      </c>
      <c r="N49" s="31">
        <v>393.85</v>
      </c>
      <c r="O49" s="42">
        <v>30828600</v>
      </c>
      <c r="P49" s="43">
        <v>-6.9577317794399024E-3</v>
      </c>
    </row>
    <row r="50" spans="1:16" ht="12.75" customHeight="1">
      <c r="A50" s="31">
        <v>40</v>
      </c>
      <c r="B50" s="32" t="s">
        <v>56</v>
      </c>
      <c r="C50" s="33" t="s">
        <v>81</v>
      </c>
      <c r="D50" s="34">
        <v>44588</v>
      </c>
      <c r="E50" s="40">
        <v>3718.85</v>
      </c>
      <c r="F50" s="40">
        <v>3731.2833333333333</v>
      </c>
      <c r="G50" s="41">
        <v>3698.3166666666666</v>
      </c>
      <c r="H50" s="41">
        <v>3677.7833333333333</v>
      </c>
      <c r="I50" s="41">
        <v>3644.8166666666666</v>
      </c>
      <c r="J50" s="41">
        <v>3751.8166666666666</v>
      </c>
      <c r="K50" s="41">
        <v>3784.7833333333328</v>
      </c>
      <c r="L50" s="41">
        <v>3805.3166666666666</v>
      </c>
      <c r="M50" s="31">
        <v>3764.25</v>
      </c>
      <c r="N50" s="31">
        <v>3710.75</v>
      </c>
      <c r="O50" s="42">
        <v>1160000</v>
      </c>
      <c r="P50" s="43">
        <v>1.3100436681222707E-2</v>
      </c>
    </row>
    <row r="51" spans="1:16" ht="12.75" customHeight="1">
      <c r="A51" s="31">
        <v>41</v>
      </c>
      <c r="B51" s="32" t="s">
        <v>87</v>
      </c>
      <c r="C51" s="33" t="s">
        <v>322</v>
      </c>
      <c r="D51" s="34">
        <v>44588</v>
      </c>
      <c r="E51" s="40">
        <v>559.25</v>
      </c>
      <c r="F51" s="40">
        <v>562.18333333333328</v>
      </c>
      <c r="G51" s="41">
        <v>554.36666666666656</v>
      </c>
      <c r="H51" s="41">
        <v>549.48333333333323</v>
      </c>
      <c r="I51" s="41">
        <v>541.66666666666652</v>
      </c>
      <c r="J51" s="41">
        <v>567.06666666666661</v>
      </c>
      <c r="K51" s="41">
        <v>574.88333333333344</v>
      </c>
      <c r="L51" s="41">
        <v>579.76666666666665</v>
      </c>
      <c r="M51" s="31">
        <v>570</v>
      </c>
      <c r="N51" s="31">
        <v>557.29999999999995</v>
      </c>
      <c r="O51" s="42">
        <v>5538000</v>
      </c>
      <c r="P51" s="43">
        <v>3.574033552151714E-2</v>
      </c>
    </row>
    <row r="52" spans="1:16" ht="12.75" customHeight="1">
      <c r="A52" s="31">
        <v>42</v>
      </c>
      <c r="B52" s="32" t="s">
        <v>47</v>
      </c>
      <c r="C52" s="33" t="s">
        <v>82</v>
      </c>
      <c r="D52" s="34">
        <v>44588</v>
      </c>
      <c r="E52" s="40">
        <v>443.6</v>
      </c>
      <c r="F52" s="40">
        <v>445.48333333333335</v>
      </c>
      <c r="G52" s="41">
        <v>440.66666666666669</v>
      </c>
      <c r="H52" s="41">
        <v>437.73333333333335</v>
      </c>
      <c r="I52" s="41">
        <v>432.91666666666669</v>
      </c>
      <c r="J52" s="41">
        <v>448.41666666666669</v>
      </c>
      <c r="K52" s="41">
        <v>453.23333333333329</v>
      </c>
      <c r="L52" s="41">
        <v>456.16666666666669</v>
      </c>
      <c r="M52" s="31">
        <v>450.3</v>
      </c>
      <c r="N52" s="31">
        <v>442.55</v>
      </c>
      <c r="O52" s="42">
        <v>21879000</v>
      </c>
      <c r="P52" s="43">
        <v>1.655933762649494E-2</v>
      </c>
    </row>
    <row r="53" spans="1:16" ht="12.75" customHeight="1">
      <c r="A53" s="31">
        <v>43</v>
      </c>
      <c r="B53" s="32" t="s">
        <v>58</v>
      </c>
      <c r="C53" s="33" t="s">
        <v>83</v>
      </c>
      <c r="D53" s="34">
        <v>44588</v>
      </c>
      <c r="E53" s="40">
        <v>227.95</v>
      </c>
      <c r="F53" s="40">
        <v>227.03333333333333</v>
      </c>
      <c r="G53" s="41">
        <v>225.26666666666665</v>
      </c>
      <c r="H53" s="41">
        <v>222.58333333333331</v>
      </c>
      <c r="I53" s="41">
        <v>220.81666666666663</v>
      </c>
      <c r="J53" s="41">
        <v>229.71666666666667</v>
      </c>
      <c r="K53" s="41">
        <v>231.48333333333338</v>
      </c>
      <c r="L53" s="41">
        <v>234.16666666666669</v>
      </c>
      <c r="M53" s="31">
        <v>228.8</v>
      </c>
      <c r="N53" s="31">
        <v>224.35</v>
      </c>
      <c r="O53" s="42">
        <v>49042800</v>
      </c>
      <c r="P53" s="43">
        <v>-3.9482342618995395E-3</v>
      </c>
    </row>
    <row r="54" spans="1:16" ht="12.75" customHeight="1">
      <c r="A54" s="31">
        <v>44</v>
      </c>
      <c r="B54" s="32" t="s">
        <v>63</v>
      </c>
      <c r="C54" s="33" t="s">
        <v>330</v>
      </c>
      <c r="D54" s="34">
        <v>44588</v>
      </c>
      <c r="E54" s="40">
        <v>608</v>
      </c>
      <c r="F54" s="40">
        <v>605.7166666666667</v>
      </c>
      <c r="G54" s="41">
        <v>598.43333333333339</v>
      </c>
      <c r="H54" s="41">
        <v>588.86666666666667</v>
      </c>
      <c r="I54" s="41">
        <v>581.58333333333337</v>
      </c>
      <c r="J54" s="41">
        <v>615.28333333333342</v>
      </c>
      <c r="K54" s="41">
        <v>622.56666666666672</v>
      </c>
      <c r="L54" s="41">
        <v>632.13333333333344</v>
      </c>
      <c r="M54" s="31">
        <v>613</v>
      </c>
      <c r="N54" s="31">
        <v>596.15</v>
      </c>
      <c r="O54" s="42">
        <v>4104750</v>
      </c>
      <c r="P54" s="43">
        <v>1.2749579023334135E-2</v>
      </c>
    </row>
    <row r="55" spans="1:16" ht="12.75" customHeight="1">
      <c r="A55" s="31">
        <v>45</v>
      </c>
      <c r="B55" s="32" t="s">
        <v>44</v>
      </c>
      <c r="C55" s="33" t="s">
        <v>341</v>
      </c>
      <c r="D55" s="34">
        <v>44588</v>
      </c>
      <c r="E55" s="40">
        <v>470.2</v>
      </c>
      <c r="F55" s="40">
        <v>463.88333333333327</v>
      </c>
      <c r="G55" s="41">
        <v>456.36666666666656</v>
      </c>
      <c r="H55" s="41">
        <v>442.5333333333333</v>
      </c>
      <c r="I55" s="41">
        <v>435.01666666666659</v>
      </c>
      <c r="J55" s="41">
        <v>477.71666666666653</v>
      </c>
      <c r="K55" s="41">
        <v>485.23333333333329</v>
      </c>
      <c r="L55" s="41">
        <v>499.06666666666649</v>
      </c>
      <c r="M55" s="31">
        <v>471.4</v>
      </c>
      <c r="N55" s="31">
        <v>450.05</v>
      </c>
      <c r="O55" s="42">
        <v>4342500</v>
      </c>
      <c r="P55" s="43">
        <v>5.5798687089715533E-2</v>
      </c>
    </row>
    <row r="56" spans="1:16" ht="12.75" customHeight="1">
      <c r="A56" s="31">
        <v>46</v>
      </c>
      <c r="B56" s="32" t="s">
        <v>63</v>
      </c>
      <c r="C56" s="33" t="s">
        <v>84</v>
      </c>
      <c r="D56" s="34">
        <v>44588</v>
      </c>
      <c r="E56" s="40">
        <v>586.9</v>
      </c>
      <c r="F56" s="40">
        <v>588.91666666666663</v>
      </c>
      <c r="G56" s="41">
        <v>581.98333333333323</v>
      </c>
      <c r="H56" s="41">
        <v>577.06666666666661</v>
      </c>
      <c r="I56" s="41">
        <v>570.13333333333321</v>
      </c>
      <c r="J56" s="41">
        <v>593.83333333333326</v>
      </c>
      <c r="K56" s="41">
        <v>600.76666666666665</v>
      </c>
      <c r="L56" s="41">
        <v>605.68333333333328</v>
      </c>
      <c r="M56" s="31">
        <v>595.85</v>
      </c>
      <c r="N56" s="31">
        <v>584</v>
      </c>
      <c r="O56" s="42">
        <v>7201250</v>
      </c>
      <c r="P56" s="43">
        <v>2.0549158547387068E-2</v>
      </c>
    </row>
    <row r="57" spans="1:16" ht="12.75" customHeight="1">
      <c r="A57" s="31">
        <v>47</v>
      </c>
      <c r="B57" s="32" t="s">
        <v>47</v>
      </c>
      <c r="C57" s="33" t="s">
        <v>85</v>
      </c>
      <c r="D57" s="34">
        <v>44588</v>
      </c>
      <c r="E57" s="40">
        <v>923.1</v>
      </c>
      <c r="F57" s="40">
        <v>925.38333333333321</v>
      </c>
      <c r="G57" s="41">
        <v>915.76666666666642</v>
      </c>
      <c r="H57" s="41">
        <v>908.43333333333317</v>
      </c>
      <c r="I57" s="41">
        <v>898.81666666666638</v>
      </c>
      <c r="J57" s="41">
        <v>932.71666666666647</v>
      </c>
      <c r="K57" s="41">
        <v>942.33333333333326</v>
      </c>
      <c r="L57" s="41">
        <v>949.66666666666652</v>
      </c>
      <c r="M57" s="31">
        <v>935</v>
      </c>
      <c r="N57" s="31">
        <v>918.05</v>
      </c>
      <c r="O57" s="42">
        <v>10705500</v>
      </c>
      <c r="P57" s="43">
        <v>4.7584187408491949E-3</v>
      </c>
    </row>
    <row r="58" spans="1:16" ht="12.75" customHeight="1">
      <c r="A58" s="31">
        <v>48</v>
      </c>
      <c r="B58" s="32" t="s">
        <v>44</v>
      </c>
      <c r="C58" s="33" t="s">
        <v>86</v>
      </c>
      <c r="D58" s="34">
        <v>44588</v>
      </c>
      <c r="E58" s="40">
        <v>164.9</v>
      </c>
      <c r="F58" s="40">
        <v>164.91666666666666</v>
      </c>
      <c r="G58" s="41">
        <v>163.43333333333331</v>
      </c>
      <c r="H58" s="41">
        <v>161.96666666666664</v>
      </c>
      <c r="I58" s="41">
        <v>160.48333333333329</v>
      </c>
      <c r="J58" s="41">
        <v>166.38333333333333</v>
      </c>
      <c r="K58" s="41">
        <v>167.86666666666667</v>
      </c>
      <c r="L58" s="41">
        <v>169.33333333333334</v>
      </c>
      <c r="M58" s="31">
        <v>166.4</v>
      </c>
      <c r="N58" s="31">
        <v>163.44999999999999</v>
      </c>
      <c r="O58" s="42">
        <v>44440200</v>
      </c>
      <c r="P58" s="43">
        <v>-7.6901434868235953E-3</v>
      </c>
    </row>
    <row r="59" spans="1:16" ht="12.75" customHeight="1">
      <c r="A59" s="31">
        <v>49</v>
      </c>
      <c r="B59" s="32" t="s">
        <v>87</v>
      </c>
      <c r="C59" s="33" t="s">
        <v>88</v>
      </c>
      <c r="D59" s="34">
        <v>44588</v>
      </c>
      <c r="E59" s="40">
        <v>5704.8</v>
      </c>
      <c r="F59" s="40">
        <v>5676.8666666666659</v>
      </c>
      <c r="G59" s="41">
        <v>5628.9833333333318</v>
      </c>
      <c r="H59" s="41">
        <v>5553.1666666666661</v>
      </c>
      <c r="I59" s="41">
        <v>5505.2833333333319</v>
      </c>
      <c r="J59" s="41">
        <v>5752.6833333333316</v>
      </c>
      <c r="K59" s="41">
        <v>5800.5666666666648</v>
      </c>
      <c r="L59" s="41">
        <v>5876.3833333333314</v>
      </c>
      <c r="M59" s="31">
        <v>5724.75</v>
      </c>
      <c r="N59" s="31">
        <v>5601.05</v>
      </c>
      <c r="O59" s="42">
        <v>716500</v>
      </c>
      <c r="P59" s="43">
        <v>-2.1308564403769978E-2</v>
      </c>
    </row>
    <row r="60" spans="1:16" ht="12.75" customHeight="1">
      <c r="A60" s="31">
        <v>50</v>
      </c>
      <c r="B60" s="32" t="s">
        <v>56</v>
      </c>
      <c r="C60" s="33" t="s">
        <v>89</v>
      </c>
      <c r="D60" s="34">
        <v>44588</v>
      </c>
      <c r="E60" s="40">
        <v>1465.15</v>
      </c>
      <c r="F60" s="40">
        <v>1466.2833333333335</v>
      </c>
      <c r="G60" s="41">
        <v>1452.866666666667</v>
      </c>
      <c r="H60" s="41">
        <v>1440.5833333333335</v>
      </c>
      <c r="I60" s="41">
        <v>1427.166666666667</v>
      </c>
      <c r="J60" s="41">
        <v>1478.5666666666671</v>
      </c>
      <c r="K60" s="41">
        <v>1491.9833333333336</v>
      </c>
      <c r="L60" s="41">
        <v>1504.2666666666671</v>
      </c>
      <c r="M60" s="31">
        <v>1479.7</v>
      </c>
      <c r="N60" s="31">
        <v>1454</v>
      </c>
      <c r="O60" s="42">
        <v>3304000</v>
      </c>
      <c r="P60" s="43">
        <v>1.5915119363395225E-3</v>
      </c>
    </row>
    <row r="61" spans="1:16" ht="12.75" customHeight="1">
      <c r="A61" s="31">
        <v>51</v>
      </c>
      <c r="B61" s="32" t="s">
        <v>44</v>
      </c>
      <c r="C61" s="33" t="s">
        <v>90</v>
      </c>
      <c r="D61" s="34">
        <v>44588</v>
      </c>
      <c r="E61" s="40">
        <v>693.05</v>
      </c>
      <c r="F61" s="40">
        <v>685.41666666666663</v>
      </c>
      <c r="G61" s="41">
        <v>675.63333333333321</v>
      </c>
      <c r="H61" s="41">
        <v>658.21666666666658</v>
      </c>
      <c r="I61" s="41">
        <v>648.43333333333317</v>
      </c>
      <c r="J61" s="41">
        <v>702.83333333333326</v>
      </c>
      <c r="K61" s="41">
        <v>712.61666666666679</v>
      </c>
      <c r="L61" s="41">
        <v>730.0333333333333</v>
      </c>
      <c r="M61" s="31">
        <v>695.2</v>
      </c>
      <c r="N61" s="31">
        <v>668</v>
      </c>
      <c r="O61" s="42">
        <v>6191200</v>
      </c>
      <c r="P61" s="43">
        <v>-2.5437602317088529E-2</v>
      </c>
    </row>
    <row r="62" spans="1:16" ht="12.75" customHeight="1">
      <c r="A62" s="31">
        <v>52</v>
      </c>
      <c r="B62" s="32" t="s">
        <v>44</v>
      </c>
      <c r="C62" s="33" t="s">
        <v>91</v>
      </c>
      <c r="D62" s="34">
        <v>44588</v>
      </c>
      <c r="E62" s="40">
        <v>789.8</v>
      </c>
      <c r="F62" s="40">
        <v>791.2833333333333</v>
      </c>
      <c r="G62" s="41">
        <v>783.61666666666656</v>
      </c>
      <c r="H62" s="41">
        <v>777.43333333333328</v>
      </c>
      <c r="I62" s="41">
        <v>769.76666666666654</v>
      </c>
      <c r="J62" s="41">
        <v>797.46666666666658</v>
      </c>
      <c r="K62" s="41">
        <v>805.13333333333333</v>
      </c>
      <c r="L62" s="41">
        <v>811.31666666666661</v>
      </c>
      <c r="M62" s="31">
        <v>798.95</v>
      </c>
      <c r="N62" s="31">
        <v>785.1</v>
      </c>
      <c r="O62" s="42">
        <v>1641875</v>
      </c>
      <c r="P62" s="43">
        <v>4.3702820818434643E-2</v>
      </c>
    </row>
    <row r="63" spans="1:16" ht="12.75" customHeight="1">
      <c r="A63" s="31">
        <v>53</v>
      </c>
      <c r="B63" s="32" t="s">
        <v>70</v>
      </c>
      <c r="C63" s="33" t="s">
        <v>251</v>
      </c>
      <c r="D63" s="34">
        <v>44588</v>
      </c>
      <c r="E63" s="40">
        <v>448.05</v>
      </c>
      <c r="F63" s="40">
        <v>449.48333333333335</v>
      </c>
      <c r="G63" s="41">
        <v>445.16666666666669</v>
      </c>
      <c r="H63" s="41">
        <v>442.28333333333336</v>
      </c>
      <c r="I63" s="41">
        <v>437.9666666666667</v>
      </c>
      <c r="J63" s="41">
        <v>452.36666666666667</v>
      </c>
      <c r="K63" s="41">
        <v>456.68333333333328</v>
      </c>
      <c r="L63" s="41">
        <v>459.56666666666666</v>
      </c>
      <c r="M63" s="31">
        <v>453.8</v>
      </c>
      <c r="N63" s="31">
        <v>446.6</v>
      </c>
      <c r="O63" s="42">
        <v>2483800</v>
      </c>
      <c r="P63" s="43">
        <v>1.3010318528488111E-2</v>
      </c>
    </row>
    <row r="64" spans="1:16" ht="12.75" customHeight="1">
      <c r="A64" s="31">
        <v>54</v>
      </c>
      <c r="B64" s="32" t="s">
        <v>58</v>
      </c>
      <c r="C64" s="33" t="s">
        <v>92</v>
      </c>
      <c r="D64" s="34">
        <v>44588</v>
      </c>
      <c r="E64" s="40">
        <v>147.55000000000001</v>
      </c>
      <c r="F64" s="40">
        <v>148.13333333333335</v>
      </c>
      <c r="G64" s="41">
        <v>146.4666666666667</v>
      </c>
      <c r="H64" s="41">
        <v>145.38333333333335</v>
      </c>
      <c r="I64" s="41">
        <v>143.7166666666667</v>
      </c>
      <c r="J64" s="41">
        <v>149.2166666666667</v>
      </c>
      <c r="K64" s="41">
        <v>150.88333333333338</v>
      </c>
      <c r="L64" s="41">
        <v>151.9666666666667</v>
      </c>
      <c r="M64" s="31">
        <v>149.80000000000001</v>
      </c>
      <c r="N64" s="31">
        <v>147.05000000000001</v>
      </c>
      <c r="O64" s="42">
        <v>13518400</v>
      </c>
      <c r="P64" s="43">
        <v>1.3251783893985729E-2</v>
      </c>
    </row>
    <row r="65" spans="1:16" ht="12.75" customHeight="1">
      <c r="A65" s="31">
        <v>55</v>
      </c>
      <c r="B65" s="32" t="s">
        <v>70</v>
      </c>
      <c r="C65" s="33" t="s">
        <v>93</v>
      </c>
      <c r="D65" s="34">
        <v>44588</v>
      </c>
      <c r="E65" s="40">
        <v>990.75</v>
      </c>
      <c r="F65" s="40">
        <v>993.38333333333333</v>
      </c>
      <c r="G65" s="41">
        <v>966.81666666666661</v>
      </c>
      <c r="H65" s="41">
        <v>942.88333333333333</v>
      </c>
      <c r="I65" s="41">
        <v>916.31666666666661</v>
      </c>
      <c r="J65" s="41">
        <v>1017.3166666666666</v>
      </c>
      <c r="K65" s="41">
        <v>1043.8833333333334</v>
      </c>
      <c r="L65" s="41">
        <v>1067.8166666666666</v>
      </c>
      <c r="M65" s="31">
        <v>1019.95</v>
      </c>
      <c r="N65" s="31">
        <v>969.45</v>
      </c>
      <c r="O65" s="42">
        <v>1325400</v>
      </c>
      <c r="P65" s="43">
        <v>0.22314507198228128</v>
      </c>
    </row>
    <row r="66" spans="1:16" ht="12.75" customHeight="1">
      <c r="A66" s="31">
        <v>56</v>
      </c>
      <c r="B66" s="32" t="s">
        <v>56</v>
      </c>
      <c r="C66" s="33" t="s">
        <v>94</v>
      </c>
      <c r="D66" s="34">
        <v>44588</v>
      </c>
      <c r="E66" s="40">
        <v>577.35</v>
      </c>
      <c r="F66" s="40">
        <v>578.15</v>
      </c>
      <c r="G66" s="41">
        <v>572.04999999999995</v>
      </c>
      <c r="H66" s="41">
        <v>566.75</v>
      </c>
      <c r="I66" s="41">
        <v>560.65</v>
      </c>
      <c r="J66" s="41">
        <v>583.44999999999993</v>
      </c>
      <c r="K66" s="41">
        <v>589.55000000000007</v>
      </c>
      <c r="L66" s="41">
        <v>594.84999999999991</v>
      </c>
      <c r="M66" s="31">
        <v>584.25</v>
      </c>
      <c r="N66" s="31">
        <v>572.85</v>
      </c>
      <c r="O66" s="42">
        <v>10498750</v>
      </c>
      <c r="P66" s="43">
        <v>2.0782693242586289E-2</v>
      </c>
    </row>
    <row r="67" spans="1:16" ht="12.75" customHeight="1">
      <c r="A67" s="31">
        <v>57</v>
      </c>
      <c r="B67" s="32" t="s">
        <v>42</v>
      </c>
      <c r="C67" s="33" t="s">
        <v>252</v>
      </c>
      <c r="D67" s="34">
        <v>44588</v>
      </c>
      <c r="E67" s="40">
        <v>2023.25</v>
      </c>
      <c r="F67" s="40">
        <v>2017.75</v>
      </c>
      <c r="G67" s="41">
        <v>1996.5</v>
      </c>
      <c r="H67" s="41">
        <v>1969.75</v>
      </c>
      <c r="I67" s="41">
        <v>1948.5</v>
      </c>
      <c r="J67" s="41">
        <v>2044.5</v>
      </c>
      <c r="K67" s="41">
        <v>2065.75</v>
      </c>
      <c r="L67" s="41">
        <v>2092.5</v>
      </c>
      <c r="M67" s="31">
        <v>2039</v>
      </c>
      <c r="N67" s="31">
        <v>1991</v>
      </c>
      <c r="O67" s="42">
        <v>481750</v>
      </c>
      <c r="P67" s="43">
        <v>1.849894291754757E-2</v>
      </c>
    </row>
    <row r="68" spans="1:16" ht="12.75" customHeight="1">
      <c r="A68" s="31">
        <v>58</v>
      </c>
      <c r="B68" s="32" t="s">
        <v>38</v>
      </c>
      <c r="C68" s="33" t="s">
        <v>95</v>
      </c>
      <c r="D68" s="34">
        <v>44588</v>
      </c>
      <c r="E68" s="40">
        <v>2663.55</v>
      </c>
      <c r="F68" s="40">
        <v>2666.4333333333334</v>
      </c>
      <c r="G68" s="41">
        <v>2643.8666666666668</v>
      </c>
      <c r="H68" s="41">
        <v>2624.1833333333334</v>
      </c>
      <c r="I68" s="41">
        <v>2601.6166666666668</v>
      </c>
      <c r="J68" s="41">
        <v>2686.1166666666668</v>
      </c>
      <c r="K68" s="41">
        <v>2708.6833333333334</v>
      </c>
      <c r="L68" s="41">
        <v>2728.3666666666668</v>
      </c>
      <c r="M68" s="31">
        <v>2689</v>
      </c>
      <c r="N68" s="31">
        <v>2646.75</v>
      </c>
      <c r="O68" s="42">
        <v>2033750</v>
      </c>
      <c r="P68" s="43">
        <v>-1.5848052262279217E-2</v>
      </c>
    </row>
    <row r="69" spans="1:16" ht="12.75" customHeight="1">
      <c r="A69" s="31">
        <v>59</v>
      </c>
      <c r="B69" s="32" t="s">
        <v>44</v>
      </c>
      <c r="C69" s="33" t="s">
        <v>349</v>
      </c>
      <c r="D69" s="34">
        <v>44588</v>
      </c>
      <c r="E69" s="40">
        <v>297.14999999999998</v>
      </c>
      <c r="F69" s="40">
        <v>298.71666666666664</v>
      </c>
      <c r="G69" s="41">
        <v>289.48333333333329</v>
      </c>
      <c r="H69" s="41">
        <v>281.81666666666666</v>
      </c>
      <c r="I69" s="41">
        <v>272.58333333333331</v>
      </c>
      <c r="J69" s="41">
        <v>306.38333333333327</v>
      </c>
      <c r="K69" s="41">
        <v>315.61666666666662</v>
      </c>
      <c r="L69" s="41">
        <v>323.28333333333325</v>
      </c>
      <c r="M69" s="31">
        <v>307.95</v>
      </c>
      <c r="N69" s="31">
        <v>291.05</v>
      </c>
      <c r="O69" s="42">
        <v>16231100</v>
      </c>
      <c r="P69" s="43">
        <v>2.961774146483805E-2</v>
      </c>
    </row>
    <row r="70" spans="1:16" ht="12.75" customHeight="1">
      <c r="A70" s="31">
        <v>60</v>
      </c>
      <c r="B70" s="32" t="s">
        <v>47</v>
      </c>
      <c r="C70" s="33" t="s">
        <v>96</v>
      </c>
      <c r="D70" s="34">
        <v>44588</v>
      </c>
      <c r="E70" s="40">
        <v>4621.6499999999996</v>
      </c>
      <c r="F70" s="40">
        <v>4609.8499999999995</v>
      </c>
      <c r="G70" s="41">
        <v>4579.6999999999989</v>
      </c>
      <c r="H70" s="41">
        <v>4537.7499999999991</v>
      </c>
      <c r="I70" s="41">
        <v>4507.5999999999985</v>
      </c>
      <c r="J70" s="41">
        <v>4651.7999999999993</v>
      </c>
      <c r="K70" s="41">
        <v>4681.9499999999989</v>
      </c>
      <c r="L70" s="41">
        <v>4723.8999999999996</v>
      </c>
      <c r="M70" s="31">
        <v>4640</v>
      </c>
      <c r="N70" s="31">
        <v>4567.8999999999996</v>
      </c>
      <c r="O70" s="42">
        <v>2880900</v>
      </c>
      <c r="P70" s="43">
        <v>-2.4779120544328223E-2</v>
      </c>
    </row>
    <row r="71" spans="1:16" ht="12.75" customHeight="1">
      <c r="A71" s="31">
        <v>61</v>
      </c>
      <c r="B71" s="32" t="s">
        <v>44</v>
      </c>
      <c r="C71" s="33" t="s">
        <v>254</v>
      </c>
      <c r="D71" s="34">
        <v>44588</v>
      </c>
      <c r="E71" s="40">
        <v>5275.05</v>
      </c>
      <c r="F71" s="40">
        <v>5285.4833333333336</v>
      </c>
      <c r="G71" s="41">
        <v>5252.166666666667</v>
      </c>
      <c r="H71" s="41">
        <v>5229.2833333333338</v>
      </c>
      <c r="I71" s="41">
        <v>5195.9666666666672</v>
      </c>
      <c r="J71" s="41">
        <v>5308.3666666666668</v>
      </c>
      <c r="K71" s="41">
        <v>5341.6833333333325</v>
      </c>
      <c r="L71" s="41">
        <v>5364.5666666666666</v>
      </c>
      <c r="M71" s="31">
        <v>5318.8</v>
      </c>
      <c r="N71" s="31">
        <v>5262.6</v>
      </c>
      <c r="O71" s="42">
        <v>722750</v>
      </c>
      <c r="P71" s="43">
        <v>1.8675123326286118E-2</v>
      </c>
    </row>
    <row r="72" spans="1:16" ht="12.75" customHeight="1">
      <c r="A72" s="31">
        <v>62</v>
      </c>
      <c r="B72" s="32" t="s">
        <v>97</v>
      </c>
      <c r="C72" s="33" t="s">
        <v>98</v>
      </c>
      <c r="D72" s="34">
        <v>44588</v>
      </c>
      <c r="E72" s="40">
        <v>418.8</v>
      </c>
      <c r="F72" s="40">
        <v>415.09999999999997</v>
      </c>
      <c r="G72" s="41">
        <v>409.39999999999992</v>
      </c>
      <c r="H72" s="41">
        <v>399.99999999999994</v>
      </c>
      <c r="I72" s="41">
        <v>394.2999999999999</v>
      </c>
      <c r="J72" s="41">
        <v>424.49999999999994</v>
      </c>
      <c r="K72" s="41">
        <v>430.2</v>
      </c>
      <c r="L72" s="41">
        <v>439.59999999999997</v>
      </c>
      <c r="M72" s="31">
        <v>420.8</v>
      </c>
      <c r="N72" s="31">
        <v>405.7</v>
      </c>
      <c r="O72" s="42">
        <v>31272450</v>
      </c>
      <c r="P72" s="43">
        <v>1.3800481412142284E-2</v>
      </c>
    </row>
    <row r="73" spans="1:16" ht="12.75" customHeight="1">
      <c r="A73" s="31">
        <v>63</v>
      </c>
      <c r="B73" s="32" t="s">
        <v>47</v>
      </c>
      <c r="C73" s="33" t="s">
        <v>99</v>
      </c>
      <c r="D73" s="34">
        <v>44588</v>
      </c>
      <c r="E73" s="40">
        <v>4698.2</v>
      </c>
      <c r="F73" s="40">
        <v>4702.3166666666666</v>
      </c>
      <c r="G73" s="41">
        <v>4670.8833333333332</v>
      </c>
      <c r="H73" s="41">
        <v>4643.5666666666666</v>
      </c>
      <c r="I73" s="41">
        <v>4612.1333333333332</v>
      </c>
      <c r="J73" s="41">
        <v>4729.6333333333332</v>
      </c>
      <c r="K73" s="41">
        <v>4761.0666666666657</v>
      </c>
      <c r="L73" s="41">
        <v>4788.3833333333332</v>
      </c>
      <c r="M73" s="31">
        <v>4733.75</v>
      </c>
      <c r="N73" s="31">
        <v>4675</v>
      </c>
      <c r="O73" s="42">
        <v>2584875</v>
      </c>
      <c r="P73" s="43">
        <v>3.9772727272727272E-2</v>
      </c>
    </row>
    <row r="74" spans="1:16" ht="12.75" customHeight="1">
      <c r="A74" s="31">
        <v>64</v>
      </c>
      <c r="B74" s="32" t="s">
        <v>49</v>
      </c>
      <c r="C74" s="33" t="s">
        <v>100</v>
      </c>
      <c r="D74" s="34">
        <v>44588</v>
      </c>
      <c r="E74" s="40">
        <v>2830.7</v>
      </c>
      <c r="F74" s="40">
        <v>2831.6833333333329</v>
      </c>
      <c r="G74" s="41">
        <v>2806.2166666666658</v>
      </c>
      <c r="H74" s="41">
        <v>2781.7333333333327</v>
      </c>
      <c r="I74" s="41">
        <v>2756.2666666666655</v>
      </c>
      <c r="J74" s="41">
        <v>2856.1666666666661</v>
      </c>
      <c r="K74" s="41">
        <v>2881.6333333333332</v>
      </c>
      <c r="L74" s="41">
        <v>2906.1166666666663</v>
      </c>
      <c r="M74" s="31">
        <v>2857.15</v>
      </c>
      <c r="N74" s="31">
        <v>2807.2</v>
      </c>
      <c r="O74" s="42">
        <v>2285150</v>
      </c>
      <c r="P74" s="43">
        <v>3.9981546978317701E-3</v>
      </c>
    </row>
    <row r="75" spans="1:16" ht="12.75" customHeight="1">
      <c r="A75" s="31">
        <v>65</v>
      </c>
      <c r="B75" s="32" t="s">
        <v>49</v>
      </c>
      <c r="C75" s="318" t="s">
        <v>101</v>
      </c>
      <c r="D75" s="34">
        <v>44588</v>
      </c>
      <c r="E75" s="40">
        <v>1874.7</v>
      </c>
      <c r="F75" s="40">
        <v>1869.2</v>
      </c>
      <c r="G75" s="41">
        <v>1858.6000000000001</v>
      </c>
      <c r="H75" s="41">
        <v>1842.5</v>
      </c>
      <c r="I75" s="41">
        <v>1831.9</v>
      </c>
      <c r="J75" s="41">
        <v>1885.3000000000002</v>
      </c>
      <c r="K75" s="41">
        <v>1895.9</v>
      </c>
      <c r="L75" s="41">
        <v>1912.0000000000002</v>
      </c>
      <c r="M75" s="31">
        <v>1879.8</v>
      </c>
      <c r="N75" s="31">
        <v>1853.1</v>
      </c>
      <c r="O75" s="42">
        <v>7103800</v>
      </c>
      <c r="P75" s="43">
        <v>4.0019325227474034E-2</v>
      </c>
    </row>
    <row r="76" spans="1:16" ht="12.75" customHeight="1">
      <c r="A76" s="31">
        <v>66</v>
      </c>
      <c r="B76" s="32" t="s">
        <v>49</v>
      </c>
      <c r="C76" s="33" t="s">
        <v>102</v>
      </c>
      <c r="D76" s="34">
        <v>44588</v>
      </c>
      <c r="E76" s="40">
        <v>174.35</v>
      </c>
      <c r="F76" s="40">
        <v>174.33333333333334</v>
      </c>
      <c r="G76" s="41">
        <v>172.2166666666667</v>
      </c>
      <c r="H76" s="41">
        <v>170.08333333333334</v>
      </c>
      <c r="I76" s="41">
        <v>167.9666666666667</v>
      </c>
      <c r="J76" s="41">
        <v>176.4666666666667</v>
      </c>
      <c r="K76" s="41">
        <v>178.58333333333331</v>
      </c>
      <c r="L76" s="41">
        <v>180.7166666666667</v>
      </c>
      <c r="M76" s="31">
        <v>176.45</v>
      </c>
      <c r="N76" s="31">
        <v>172.2</v>
      </c>
      <c r="O76" s="42">
        <v>26798400</v>
      </c>
      <c r="P76" s="43">
        <v>0.10036954915003696</v>
      </c>
    </row>
    <row r="77" spans="1:16" ht="12.75" customHeight="1">
      <c r="A77" s="31">
        <v>67</v>
      </c>
      <c r="B77" s="32" t="s">
        <v>58</v>
      </c>
      <c r="C77" s="33" t="s">
        <v>103</v>
      </c>
      <c r="D77" s="34">
        <v>44588</v>
      </c>
      <c r="E77" s="40">
        <v>99.95</v>
      </c>
      <c r="F77" s="40">
        <v>100.15000000000002</v>
      </c>
      <c r="G77" s="41">
        <v>98.900000000000034</v>
      </c>
      <c r="H77" s="41">
        <v>97.850000000000009</v>
      </c>
      <c r="I77" s="41">
        <v>96.600000000000023</v>
      </c>
      <c r="J77" s="41">
        <v>101.20000000000005</v>
      </c>
      <c r="K77" s="41">
        <v>102.45000000000002</v>
      </c>
      <c r="L77" s="41">
        <v>103.50000000000006</v>
      </c>
      <c r="M77" s="31">
        <v>101.4</v>
      </c>
      <c r="N77" s="31">
        <v>99.1</v>
      </c>
      <c r="O77" s="42">
        <v>99920000</v>
      </c>
      <c r="P77" s="43">
        <v>-1.1769360102858274E-2</v>
      </c>
    </row>
    <row r="78" spans="1:16" ht="12.75" customHeight="1">
      <c r="A78" s="31">
        <v>68</v>
      </c>
      <c r="B78" s="32" t="s">
        <v>87</v>
      </c>
      <c r="C78" s="33" t="s">
        <v>364</v>
      </c>
      <c r="D78" s="34">
        <v>44588</v>
      </c>
      <c r="E78" s="40">
        <v>178.85</v>
      </c>
      <c r="F78" s="40">
        <v>178.73333333333335</v>
      </c>
      <c r="G78" s="41">
        <v>176.41666666666669</v>
      </c>
      <c r="H78" s="41">
        <v>173.98333333333335</v>
      </c>
      <c r="I78" s="41">
        <v>171.66666666666669</v>
      </c>
      <c r="J78" s="41">
        <v>181.16666666666669</v>
      </c>
      <c r="K78" s="41">
        <v>183.48333333333335</v>
      </c>
      <c r="L78" s="41">
        <v>185.91666666666669</v>
      </c>
      <c r="M78" s="31">
        <v>181.05</v>
      </c>
      <c r="N78" s="31">
        <v>176.3</v>
      </c>
      <c r="O78" s="42">
        <v>12950600</v>
      </c>
      <c r="P78" s="43">
        <v>-3.3190993788819873E-2</v>
      </c>
    </row>
    <row r="79" spans="1:16" ht="12.75" customHeight="1">
      <c r="A79" s="31">
        <v>69</v>
      </c>
      <c r="B79" s="32" t="s">
        <v>79</v>
      </c>
      <c r="C79" s="33" t="s">
        <v>104</v>
      </c>
      <c r="D79" s="34">
        <v>44588</v>
      </c>
      <c r="E79" s="40">
        <v>144.85</v>
      </c>
      <c r="F79" s="40">
        <v>144.78333333333333</v>
      </c>
      <c r="G79" s="41">
        <v>143.66666666666666</v>
      </c>
      <c r="H79" s="41">
        <v>142.48333333333332</v>
      </c>
      <c r="I79" s="41">
        <v>141.36666666666665</v>
      </c>
      <c r="J79" s="41">
        <v>145.96666666666667</v>
      </c>
      <c r="K79" s="41">
        <v>147.08333333333334</v>
      </c>
      <c r="L79" s="41">
        <v>148.26666666666668</v>
      </c>
      <c r="M79" s="31">
        <v>145.9</v>
      </c>
      <c r="N79" s="31">
        <v>143.6</v>
      </c>
      <c r="O79" s="42">
        <v>36441400</v>
      </c>
      <c r="P79" s="43">
        <v>2.8537854624811148E-3</v>
      </c>
    </row>
    <row r="80" spans="1:16" ht="12.75" customHeight="1">
      <c r="A80" s="31">
        <v>70</v>
      </c>
      <c r="B80" s="32" t="s">
        <v>47</v>
      </c>
      <c r="C80" s="33" t="s">
        <v>105</v>
      </c>
      <c r="D80" s="34">
        <v>44588</v>
      </c>
      <c r="E80" s="40">
        <v>517.54999999999995</v>
      </c>
      <c r="F80" s="40">
        <v>520.31666666666661</v>
      </c>
      <c r="G80" s="41">
        <v>511.63333333333321</v>
      </c>
      <c r="H80" s="41">
        <v>505.71666666666658</v>
      </c>
      <c r="I80" s="41">
        <v>497.03333333333319</v>
      </c>
      <c r="J80" s="41">
        <v>526.23333333333323</v>
      </c>
      <c r="K80" s="41">
        <v>534.91666666666663</v>
      </c>
      <c r="L80" s="41">
        <v>540.83333333333326</v>
      </c>
      <c r="M80" s="31">
        <v>529</v>
      </c>
      <c r="N80" s="31">
        <v>514.4</v>
      </c>
      <c r="O80" s="42">
        <v>8822800</v>
      </c>
      <c r="P80" s="43">
        <v>6.8241469816272965E-3</v>
      </c>
    </row>
    <row r="81" spans="1:16" ht="12.75" customHeight="1">
      <c r="A81" s="31">
        <v>71</v>
      </c>
      <c r="B81" s="32" t="s">
        <v>106</v>
      </c>
      <c r="C81" s="33" t="s">
        <v>107</v>
      </c>
      <c r="D81" s="34">
        <v>44588</v>
      </c>
      <c r="E81" s="40">
        <v>45.5</v>
      </c>
      <c r="F81" s="40">
        <v>45.366666666666667</v>
      </c>
      <c r="G81" s="41">
        <v>44.633333333333333</v>
      </c>
      <c r="H81" s="41">
        <v>43.766666666666666</v>
      </c>
      <c r="I81" s="41">
        <v>43.033333333333331</v>
      </c>
      <c r="J81" s="41">
        <v>46.233333333333334</v>
      </c>
      <c r="K81" s="41">
        <v>46.966666666666669</v>
      </c>
      <c r="L81" s="41">
        <v>47.833333333333336</v>
      </c>
      <c r="M81" s="31">
        <v>46.1</v>
      </c>
      <c r="N81" s="31">
        <v>44.5</v>
      </c>
      <c r="O81" s="42">
        <v>73305000</v>
      </c>
      <c r="P81" s="43">
        <v>9.1457286432160806E-2</v>
      </c>
    </row>
    <row r="82" spans="1:16" ht="12.75" customHeight="1">
      <c r="A82" s="31">
        <v>72</v>
      </c>
      <c r="B82" s="32" t="s">
        <v>44</v>
      </c>
      <c r="C82" s="33" t="s">
        <v>381</v>
      </c>
      <c r="D82" s="34">
        <v>44588</v>
      </c>
      <c r="E82" s="40">
        <v>491.1</v>
      </c>
      <c r="F82" s="40">
        <v>489.5</v>
      </c>
      <c r="G82" s="41">
        <v>484.65</v>
      </c>
      <c r="H82" s="41">
        <v>478.2</v>
      </c>
      <c r="I82" s="41">
        <v>473.34999999999997</v>
      </c>
      <c r="J82" s="41">
        <v>495.95</v>
      </c>
      <c r="K82" s="41">
        <v>500.8</v>
      </c>
      <c r="L82" s="41">
        <v>507.25</v>
      </c>
      <c r="M82" s="31">
        <v>494.35</v>
      </c>
      <c r="N82" s="31">
        <v>483.05</v>
      </c>
      <c r="O82" s="42">
        <v>3720600</v>
      </c>
      <c r="P82" s="43">
        <v>7.1910112359550568E-2</v>
      </c>
    </row>
    <row r="83" spans="1:16" ht="12.75" customHeight="1">
      <c r="A83" s="31">
        <v>73</v>
      </c>
      <c r="B83" s="32" t="s">
        <v>56</v>
      </c>
      <c r="C83" s="33" t="s">
        <v>108</v>
      </c>
      <c r="D83" s="34">
        <v>44588</v>
      </c>
      <c r="E83" s="40">
        <v>919.75</v>
      </c>
      <c r="F83" s="40">
        <v>920.11666666666667</v>
      </c>
      <c r="G83" s="41">
        <v>912.63333333333333</v>
      </c>
      <c r="H83" s="41">
        <v>905.51666666666665</v>
      </c>
      <c r="I83" s="41">
        <v>898.0333333333333</v>
      </c>
      <c r="J83" s="41">
        <v>927.23333333333335</v>
      </c>
      <c r="K83" s="41">
        <v>934.7166666666667</v>
      </c>
      <c r="L83" s="41">
        <v>941.83333333333337</v>
      </c>
      <c r="M83" s="31">
        <v>927.6</v>
      </c>
      <c r="N83" s="31">
        <v>913</v>
      </c>
      <c r="O83" s="42">
        <v>5349500</v>
      </c>
      <c r="P83" s="43">
        <v>-2.2381796139140167E-3</v>
      </c>
    </row>
    <row r="84" spans="1:16" ht="12.75" customHeight="1">
      <c r="A84" s="31">
        <v>74</v>
      </c>
      <c r="B84" s="32" t="s">
        <v>97</v>
      </c>
      <c r="C84" s="33" t="s">
        <v>109</v>
      </c>
      <c r="D84" s="34">
        <v>44588</v>
      </c>
      <c r="E84" s="40">
        <v>1967.35</v>
      </c>
      <c r="F84" s="40">
        <v>1951.5833333333333</v>
      </c>
      <c r="G84" s="41">
        <v>1924.9666666666665</v>
      </c>
      <c r="H84" s="41">
        <v>1882.5833333333333</v>
      </c>
      <c r="I84" s="41">
        <v>1855.9666666666665</v>
      </c>
      <c r="J84" s="41">
        <v>1993.9666666666665</v>
      </c>
      <c r="K84" s="41">
        <v>2020.5833333333333</v>
      </c>
      <c r="L84" s="41">
        <v>2062.9666666666662</v>
      </c>
      <c r="M84" s="31">
        <v>1978.2</v>
      </c>
      <c r="N84" s="31">
        <v>1909.2</v>
      </c>
      <c r="O84" s="42">
        <v>3509350</v>
      </c>
      <c r="P84" s="43">
        <v>-3.7030179596371043E-4</v>
      </c>
    </row>
    <row r="85" spans="1:16" ht="12.75" customHeight="1">
      <c r="A85" s="31">
        <v>75</v>
      </c>
      <c r="B85" s="32" t="s">
        <v>47</v>
      </c>
      <c r="C85" s="33" t="s">
        <v>110</v>
      </c>
      <c r="D85" s="34">
        <v>44588</v>
      </c>
      <c r="E85" s="40">
        <v>359.2</v>
      </c>
      <c r="F85" s="40">
        <v>355.05</v>
      </c>
      <c r="G85" s="41">
        <v>346.1</v>
      </c>
      <c r="H85" s="41">
        <v>333</v>
      </c>
      <c r="I85" s="41">
        <v>324.05</v>
      </c>
      <c r="J85" s="41">
        <v>368.15000000000003</v>
      </c>
      <c r="K85" s="41">
        <v>377.09999999999997</v>
      </c>
      <c r="L85" s="41">
        <v>390.20000000000005</v>
      </c>
      <c r="M85" s="31">
        <v>364</v>
      </c>
      <c r="N85" s="31">
        <v>341.95</v>
      </c>
      <c r="O85" s="42">
        <v>16454800</v>
      </c>
      <c r="P85" s="43">
        <v>8.7370685240192564E-2</v>
      </c>
    </row>
    <row r="86" spans="1:16" ht="12.75" customHeight="1">
      <c r="A86" s="31">
        <v>76</v>
      </c>
      <c r="B86" s="32" t="s">
        <v>42</v>
      </c>
      <c r="C86" s="277" t="s">
        <v>111</v>
      </c>
      <c r="D86" s="34">
        <v>44588</v>
      </c>
      <c r="E86" s="40">
        <v>1862.3</v>
      </c>
      <c r="F86" s="40">
        <v>1856.8333333333333</v>
      </c>
      <c r="G86" s="41">
        <v>1840.8666666666666</v>
      </c>
      <c r="H86" s="41">
        <v>1819.4333333333334</v>
      </c>
      <c r="I86" s="41">
        <v>1803.4666666666667</v>
      </c>
      <c r="J86" s="41">
        <v>1878.2666666666664</v>
      </c>
      <c r="K86" s="41">
        <v>1894.2333333333331</v>
      </c>
      <c r="L86" s="41">
        <v>1915.6666666666663</v>
      </c>
      <c r="M86" s="31">
        <v>1872.8</v>
      </c>
      <c r="N86" s="31">
        <v>1835.4</v>
      </c>
      <c r="O86" s="42">
        <v>10653300</v>
      </c>
      <c r="P86" s="43">
        <v>7.8188190887031554E-3</v>
      </c>
    </row>
    <row r="87" spans="1:16" ht="12.75" customHeight="1">
      <c r="A87" s="31">
        <v>77</v>
      </c>
      <c r="B87" s="32" t="s">
        <v>79</v>
      </c>
      <c r="C87" s="33" t="s">
        <v>261</v>
      </c>
      <c r="D87" s="34">
        <v>44588</v>
      </c>
      <c r="E87" s="40">
        <v>314.35000000000002</v>
      </c>
      <c r="F87" s="40">
        <v>315.05</v>
      </c>
      <c r="G87" s="41">
        <v>305.10000000000002</v>
      </c>
      <c r="H87" s="41">
        <v>295.85000000000002</v>
      </c>
      <c r="I87" s="41">
        <v>285.90000000000003</v>
      </c>
      <c r="J87" s="41">
        <v>324.3</v>
      </c>
      <c r="K87" s="41">
        <v>334.24999999999994</v>
      </c>
      <c r="L87" s="41">
        <v>343.5</v>
      </c>
      <c r="M87" s="31">
        <v>325</v>
      </c>
      <c r="N87" s="31">
        <v>305.8</v>
      </c>
      <c r="O87" s="42">
        <v>2323900</v>
      </c>
      <c r="P87" s="43">
        <v>0</v>
      </c>
    </row>
    <row r="88" spans="1:16" ht="12.75" customHeight="1">
      <c r="A88" s="31">
        <v>78</v>
      </c>
      <c r="B88" s="32" t="s">
        <v>79</v>
      </c>
      <c r="C88" s="33" t="s">
        <v>112</v>
      </c>
      <c r="D88" s="34">
        <v>44588</v>
      </c>
      <c r="E88" s="40">
        <v>707</v>
      </c>
      <c r="F88" s="40">
        <v>709.7166666666667</v>
      </c>
      <c r="G88" s="41">
        <v>694.63333333333344</v>
      </c>
      <c r="H88" s="41">
        <v>682.26666666666677</v>
      </c>
      <c r="I88" s="41">
        <v>667.18333333333351</v>
      </c>
      <c r="J88" s="41">
        <v>722.08333333333337</v>
      </c>
      <c r="K88" s="41">
        <v>737.16666666666663</v>
      </c>
      <c r="L88" s="41">
        <v>749.5333333333333</v>
      </c>
      <c r="M88" s="31">
        <v>724.8</v>
      </c>
      <c r="N88" s="31">
        <v>697.35</v>
      </c>
      <c r="O88" s="42">
        <v>2160000</v>
      </c>
      <c r="P88" s="43">
        <v>-2.2624434389140271E-2</v>
      </c>
    </row>
    <row r="89" spans="1:16" ht="12.75" customHeight="1">
      <c r="A89" s="31">
        <v>79</v>
      </c>
      <c r="B89" s="32" t="s">
        <v>44</v>
      </c>
      <c r="C89" s="33" t="s">
        <v>262</v>
      </c>
      <c r="D89" s="34">
        <v>44588</v>
      </c>
      <c r="E89" s="40">
        <v>1370.4</v>
      </c>
      <c r="F89" s="40">
        <v>1353.6499999999999</v>
      </c>
      <c r="G89" s="41">
        <v>1331.2999999999997</v>
      </c>
      <c r="H89" s="41">
        <v>1292.1999999999998</v>
      </c>
      <c r="I89" s="41">
        <v>1269.8499999999997</v>
      </c>
      <c r="J89" s="41">
        <v>1392.7499999999998</v>
      </c>
      <c r="K89" s="41">
        <v>1415.0999999999997</v>
      </c>
      <c r="L89" s="41">
        <v>1454.1999999999998</v>
      </c>
      <c r="M89" s="31">
        <v>1376</v>
      </c>
      <c r="N89" s="31">
        <v>1314.55</v>
      </c>
      <c r="O89" s="42">
        <v>3108400</v>
      </c>
      <c r="P89" s="43">
        <v>5.8214747736093142E-2</v>
      </c>
    </row>
    <row r="90" spans="1:16" ht="12.75" customHeight="1">
      <c r="A90" s="31">
        <v>80</v>
      </c>
      <c r="B90" s="32" t="s">
        <v>70</v>
      </c>
      <c r="C90" s="33" t="s">
        <v>113</v>
      </c>
      <c r="D90" s="34">
        <v>44588</v>
      </c>
      <c r="E90" s="40">
        <v>1343.35</v>
      </c>
      <c r="F90" s="40">
        <v>1337.5333333333333</v>
      </c>
      <c r="G90" s="41">
        <v>1324.1666666666665</v>
      </c>
      <c r="H90" s="41">
        <v>1304.9833333333331</v>
      </c>
      <c r="I90" s="41">
        <v>1291.6166666666663</v>
      </c>
      <c r="J90" s="41">
        <v>1356.7166666666667</v>
      </c>
      <c r="K90" s="41">
        <v>1370.0833333333335</v>
      </c>
      <c r="L90" s="41">
        <v>1389.2666666666669</v>
      </c>
      <c r="M90" s="31">
        <v>1350.9</v>
      </c>
      <c r="N90" s="31">
        <v>1318.35</v>
      </c>
      <c r="O90" s="42">
        <v>4112500</v>
      </c>
      <c r="P90" s="43">
        <v>4.3384498287454012E-2</v>
      </c>
    </row>
    <row r="91" spans="1:16" ht="12.75" customHeight="1">
      <c r="A91" s="31">
        <v>81</v>
      </c>
      <c r="B91" s="32" t="s">
        <v>87</v>
      </c>
      <c r="C91" s="33" t="s">
        <v>114</v>
      </c>
      <c r="D91" s="34">
        <v>44588</v>
      </c>
      <c r="E91" s="40">
        <v>1332.55</v>
      </c>
      <c r="F91" s="40">
        <v>1318.7</v>
      </c>
      <c r="G91" s="41">
        <v>1298.4000000000001</v>
      </c>
      <c r="H91" s="41">
        <v>1264.25</v>
      </c>
      <c r="I91" s="41">
        <v>1243.95</v>
      </c>
      <c r="J91" s="41">
        <v>1352.8500000000001</v>
      </c>
      <c r="K91" s="41">
        <v>1373.1499999999999</v>
      </c>
      <c r="L91" s="41">
        <v>1407.3000000000002</v>
      </c>
      <c r="M91" s="31">
        <v>1339</v>
      </c>
      <c r="N91" s="31">
        <v>1284.55</v>
      </c>
      <c r="O91" s="42">
        <v>21165900</v>
      </c>
      <c r="P91" s="43">
        <v>7.0412064570943081E-2</v>
      </c>
    </row>
    <row r="92" spans="1:16" ht="12.75" customHeight="1">
      <c r="A92" s="31">
        <v>82</v>
      </c>
      <c r="B92" s="32" t="s">
        <v>63</v>
      </c>
      <c r="C92" s="33" t="s">
        <v>115</v>
      </c>
      <c r="D92" s="34">
        <v>44588</v>
      </c>
      <c r="E92" s="40">
        <v>2719.65</v>
      </c>
      <c r="F92" s="40">
        <v>2716.7166666666667</v>
      </c>
      <c r="G92" s="41">
        <v>2697.9833333333336</v>
      </c>
      <c r="H92" s="41">
        <v>2676.3166666666671</v>
      </c>
      <c r="I92" s="41">
        <v>2657.5833333333339</v>
      </c>
      <c r="J92" s="41">
        <v>2738.3833333333332</v>
      </c>
      <c r="K92" s="41">
        <v>2757.1166666666659</v>
      </c>
      <c r="L92" s="41">
        <v>2778.7833333333328</v>
      </c>
      <c r="M92" s="31">
        <v>2735.45</v>
      </c>
      <c r="N92" s="31">
        <v>2695.05</v>
      </c>
      <c r="O92" s="42">
        <v>13127100</v>
      </c>
      <c r="P92" s="43">
        <v>-3.6886085748764771E-3</v>
      </c>
    </row>
    <row r="93" spans="1:16" ht="12.75" customHeight="1">
      <c r="A93" s="31">
        <v>83</v>
      </c>
      <c r="B93" s="32" t="s">
        <v>63</v>
      </c>
      <c r="C93" s="33" t="s">
        <v>116</v>
      </c>
      <c r="D93" s="34">
        <v>44588</v>
      </c>
      <c r="E93" s="40">
        <v>2474.9</v>
      </c>
      <c r="F93" s="40">
        <v>2481.0166666666664</v>
      </c>
      <c r="G93" s="41">
        <v>2457.0333333333328</v>
      </c>
      <c r="H93" s="41">
        <v>2439.1666666666665</v>
      </c>
      <c r="I93" s="41">
        <v>2415.1833333333329</v>
      </c>
      <c r="J93" s="41">
        <v>2498.8833333333328</v>
      </c>
      <c r="K93" s="41">
        <v>2522.8666666666663</v>
      </c>
      <c r="L93" s="41">
        <v>2540.7333333333327</v>
      </c>
      <c r="M93" s="31">
        <v>2505</v>
      </c>
      <c r="N93" s="31">
        <v>2463.15</v>
      </c>
      <c r="O93" s="42">
        <v>3346600</v>
      </c>
      <c r="P93" s="43">
        <v>8.7412587412587419E-3</v>
      </c>
    </row>
    <row r="94" spans="1:16" ht="12.75" customHeight="1">
      <c r="A94" s="31">
        <v>84</v>
      </c>
      <c r="B94" s="32" t="s">
        <v>58</v>
      </c>
      <c r="C94" s="33" t="s">
        <v>117</v>
      </c>
      <c r="D94" s="34">
        <v>44588</v>
      </c>
      <c r="E94" s="40">
        <v>1547.75</v>
      </c>
      <c r="F94" s="40">
        <v>1540.0166666666667</v>
      </c>
      <c r="G94" s="41">
        <v>1529.0333333333333</v>
      </c>
      <c r="H94" s="41">
        <v>1510.3166666666666</v>
      </c>
      <c r="I94" s="41">
        <v>1499.3333333333333</v>
      </c>
      <c r="J94" s="41">
        <v>1558.7333333333333</v>
      </c>
      <c r="K94" s="41">
        <v>1569.7166666666665</v>
      </c>
      <c r="L94" s="41">
        <v>1588.4333333333334</v>
      </c>
      <c r="M94" s="31">
        <v>1551</v>
      </c>
      <c r="N94" s="31">
        <v>1521.3</v>
      </c>
      <c r="O94" s="42">
        <v>38303650</v>
      </c>
      <c r="P94" s="43">
        <v>-1.8213857757101572E-2</v>
      </c>
    </row>
    <row r="95" spans="1:16" ht="12.75" customHeight="1">
      <c r="A95" s="31">
        <v>85</v>
      </c>
      <c r="B95" s="32" t="s">
        <v>63</v>
      </c>
      <c r="C95" s="33" t="s">
        <v>118</v>
      </c>
      <c r="D95" s="34">
        <v>44588</v>
      </c>
      <c r="E95" s="40">
        <v>674.1</v>
      </c>
      <c r="F95" s="40">
        <v>673.43333333333328</v>
      </c>
      <c r="G95" s="41">
        <v>669.36666666666656</v>
      </c>
      <c r="H95" s="41">
        <v>664.63333333333333</v>
      </c>
      <c r="I95" s="41">
        <v>660.56666666666661</v>
      </c>
      <c r="J95" s="41">
        <v>678.16666666666652</v>
      </c>
      <c r="K95" s="41">
        <v>682.23333333333335</v>
      </c>
      <c r="L95" s="41">
        <v>686.96666666666647</v>
      </c>
      <c r="M95" s="31">
        <v>677.5</v>
      </c>
      <c r="N95" s="31">
        <v>668.7</v>
      </c>
      <c r="O95" s="42">
        <v>20104700</v>
      </c>
      <c r="P95" s="43">
        <v>2.5781678551837629E-3</v>
      </c>
    </row>
    <row r="96" spans="1:16" ht="12.75" customHeight="1">
      <c r="A96" s="31">
        <v>86</v>
      </c>
      <c r="B96" s="32" t="s">
        <v>49</v>
      </c>
      <c r="C96" s="33" t="s">
        <v>119</v>
      </c>
      <c r="D96" s="34">
        <v>44588</v>
      </c>
      <c r="E96" s="40">
        <v>2574.3000000000002</v>
      </c>
      <c r="F96" s="40">
        <v>2576.6833333333334</v>
      </c>
      <c r="G96" s="41">
        <v>2554.666666666667</v>
      </c>
      <c r="H96" s="41">
        <v>2535.0333333333338</v>
      </c>
      <c r="I96" s="41">
        <v>2513.0166666666673</v>
      </c>
      <c r="J96" s="41">
        <v>2596.3166666666666</v>
      </c>
      <c r="K96" s="41">
        <v>2618.333333333333</v>
      </c>
      <c r="L96" s="41">
        <v>2637.9666666666662</v>
      </c>
      <c r="M96" s="31">
        <v>2598.6999999999998</v>
      </c>
      <c r="N96" s="31">
        <v>2557.0500000000002</v>
      </c>
      <c r="O96" s="42">
        <v>4364700</v>
      </c>
      <c r="P96" s="43">
        <v>8.1069844789356978E-3</v>
      </c>
    </row>
    <row r="97" spans="1:16" ht="12.75" customHeight="1">
      <c r="A97" s="31">
        <v>87</v>
      </c>
      <c r="B97" s="32" t="s">
        <v>120</v>
      </c>
      <c r="C97" s="33" t="s">
        <v>121</v>
      </c>
      <c r="D97" s="34">
        <v>44588</v>
      </c>
      <c r="E97" s="40">
        <v>508.15</v>
      </c>
      <c r="F97" s="40">
        <v>507.2</v>
      </c>
      <c r="G97" s="41">
        <v>504.5</v>
      </c>
      <c r="H97" s="41">
        <v>500.85</v>
      </c>
      <c r="I97" s="41">
        <v>498.15000000000003</v>
      </c>
      <c r="J97" s="41">
        <v>510.84999999999997</v>
      </c>
      <c r="K97" s="41">
        <v>513.54999999999995</v>
      </c>
      <c r="L97" s="41">
        <v>517.19999999999993</v>
      </c>
      <c r="M97" s="31">
        <v>509.9</v>
      </c>
      <c r="N97" s="31">
        <v>503.55</v>
      </c>
      <c r="O97" s="42">
        <v>34073200</v>
      </c>
      <c r="P97" s="43">
        <v>4.9779637908621069E-3</v>
      </c>
    </row>
    <row r="98" spans="1:16" ht="12.75" customHeight="1">
      <c r="A98" s="31">
        <v>88</v>
      </c>
      <c r="B98" s="32" t="s">
        <v>120</v>
      </c>
      <c r="C98" s="33" t="s">
        <v>391</v>
      </c>
      <c r="D98" s="34">
        <v>44588</v>
      </c>
      <c r="E98" s="40">
        <v>136.69999999999999</v>
      </c>
      <c r="F98" s="40">
        <v>136.56666666666669</v>
      </c>
      <c r="G98" s="41">
        <v>135.23333333333338</v>
      </c>
      <c r="H98" s="41">
        <v>133.76666666666668</v>
      </c>
      <c r="I98" s="41">
        <v>132.43333333333337</v>
      </c>
      <c r="J98" s="41">
        <v>138.03333333333339</v>
      </c>
      <c r="K98" s="41">
        <v>139.3666666666667</v>
      </c>
      <c r="L98" s="41">
        <v>140.8333333333334</v>
      </c>
      <c r="M98" s="31">
        <v>137.9</v>
      </c>
      <c r="N98" s="31">
        <v>135.1</v>
      </c>
      <c r="O98" s="42">
        <v>14396400</v>
      </c>
      <c r="P98" s="43">
        <v>-1.2971698113207548E-2</v>
      </c>
    </row>
    <row r="99" spans="1:16" ht="12.75" customHeight="1">
      <c r="A99" s="31">
        <v>89</v>
      </c>
      <c r="B99" s="32" t="s">
        <v>79</v>
      </c>
      <c r="C99" s="33" t="s">
        <v>122</v>
      </c>
      <c r="D99" s="34">
        <v>44588</v>
      </c>
      <c r="E99" s="40">
        <v>326</v>
      </c>
      <c r="F99" s="40">
        <v>324.7</v>
      </c>
      <c r="G99" s="41">
        <v>321.64999999999998</v>
      </c>
      <c r="H99" s="41">
        <v>317.3</v>
      </c>
      <c r="I99" s="41">
        <v>314.25</v>
      </c>
      <c r="J99" s="41">
        <v>329.04999999999995</v>
      </c>
      <c r="K99" s="41">
        <v>332.1</v>
      </c>
      <c r="L99" s="41">
        <v>336.44999999999993</v>
      </c>
      <c r="M99" s="31">
        <v>327.75</v>
      </c>
      <c r="N99" s="31">
        <v>320.35000000000002</v>
      </c>
      <c r="O99" s="42">
        <v>13122000</v>
      </c>
      <c r="P99" s="43">
        <v>6.9542253521126765E-2</v>
      </c>
    </row>
    <row r="100" spans="1:16" ht="12.75" customHeight="1">
      <c r="A100" s="31">
        <v>90</v>
      </c>
      <c r="B100" s="32" t="s">
        <v>56</v>
      </c>
      <c r="C100" s="33" t="s">
        <v>123</v>
      </c>
      <c r="D100" s="34">
        <v>44588</v>
      </c>
      <c r="E100" s="40">
        <v>2372.85</v>
      </c>
      <c r="F100" s="40">
        <v>2390.0166666666669</v>
      </c>
      <c r="G100" s="41">
        <v>2353.0333333333338</v>
      </c>
      <c r="H100" s="41">
        <v>2333.2166666666667</v>
      </c>
      <c r="I100" s="41">
        <v>2296.2333333333336</v>
      </c>
      <c r="J100" s="41">
        <v>2409.8333333333339</v>
      </c>
      <c r="K100" s="41">
        <v>2446.8166666666666</v>
      </c>
      <c r="L100" s="41">
        <v>2466.6333333333341</v>
      </c>
      <c r="M100" s="31">
        <v>2427</v>
      </c>
      <c r="N100" s="31">
        <v>2370.1999999999998</v>
      </c>
      <c r="O100" s="42">
        <v>8959800</v>
      </c>
      <c r="P100" s="43">
        <v>2.4281500788805817E-2</v>
      </c>
    </row>
    <row r="101" spans="1:16" ht="12.75" customHeight="1">
      <c r="A101" s="31">
        <v>91</v>
      </c>
      <c r="B101" s="32" t="s">
        <v>44</v>
      </c>
      <c r="C101" s="33" t="s">
        <v>392</v>
      </c>
      <c r="D101" s="34">
        <v>44588</v>
      </c>
      <c r="E101" s="40">
        <v>44758.85</v>
      </c>
      <c r="F101" s="40">
        <v>44658.5</v>
      </c>
      <c r="G101" s="41">
        <v>44340</v>
      </c>
      <c r="H101" s="41">
        <v>43921.15</v>
      </c>
      <c r="I101" s="41">
        <v>43602.65</v>
      </c>
      <c r="J101" s="41">
        <v>45077.35</v>
      </c>
      <c r="K101" s="41">
        <v>45395.85</v>
      </c>
      <c r="L101" s="41">
        <v>45814.7</v>
      </c>
      <c r="M101" s="31">
        <v>44977</v>
      </c>
      <c r="N101" s="31">
        <v>44239.65</v>
      </c>
      <c r="O101" s="42">
        <v>7395</v>
      </c>
      <c r="P101" s="43">
        <v>7.8774617067833702E-2</v>
      </c>
    </row>
    <row r="102" spans="1:16" ht="12.75" customHeight="1">
      <c r="A102" s="31">
        <v>92</v>
      </c>
      <c r="B102" s="32" t="s">
        <v>63</v>
      </c>
      <c r="C102" s="33" t="s">
        <v>124</v>
      </c>
      <c r="D102" s="34">
        <v>44588</v>
      </c>
      <c r="E102" s="40">
        <v>222.2</v>
      </c>
      <c r="F102" s="40">
        <v>221.85</v>
      </c>
      <c r="G102" s="41">
        <v>220.25</v>
      </c>
      <c r="H102" s="41">
        <v>218.3</v>
      </c>
      <c r="I102" s="41">
        <v>216.70000000000002</v>
      </c>
      <c r="J102" s="41">
        <v>223.79999999999998</v>
      </c>
      <c r="K102" s="41">
        <v>225.39999999999995</v>
      </c>
      <c r="L102" s="41">
        <v>227.34999999999997</v>
      </c>
      <c r="M102" s="31">
        <v>223.45</v>
      </c>
      <c r="N102" s="31">
        <v>219.9</v>
      </c>
      <c r="O102" s="42">
        <v>38836800</v>
      </c>
      <c r="P102" s="43">
        <v>-8.3900585721070134E-3</v>
      </c>
    </row>
    <row r="103" spans="1:16" ht="12.75" customHeight="1">
      <c r="A103" s="31">
        <v>93</v>
      </c>
      <c r="B103" s="32" t="s">
        <v>58</v>
      </c>
      <c r="C103" s="33" t="s">
        <v>125</v>
      </c>
      <c r="D103" s="34">
        <v>44588</v>
      </c>
      <c r="E103" s="40">
        <v>821.6</v>
      </c>
      <c r="F103" s="40">
        <v>819.44999999999993</v>
      </c>
      <c r="G103" s="41">
        <v>815.29999999999984</v>
      </c>
      <c r="H103" s="41">
        <v>808.99999999999989</v>
      </c>
      <c r="I103" s="41">
        <v>804.8499999999998</v>
      </c>
      <c r="J103" s="41">
        <v>825.74999999999989</v>
      </c>
      <c r="K103" s="41">
        <v>829.9</v>
      </c>
      <c r="L103" s="41">
        <v>836.19999999999993</v>
      </c>
      <c r="M103" s="31">
        <v>823.6</v>
      </c>
      <c r="N103" s="31">
        <v>813.15</v>
      </c>
      <c r="O103" s="42">
        <v>68882000</v>
      </c>
      <c r="P103" s="43">
        <v>8.0083705581713554E-3</v>
      </c>
    </row>
    <row r="104" spans="1:16" ht="12.75" customHeight="1">
      <c r="A104" s="31">
        <v>94</v>
      </c>
      <c r="B104" s="32" t="s">
        <v>63</v>
      </c>
      <c r="C104" s="33" t="s">
        <v>126</v>
      </c>
      <c r="D104" s="34">
        <v>44588</v>
      </c>
      <c r="E104" s="40">
        <v>1421</v>
      </c>
      <c r="F104" s="40">
        <v>1418.7833333333335</v>
      </c>
      <c r="G104" s="41">
        <v>1407.7666666666671</v>
      </c>
      <c r="H104" s="41">
        <v>1394.5333333333335</v>
      </c>
      <c r="I104" s="41">
        <v>1383.5166666666671</v>
      </c>
      <c r="J104" s="41">
        <v>1432.0166666666671</v>
      </c>
      <c r="K104" s="41">
        <v>1443.0333333333335</v>
      </c>
      <c r="L104" s="41">
        <v>1456.2666666666671</v>
      </c>
      <c r="M104" s="31">
        <v>1429.8</v>
      </c>
      <c r="N104" s="31">
        <v>1405.55</v>
      </c>
      <c r="O104" s="42">
        <v>3090600</v>
      </c>
      <c r="P104" s="43">
        <v>5.5309734513274336E-3</v>
      </c>
    </row>
    <row r="105" spans="1:16" ht="12.75" customHeight="1">
      <c r="A105" s="31">
        <v>95</v>
      </c>
      <c r="B105" s="32" t="s">
        <v>63</v>
      </c>
      <c r="C105" s="33" t="s">
        <v>127</v>
      </c>
      <c r="D105" s="34">
        <v>44588</v>
      </c>
      <c r="E105" s="40">
        <v>593.1</v>
      </c>
      <c r="F105" s="40">
        <v>595.43333333333328</v>
      </c>
      <c r="G105" s="41">
        <v>586.86666666666656</v>
      </c>
      <c r="H105" s="41">
        <v>580.63333333333333</v>
      </c>
      <c r="I105" s="41">
        <v>572.06666666666661</v>
      </c>
      <c r="J105" s="41">
        <v>601.66666666666652</v>
      </c>
      <c r="K105" s="41">
        <v>610.23333333333335</v>
      </c>
      <c r="L105" s="41">
        <v>616.46666666666647</v>
      </c>
      <c r="M105" s="31">
        <v>604</v>
      </c>
      <c r="N105" s="31">
        <v>589.20000000000005</v>
      </c>
      <c r="O105" s="42">
        <v>5544000</v>
      </c>
      <c r="P105" s="43">
        <v>-5.9171597633136093E-3</v>
      </c>
    </row>
    <row r="106" spans="1:16" ht="12.75" customHeight="1">
      <c r="A106" s="31">
        <v>96</v>
      </c>
      <c r="B106" s="32" t="s">
        <v>74</v>
      </c>
      <c r="C106" s="33" t="s">
        <v>128</v>
      </c>
      <c r="D106" s="34">
        <v>44588</v>
      </c>
      <c r="E106" s="40">
        <v>12.8</v>
      </c>
      <c r="F106" s="40">
        <v>12.85</v>
      </c>
      <c r="G106" s="41">
        <v>12.649999999999999</v>
      </c>
      <c r="H106" s="41">
        <v>12.499999999999998</v>
      </c>
      <c r="I106" s="41">
        <v>12.299999999999997</v>
      </c>
      <c r="J106" s="41">
        <v>13</v>
      </c>
      <c r="K106" s="41">
        <v>13.2</v>
      </c>
      <c r="L106" s="41">
        <v>13.350000000000001</v>
      </c>
      <c r="M106" s="31">
        <v>13.05</v>
      </c>
      <c r="N106" s="31">
        <v>12.7</v>
      </c>
      <c r="O106" s="42">
        <v>771960000</v>
      </c>
      <c r="P106" s="43">
        <v>-1.3154362416107382E-2</v>
      </c>
    </row>
    <row r="107" spans="1:16" ht="12.75" customHeight="1">
      <c r="A107" s="31">
        <v>97</v>
      </c>
      <c r="B107" s="32" t="s">
        <v>63</v>
      </c>
      <c r="C107" s="33" t="s">
        <v>396</v>
      </c>
      <c r="D107" s="34">
        <v>44588</v>
      </c>
      <c r="E107" s="40">
        <v>64.400000000000006</v>
      </c>
      <c r="F107" s="40">
        <v>64.733333333333334</v>
      </c>
      <c r="G107" s="41">
        <v>63.466666666666669</v>
      </c>
      <c r="H107" s="41">
        <v>62.533333333333331</v>
      </c>
      <c r="I107" s="41">
        <v>61.266666666666666</v>
      </c>
      <c r="J107" s="41">
        <v>65.666666666666671</v>
      </c>
      <c r="K107" s="41">
        <v>66.933333333333351</v>
      </c>
      <c r="L107" s="41">
        <v>67.866666666666674</v>
      </c>
      <c r="M107" s="31">
        <v>66</v>
      </c>
      <c r="N107" s="31">
        <v>63.8</v>
      </c>
      <c r="O107" s="42">
        <v>66460000</v>
      </c>
      <c r="P107" s="43">
        <v>2.9429987608426269E-2</v>
      </c>
    </row>
    <row r="108" spans="1:16" ht="12.75" customHeight="1">
      <c r="A108" s="31">
        <v>98</v>
      </c>
      <c r="B108" s="32" t="s">
        <v>58</v>
      </c>
      <c r="C108" s="33" t="s">
        <v>129</v>
      </c>
      <c r="D108" s="34">
        <v>44588</v>
      </c>
      <c r="E108" s="40">
        <v>49.45</v>
      </c>
      <c r="F108" s="40">
        <v>49.70000000000001</v>
      </c>
      <c r="G108" s="41">
        <v>49.050000000000018</v>
      </c>
      <c r="H108" s="41">
        <v>48.650000000000006</v>
      </c>
      <c r="I108" s="41">
        <v>48.000000000000014</v>
      </c>
      <c r="J108" s="41">
        <v>50.100000000000023</v>
      </c>
      <c r="K108" s="41">
        <v>50.750000000000014</v>
      </c>
      <c r="L108" s="41">
        <v>51.150000000000027</v>
      </c>
      <c r="M108" s="31">
        <v>50.35</v>
      </c>
      <c r="N108" s="31">
        <v>49.3</v>
      </c>
      <c r="O108" s="42">
        <v>164513100</v>
      </c>
      <c r="P108" s="43">
        <v>5.9729858141586911E-3</v>
      </c>
    </row>
    <row r="109" spans="1:16" ht="12.75" customHeight="1">
      <c r="A109" s="31">
        <v>99</v>
      </c>
      <c r="B109" s="32" t="s">
        <v>44</v>
      </c>
      <c r="C109" s="33" t="s">
        <v>407</v>
      </c>
      <c r="D109" s="34">
        <v>44588</v>
      </c>
      <c r="E109" s="40">
        <v>267.64999999999998</v>
      </c>
      <c r="F109" s="40">
        <v>266.58333333333331</v>
      </c>
      <c r="G109" s="41">
        <v>262.76666666666665</v>
      </c>
      <c r="H109" s="41">
        <v>257.88333333333333</v>
      </c>
      <c r="I109" s="41">
        <v>254.06666666666666</v>
      </c>
      <c r="J109" s="41">
        <v>271.46666666666664</v>
      </c>
      <c r="K109" s="41">
        <v>275.28333333333336</v>
      </c>
      <c r="L109" s="41">
        <v>280.16666666666663</v>
      </c>
      <c r="M109" s="31">
        <v>270.39999999999998</v>
      </c>
      <c r="N109" s="31">
        <v>261.7</v>
      </c>
      <c r="O109" s="42">
        <v>45851250</v>
      </c>
      <c r="P109" s="43">
        <v>3.4958523785339431E-2</v>
      </c>
    </row>
    <row r="110" spans="1:16" ht="12.75" customHeight="1">
      <c r="A110" s="31">
        <v>100</v>
      </c>
      <c r="B110" s="32" t="s">
        <v>79</v>
      </c>
      <c r="C110" s="33" t="s">
        <v>130</v>
      </c>
      <c r="D110" s="34">
        <v>44588</v>
      </c>
      <c r="E110" s="40">
        <v>462.8</v>
      </c>
      <c r="F110" s="40">
        <v>463.85000000000008</v>
      </c>
      <c r="G110" s="41">
        <v>460.10000000000014</v>
      </c>
      <c r="H110" s="41">
        <v>457.40000000000003</v>
      </c>
      <c r="I110" s="41">
        <v>453.65000000000009</v>
      </c>
      <c r="J110" s="41">
        <v>466.55000000000018</v>
      </c>
      <c r="K110" s="41">
        <v>470.30000000000007</v>
      </c>
      <c r="L110" s="41">
        <v>473.00000000000023</v>
      </c>
      <c r="M110" s="31">
        <v>467.6</v>
      </c>
      <c r="N110" s="31">
        <v>461.15</v>
      </c>
      <c r="O110" s="42">
        <v>15680500</v>
      </c>
      <c r="P110" s="43">
        <v>9.292857775024338E-3</v>
      </c>
    </row>
    <row r="111" spans="1:16" ht="12.75" customHeight="1">
      <c r="A111" s="31">
        <v>101</v>
      </c>
      <c r="B111" s="32" t="s">
        <v>106</v>
      </c>
      <c r="C111" s="33" t="s">
        <v>131</v>
      </c>
      <c r="D111" s="34">
        <v>44588</v>
      </c>
      <c r="E111" s="40">
        <v>211.6</v>
      </c>
      <c r="F111" s="40">
        <v>211.68333333333331</v>
      </c>
      <c r="G111" s="41">
        <v>208.46666666666661</v>
      </c>
      <c r="H111" s="41">
        <v>205.33333333333331</v>
      </c>
      <c r="I111" s="41">
        <v>202.11666666666662</v>
      </c>
      <c r="J111" s="41">
        <v>214.81666666666661</v>
      </c>
      <c r="K111" s="41">
        <v>218.0333333333333</v>
      </c>
      <c r="L111" s="41">
        <v>221.1666666666666</v>
      </c>
      <c r="M111" s="31">
        <v>214.9</v>
      </c>
      <c r="N111" s="31">
        <v>208.55</v>
      </c>
      <c r="O111" s="42">
        <v>12781916</v>
      </c>
      <c r="P111" s="43">
        <v>-1.8529956763434219E-2</v>
      </c>
    </row>
    <row r="112" spans="1:16" ht="12.75" customHeight="1">
      <c r="A112" s="31">
        <v>102</v>
      </c>
      <c r="B112" s="32" t="s">
        <v>42</v>
      </c>
      <c r="C112" s="33" t="s">
        <v>404</v>
      </c>
      <c r="D112" s="34">
        <v>44588</v>
      </c>
      <c r="E112" s="40">
        <v>255.5</v>
      </c>
      <c r="F112" s="40">
        <v>253.25</v>
      </c>
      <c r="G112" s="41">
        <v>245.7</v>
      </c>
      <c r="H112" s="41">
        <v>235.89999999999998</v>
      </c>
      <c r="I112" s="41">
        <v>228.34999999999997</v>
      </c>
      <c r="J112" s="41">
        <v>263.05</v>
      </c>
      <c r="K112" s="41">
        <v>270.59999999999997</v>
      </c>
      <c r="L112" s="41">
        <v>280.40000000000003</v>
      </c>
      <c r="M112" s="31">
        <v>260.8</v>
      </c>
      <c r="N112" s="31">
        <v>243.45</v>
      </c>
      <c r="O112" s="42">
        <v>16245800</v>
      </c>
      <c r="P112" s="43">
        <v>9.187533777697713E-3</v>
      </c>
    </row>
    <row r="113" spans="1:16" ht="12.75" customHeight="1">
      <c r="A113" s="31">
        <v>103</v>
      </c>
      <c r="B113" s="32" t="s">
        <v>44</v>
      </c>
      <c r="C113" s="33" t="s">
        <v>265</v>
      </c>
      <c r="D113" s="34">
        <v>44588</v>
      </c>
      <c r="E113" s="40">
        <v>6770.95</v>
      </c>
      <c r="F113" s="40">
        <v>6747.7333333333327</v>
      </c>
      <c r="G113" s="41">
        <v>6674.616666666665</v>
      </c>
      <c r="H113" s="41">
        <v>6578.2833333333319</v>
      </c>
      <c r="I113" s="41">
        <v>6505.1666666666642</v>
      </c>
      <c r="J113" s="41">
        <v>6844.0666666666657</v>
      </c>
      <c r="K113" s="41">
        <v>6917.1833333333325</v>
      </c>
      <c r="L113" s="41">
        <v>7013.5166666666664</v>
      </c>
      <c r="M113" s="31">
        <v>6820.85</v>
      </c>
      <c r="N113" s="31">
        <v>6651.4</v>
      </c>
      <c r="O113" s="42">
        <v>248325</v>
      </c>
      <c r="P113" s="43">
        <v>3.9417828987265008E-3</v>
      </c>
    </row>
    <row r="114" spans="1:16" ht="12.75" customHeight="1">
      <c r="A114" s="31">
        <v>104</v>
      </c>
      <c r="B114" s="32" t="s">
        <v>44</v>
      </c>
      <c r="C114" s="33" t="s">
        <v>132</v>
      </c>
      <c r="D114" s="34">
        <v>44588</v>
      </c>
      <c r="E114" s="40">
        <v>2168</v>
      </c>
      <c r="F114" s="40">
        <v>2151.8666666666668</v>
      </c>
      <c r="G114" s="41">
        <v>2132.9333333333334</v>
      </c>
      <c r="H114" s="41">
        <v>2097.8666666666668</v>
      </c>
      <c r="I114" s="41">
        <v>2078.9333333333334</v>
      </c>
      <c r="J114" s="41">
        <v>2186.9333333333334</v>
      </c>
      <c r="K114" s="41">
        <v>2205.8666666666668</v>
      </c>
      <c r="L114" s="41">
        <v>2240.9333333333334</v>
      </c>
      <c r="M114" s="31">
        <v>2170.8000000000002</v>
      </c>
      <c r="N114" s="31">
        <v>2116.8000000000002</v>
      </c>
      <c r="O114" s="42">
        <v>2813750</v>
      </c>
      <c r="P114" s="43">
        <v>-4.9509327203607111E-3</v>
      </c>
    </row>
    <row r="115" spans="1:16" ht="12.75" customHeight="1">
      <c r="A115" s="31">
        <v>105</v>
      </c>
      <c r="B115" s="32" t="s">
        <v>58</v>
      </c>
      <c r="C115" s="33" t="s">
        <v>133</v>
      </c>
      <c r="D115" s="34">
        <v>44588</v>
      </c>
      <c r="E115" s="40">
        <v>923.45</v>
      </c>
      <c r="F115" s="40">
        <v>923.4666666666667</v>
      </c>
      <c r="G115" s="41">
        <v>916.48333333333335</v>
      </c>
      <c r="H115" s="41">
        <v>909.51666666666665</v>
      </c>
      <c r="I115" s="41">
        <v>902.5333333333333</v>
      </c>
      <c r="J115" s="41">
        <v>930.43333333333339</v>
      </c>
      <c r="K115" s="41">
        <v>937.41666666666674</v>
      </c>
      <c r="L115" s="41">
        <v>944.38333333333344</v>
      </c>
      <c r="M115" s="31">
        <v>930.45</v>
      </c>
      <c r="N115" s="31">
        <v>916.5</v>
      </c>
      <c r="O115" s="42">
        <v>29179800</v>
      </c>
      <c r="P115" s="43">
        <v>6.2693978895096217E-3</v>
      </c>
    </row>
    <row r="116" spans="1:16" ht="12.75" customHeight="1">
      <c r="A116" s="31">
        <v>106</v>
      </c>
      <c r="B116" s="32" t="s">
        <v>74</v>
      </c>
      <c r="C116" s="33" t="s">
        <v>134</v>
      </c>
      <c r="D116" s="34">
        <v>44588</v>
      </c>
      <c r="E116" s="40">
        <v>273.3</v>
      </c>
      <c r="F116" s="40">
        <v>274.38333333333333</v>
      </c>
      <c r="G116" s="41">
        <v>271.31666666666666</v>
      </c>
      <c r="H116" s="41">
        <v>269.33333333333331</v>
      </c>
      <c r="I116" s="41">
        <v>266.26666666666665</v>
      </c>
      <c r="J116" s="41">
        <v>276.36666666666667</v>
      </c>
      <c r="K116" s="41">
        <v>279.43333333333328</v>
      </c>
      <c r="L116" s="41">
        <v>281.41666666666669</v>
      </c>
      <c r="M116" s="31">
        <v>277.45</v>
      </c>
      <c r="N116" s="31">
        <v>272.39999999999998</v>
      </c>
      <c r="O116" s="42">
        <v>13322400</v>
      </c>
      <c r="P116" s="43">
        <v>1.4282668940524408E-2</v>
      </c>
    </row>
    <row r="117" spans="1:16" ht="12.75" customHeight="1">
      <c r="A117" s="31">
        <v>107</v>
      </c>
      <c r="B117" s="32" t="s">
        <v>87</v>
      </c>
      <c r="C117" s="33" t="s">
        <v>135</v>
      </c>
      <c r="D117" s="34">
        <v>44588</v>
      </c>
      <c r="E117" s="40">
        <v>1930.7</v>
      </c>
      <c r="F117" s="40">
        <v>1918.0833333333333</v>
      </c>
      <c r="G117" s="41">
        <v>1898.1666666666665</v>
      </c>
      <c r="H117" s="41">
        <v>1865.6333333333332</v>
      </c>
      <c r="I117" s="41">
        <v>1845.7166666666665</v>
      </c>
      <c r="J117" s="41">
        <v>1950.6166666666666</v>
      </c>
      <c r="K117" s="41">
        <v>1970.5333333333331</v>
      </c>
      <c r="L117" s="41">
        <v>2003.0666666666666</v>
      </c>
      <c r="M117" s="31">
        <v>1938</v>
      </c>
      <c r="N117" s="31">
        <v>1885.55</v>
      </c>
      <c r="O117" s="42">
        <v>32971200</v>
      </c>
      <c r="P117" s="43">
        <v>-1.4252015821621089E-2</v>
      </c>
    </row>
    <row r="118" spans="1:16" ht="12.75" customHeight="1">
      <c r="A118" s="31">
        <v>108</v>
      </c>
      <c r="B118" s="32" t="s">
        <v>79</v>
      </c>
      <c r="C118" s="33" t="s">
        <v>136</v>
      </c>
      <c r="D118" s="34">
        <v>44588</v>
      </c>
      <c r="E118" s="40">
        <v>123.45</v>
      </c>
      <c r="F118" s="40">
        <v>123.2</v>
      </c>
      <c r="G118" s="41">
        <v>121.80000000000001</v>
      </c>
      <c r="H118" s="41">
        <v>120.15</v>
      </c>
      <c r="I118" s="41">
        <v>118.75000000000001</v>
      </c>
      <c r="J118" s="41">
        <v>124.85000000000001</v>
      </c>
      <c r="K118" s="41">
        <v>126.25000000000001</v>
      </c>
      <c r="L118" s="41">
        <v>127.9</v>
      </c>
      <c r="M118" s="31">
        <v>124.6</v>
      </c>
      <c r="N118" s="31">
        <v>121.55</v>
      </c>
      <c r="O118" s="42">
        <v>48392500</v>
      </c>
      <c r="P118" s="43">
        <v>-1.9362486828240252E-2</v>
      </c>
    </row>
    <row r="119" spans="1:16" ht="12.75" customHeight="1">
      <c r="A119" s="31">
        <v>109</v>
      </c>
      <c r="B119" s="32" t="s">
        <v>47</v>
      </c>
      <c r="C119" s="33" t="s">
        <v>266</v>
      </c>
      <c r="D119" s="34">
        <v>44588</v>
      </c>
      <c r="E119" s="40">
        <v>1063</v>
      </c>
      <c r="F119" s="40">
        <v>1058.8333333333333</v>
      </c>
      <c r="G119" s="41">
        <v>1049.8666666666666</v>
      </c>
      <c r="H119" s="41">
        <v>1036.7333333333333</v>
      </c>
      <c r="I119" s="41">
        <v>1027.7666666666667</v>
      </c>
      <c r="J119" s="41">
        <v>1071.9666666666665</v>
      </c>
      <c r="K119" s="41">
        <v>1080.9333333333332</v>
      </c>
      <c r="L119" s="41">
        <v>1094.0666666666664</v>
      </c>
      <c r="M119" s="31">
        <v>1067.8</v>
      </c>
      <c r="N119" s="31">
        <v>1045.7</v>
      </c>
      <c r="O119" s="42">
        <v>1788300</v>
      </c>
      <c r="P119" s="43">
        <v>-4.17169037858693E-2</v>
      </c>
    </row>
    <row r="120" spans="1:16" ht="12.75" customHeight="1">
      <c r="A120" s="31">
        <v>110</v>
      </c>
      <c r="B120" s="32" t="s">
        <v>44</v>
      </c>
      <c r="C120" s="33" t="s">
        <v>137</v>
      </c>
      <c r="D120" s="34">
        <v>44588</v>
      </c>
      <c r="E120" s="40">
        <v>906.9</v>
      </c>
      <c r="F120" s="40">
        <v>893.30000000000007</v>
      </c>
      <c r="G120" s="41">
        <v>874.60000000000014</v>
      </c>
      <c r="H120" s="41">
        <v>842.30000000000007</v>
      </c>
      <c r="I120" s="41">
        <v>823.60000000000014</v>
      </c>
      <c r="J120" s="41">
        <v>925.60000000000014</v>
      </c>
      <c r="K120" s="41">
        <v>944.30000000000018</v>
      </c>
      <c r="L120" s="41">
        <v>976.60000000000014</v>
      </c>
      <c r="M120" s="31">
        <v>912</v>
      </c>
      <c r="N120" s="31">
        <v>861</v>
      </c>
      <c r="O120" s="42">
        <v>11011875</v>
      </c>
      <c r="P120" s="43">
        <v>0.18058161350844279</v>
      </c>
    </row>
    <row r="121" spans="1:16" ht="12.75" customHeight="1">
      <c r="A121" s="31">
        <v>111</v>
      </c>
      <c r="B121" s="32" t="s">
        <v>56</v>
      </c>
      <c r="C121" s="33" t="s">
        <v>138</v>
      </c>
      <c r="D121" s="34">
        <v>44588</v>
      </c>
      <c r="E121" s="40">
        <v>223.6</v>
      </c>
      <c r="F121" s="40">
        <v>224</v>
      </c>
      <c r="G121" s="41">
        <v>222.85</v>
      </c>
      <c r="H121" s="41">
        <v>222.1</v>
      </c>
      <c r="I121" s="41">
        <v>220.95</v>
      </c>
      <c r="J121" s="41">
        <v>224.75</v>
      </c>
      <c r="K121" s="41">
        <v>225.89999999999998</v>
      </c>
      <c r="L121" s="41">
        <v>226.65</v>
      </c>
      <c r="M121" s="31">
        <v>225.15</v>
      </c>
      <c r="N121" s="31">
        <v>223.25</v>
      </c>
      <c r="O121" s="42">
        <v>231014400</v>
      </c>
      <c r="P121" s="43">
        <v>2.1305491893727189E-2</v>
      </c>
    </row>
    <row r="122" spans="1:16" ht="12.75" customHeight="1">
      <c r="A122" s="31">
        <v>112</v>
      </c>
      <c r="B122" s="32" t="s">
        <v>120</v>
      </c>
      <c r="C122" s="33" t="s">
        <v>139</v>
      </c>
      <c r="D122" s="34">
        <v>44588</v>
      </c>
      <c r="E122" s="40">
        <v>419.45</v>
      </c>
      <c r="F122" s="40">
        <v>417.36666666666662</v>
      </c>
      <c r="G122" s="41">
        <v>411.73333333333323</v>
      </c>
      <c r="H122" s="41">
        <v>404.01666666666659</v>
      </c>
      <c r="I122" s="41">
        <v>398.38333333333321</v>
      </c>
      <c r="J122" s="41">
        <v>425.08333333333326</v>
      </c>
      <c r="K122" s="41">
        <v>430.71666666666658</v>
      </c>
      <c r="L122" s="41">
        <v>438.43333333333328</v>
      </c>
      <c r="M122" s="31">
        <v>423</v>
      </c>
      <c r="N122" s="31">
        <v>409.65</v>
      </c>
      <c r="O122" s="42">
        <v>35995000</v>
      </c>
      <c r="P122" s="43">
        <v>-8.6752960616909951E-3</v>
      </c>
    </row>
    <row r="123" spans="1:16" ht="12.75" customHeight="1">
      <c r="A123" s="31">
        <v>113</v>
      </c>
      <c r="B123" s="32" t="s">
        <v>42</v>
      </c>
      <c r="C123" s="33" t="s">
        <v>416</v>
      </c>
      <c r="D123" s="34">
        <v>44588</v>
      </c>
      <c r="E123" s="40">
        <v>3493.75</v>
      </c>
      <c r="F123" s="40">
        <v>3497.7999999999997</v>
      </c>
      <c r="G123" s="41">
        <v>3460.5999999999995</v>
      </c>
      <c r="H123" s="41">
        <v>3427.45</v>
      </c>
      <c r="I123" s="41">
        <v>3390.2499999999995</v>
      </c>
      <c r="J123" s="41">
        <v>3530.9499999999994</v>
      </c>
      <c r="K123" s="41">
        <v>3568.1499999999992</v>
      </c>
      <c r="L123" s="41">
        <v>3601.2999999999993</v>
      </c>
      <c r="M123" s="31">
        <v>3535</v>
      </c>
      <c r="N123" s="31">
        <v>3464.65</v>
      </c>
      <c r="O123" s="42">
        <v>322000</v>
      </c>
      <c r="P123" s="43">
        <v>1.154480483782298E-2</v>
      </c>
    </row>
    <row r="124" spans="1:16" ht="12.75" customHeight="1">
      <c r="A124" s="31">
        <v>114</v>
      </c>
      <c r="B124" s="32" t="s">
        <v>120</v>
      </c>
      <c r="C124" s="33" t="s">
        <v>140</v>
      </c>
      <c r="D124" s="34">
        <v>44588</v>
      </c>
      <c r="E124" s="40">
        <v>685.15</v>
      </c>
      <c r="F124" s="40">
        <v>685.68333333333328</v>
      </c>
      <c r="G124" s="41">
        <v>679.56666666666661</v>
      </c>
      <c r="H124" s="41">
        <v>673.98333333333335</v>
      </c>
      <c r="I124" s="41">
        <v>667.86666666666667</v>
      </c>
      <c r="J124" s="41">
        <v>691.26666666666654</v>
      </c>
      <c r="K124" s="41">
        <v>697.3833333333331</v>
      </c>
      <c r="L124" s="41">
        <v>702.96666666666647</v>
      </c>
      <c r="M124" s="31">
        <v>691.8</v>
      </c>
      <c r="N124" s="31">
        <v>680.1</v>
      </c>
      <c r="O124" s="42">
        <v>41944500</v>
      </c>
      <c r="P124" s="43">
        <v>-4.3262297708700527E-3</v>
      </c>
    </row>
    <row r="125" spans="1:16" ht="12.75" customHeight="1">
      <c r="A125" s="31">
        <v>115</v>
      </c>
      <c r="B125" s="32" t="s">
        <v>44</v>
      </c>
      <c r="C125" s="33" t="s">
        <v>141</v>
      </c>
      <c r="D125" s="34">
        <v>44588</v>
      </c>
      <c r="E125" s="40">
        <v>3946.5</v>
      </c>
      <c r="F125" s="40">
        <v>3955.2333333333336</v>
      </c>
      <c r="G125" s="41">
        <v>3866.4666666666672</v>
      </c>
      <c r="H125" s="41">
        <v>3786.4333333333334</v>
      </c>
      <c r="I125" s="41">
        <v>3697.666666666667</v>
      </c>
      <c r="J125" s="41">
        <v>4035.2666666666673</v>
      </c>
      <c r="K125" s="41">
        <v>4124.0333333333338</v>
      </c>
      <c r="L125" s="41">
        <v>4204.0666666666675</v>
      </c>
      <c r="M125" s="31">
        <v>4044</v>
      </c>
      <c r="N125" s="31">
        <v>3875.2</v>
      </c>
      <c r="O125" s="42">
        <v>2107125</v>
      </c>
      <c r="P125" s="43">
        <v>1.7381857686040194E-2</v>
      </c>
    </row>
    <row r="126" spans="1:16" ht="12.75" customHeight="1">
      <c r="A126" s="31">
        <v>116</v>
      </c>
      <c r="B126" s="32" t="s">
        <v>58</v>
      </c>
      <c r="C126" s="33" t="s">
        <v>142</v>
      </c>
      <c r="D126" s="34">
        <v>44588</v>
      </c>
      <c r="E126" s="40">
        <v>1941.5</v>
      </c>
      <c r="F126" s="40">
        <v>1931.6499999999999</v>
      </c>
      <c r="G126" s="41">
        <v>1915.2999999999997</v>
      </c>
      <c r="H126" s="41">
        <v>1889.1</v>
      </c>
      <c r="I126" s="41">
        <v>1872.7499999999998</v>
      </c>
      <c r="J126" s="41">
        <v>1957.8499999999997</v>
      </c>
      <c r="K126" s="41">
        <v>1974.1999999999996</v>
      </c>
      <c r="L126" s="41">
        <v>2000.3999999999996</v>
      </c>
      <c r="M126" s="31">
        <v>1948</v>
      </c>
      <c r="N126" s="31">
        <v>1905.45</v>
      </c>
      <c r="O126" s="42">
        <v>13243600</v>
      </c>
      <c r="P126" s="43">
        <v>-1.5228577377234466E-2</v>
      </c>
    </row>
    <row r="127" spans="1:16" ht="12.75" customHeight="1">
      <c r="A127" s="31">
        <v>117</v>
      </c>
      <c r="B127" s="32" t="s">
        <v>63</v>
      </c>
      <c r="C127" s="33" t="s">
        <v>143</v>
      </c>
      <c r="D127" s="34">
        <v>44588</v>
      </c>
      <c r="E127" s="40">
        <v>79.650000000000006</v>
      </c>
      <c r="F127" s="40">
        <v>79.916666666666671</v>
      </c>
      <c r="G127" s="41">
        <v>78.833333333333343</v>
      </c>
      <c r="H127" s="41">
        <v>78.016666666666666</v>
      </c>
      <c r="I127" s="41">
        <v>76.933333333333337</v>
      </c>
      <c r="J127" s="41">
        <v>80.733333333333348</v>
      </c>
      <c r="K127" s="41">
        <v>81.816666666666691</v>
      </c>
      <c r="L127" s="41">
        <v>82.633333333333354</v>
      </c>
      <c r="M127" s="31">
        <v>81</v>
      </c>
      <c r="N127" s="31">
        <v>79.099999999999994</v>
      </c>
      <c r="O127" s="42">
        <v>73069712</v>
      </c>
      <c r="P127" s="43">
        <v>3.671815649531527E-2</v>
      </c>
    </row>
    <row r="128" spans="1:16" ht="12.75" customHeight="1">
      <c r="A128" s="31">
        <v>118</v>
      </c>
      <c r="B128" s="32" t="s">
        <v>44</v>
      </c>
      <c r="C128" s="33" t="s">
        <v>144</v>
      </c>
      <c r="D128" s="34">
        <v>44588</v>
      </c>
      <c r="E128" s="40">
        <v>3634.7</v>
      </c>
      <c r="F128" s="40">
        <v>3650.7166666666667</v>
      </c>
      <c r="G128" s="41">
        <v>3577.5833333333335</v>
      </c>
      <c r="H128" s="41">
        <v>3520.4666666666667</v>
      </c>
      <c r="I128" s="41">
        <v>3447.3333333333335</v>
      </c>
      <c r="J128" s="41">
        <v>3707.8333333333335</v>
      </c>
      <c r="K128" s="41">
        <v>3780.9666666666667</v>
      </c>
      <c r="L128" s="41">
        <v>3838.0833333333335</v>
      </c>
      <c r="M128" s="31">
        <v>3723.85</v>
      </c>
      <c r="N128" s="31">
        <v>3593.6</v>
      </c>
      <c r="O128" s="42">
        <v>502250</v>
      </c>
      <c r="P128" s="43">
        <v>-9.6130145427655907E-3</v>
      </c>
    </row>
    <row r="129" spans="1:16" ht="12.75" customHeight="1">
      <c r="A129" s="31">
        <v>119</v>
      </c>
      <c r="B129" s="32" t="s">
        <v>47</v>
      </c>
      <c r="C129" s="33" t="s">
        <v>268</v>
      </c>
      <c r="D129" s="34">
        <v>44588</v>
      </c>
      <c r="E129" s="40">
        <v>521.4</v>
      </c>
      <c r="F129" s="40">
        <v>522.36666666666667</v>
      </c>
      <c r="G129" s="41">
        <v>518.0333333333333</v>
      </c>
      <c r="H129" s="41">
        <v>514.66666666666663</v>
      </c>
      <c r="I129" s="41">
        <v>510.33333333333326</v>
      </c>
      <c r="J129" s="41">
        <v>525.73333333333335</v>
      </c>
      <c r="K129" s="41">
        <v>530.06666666666661</v>
      </c>
      <c r="L129" s="41">
        <v>533.43333333333339</v>
      </c>
      <c r="M129" s="31">
        <v>526.70000000000005</v>
      </c>
      <c r="N129" s="31">
        <v>519</v>
      </c>
      <c r="O129" s="42">
        <v>5117400</v>
      </c>
      <c r="P129" s="43">
        <v>1.4089530943463527E-2</v>
      </c>
    </row>
    <row r="130" spans="1:16" ht="12.75" customHeight="1">
      <c r="A130" s="31">
        <v>120</v>
      </c>
      <c r="B130" s="32" t="s">
        <v>63</v>
      </c>
      <c r="C130" s="33" t="s">
        <v>145</v>
      </c>
      <c r="D130" s="34">
        <v>44588</v>
      </c>
      <c r="E130" s="40">
        <v>380.6</v>
      </c>
      <c r="F130" s="40">
        <v>379.65000000000003</v>
      </c>
      <c r="G130" s="41">
        <v>377.45000000000005</v>
      </c>
      <c r="H130" s="41">
        <v>374.3</v>
      </c>
      <c r="I130" s="41">
        <v>372.1</v>
      </c>
      <c r="J130" s="41">
        <v>382.80000000000007</v>
      </c>
      <c r="K130" s="41">
        <v>385</v>
      </c>
      <c r="L130" s="41">
        <v>388.15000000000009</v>
      </c>
      <c r="M130" s="31">
        <v>381.85</v>
      </c>
      <c r="N130" s="31">
        <v>376.5</v>
      </c>
      <c r="O130" s="42">
        <v>17906000</v>
      </c>
      <c r="P130" s="43">
        <v>7.5564632388274863E-2</v>
      </c>
    </row>
    <row r="131" spans="1:16" ht="12.75" customHeight="1">
      <c r="A131" s="31">
        <v>121</v>
      </c>
      <c r="B131" s="32" t="s">
        <v>70</v>
      </c>
      <c r="C131" s="33" t="s">
        <v>146</v>
      </c>
      <c r="D131" s="34">
        <v>44588</v>
      </c>
      <c r="E131" s="40">
        <v>2046.6</v>
      </c>
      <c r="F131" s="40">
        <v>2036.7833333333335</v>
      </c>
      <c r="G131" s="41">
        <v>2020.9666666666672</v>
      </c>
      <c r="H131" s="41">
        <v>1995.3333333333337</v>
      </c>
      <c r="I131" s="41">
        <v>1979.5166666666673</v>
      </c>
      <c r="J131" s="41">
        <v>2062.416666666667</v>
      </c>
      <c r="K131" s="41">
        <v>2078.2333333333331</v>
      </c>
      <c r="L131" s="41">
        <v>2103.8666666666668</v>
      </c>
      <c r="M131" s="31">
        <v>2052.6</v>
      </c>
      <c r="N131" s="31">
        <v>2011.15</v>
      </c>
      <c r="O131" s="42">
        <v>13959275</v>
      </c>
      <c r="P131" s="43">
        <v>2.977730646871686E-2</v>
      </c>
    </row>
    <row r="132" spans="1:16" ht="12.75" customHeight="1">
      <c r="A132" s="31">
        <v>122</v>
      </c>
      <c r="B132" s="32" t="s">
        <v>87</v>
      </c>
      <c r="C132" s="33" t="s">
        <v>147</v>
      </c>
      <c r="D132" s="34">
        <v>44588</v>
      </c>
      <c r="E132" s="40">
        <v>7109.55</v>
      </c>
      <c r="F132" s="40">
        <v>7107.75</v>
      </c>
      <c r="G132" s="41">
        <v>7044.5</v>
      </c>
      <c r="H132" s="41">
        <v>6979.45</v>
      </c>
      <c r="I132" s="41">
        <v>6916.2</v>
      </c>
      <c r="J132" s="41">
        <v>7172.8</v>
      </c>
      <c r="K132" s="41">
        <v>7236.05</v>
      </c>
      <c r="L132" s="41">
        <v>7301.1</v>
      </c>
      <c r="M132" s="31">
        <v>7171</v>
      </c>
      <c r="N132" s="31">
        <v>7042.7</v>
      </c>
      <c r="O132" s="42">
        <v>1010850</v>
      </c>
      <c r="P132" s="43">
        <v>3.3272002453235201E-2</v>
      </c>
    </row>
    <row r="133" spans="1:16" ht="12.75" customHeight="1">
      <c r="A133" s="31">
        <v>123</v>
      </c>
      <c r="B133" s="32" t="s">
        <v>87</v>
      </c>
      <c r="C133" s="33" t="s">
        <v>148</v>
      </c>
      <c r="D133" s="34">
        <v>44588</v>
      </c>
      <c r="E133" s="40">
        <v>5560.9</v>
      </c>
      <c r="F133" s="40">
        <v>5579.583333333333</v>
      </c>
      <c r="G133" s="41">
        <v>5492.5666666666657</v>
      </c>
      <c r="H133" s="41">
        <v>5424.2333333333327</v>
      </c>
      <c r="I133" s="41">
        <v>5337.2166666666653</v>
      </c>
      <c r="J133" s="41">
        <v>5647.9166666666661</v>
      </c>
      <c r="K133" s="41">
        <v>5734.9333333333343</v>
      </c>
      <c r="L133" s="41">
        <v>5803.2666666666664</v>
      </c>
      <c r="M133" s="31">
        <v>5666.6</v>
      </c>
      <c r="N133" s="31">
        <v>5511.25</v>
      </c>
      <c r="O133" s="42">
        <v>871600</v>
      </c>
      <c r="P133" s="43">
        <v>2.1805392731535755E-2</v>
      </c>
    </row>
    <row r="134" spans="1:16" ht="12.75" customHeight="1">
      <c r="A134" s="31">
        <v>124</v>
      </c>
      <c r="B134" s="32" t="s">
        <v>47</v>
      </c>
      <c r="C134" s="33" t="s">
        <v>149</v>
      </c>
      <c r="D134" s="34">
        <v>44588</v>
      </c>
      <c r="E134" s="40">
        <v>954.25</v>
      </c>
      <c r="F134" s="40">
        <v>956.86666666666667</v>
      </c>
      <c r="G134" s="41">
        <v>948.23333333333335</v>
      </c>
      <c r="H134" s="41">
        <v>942.2166666666667</v>
      </c>
      <c r="I134" s="41">
        <v>933.58333333333337</v>
      </c>
      <c r="J134" s="41">
        <v>962.88333333333333</v>
      </c>
      <c r="K134" s="41">
        <v>971.51666666666677</v>
      </c>
      <c r="L134" s="41">
        <v>977.5333333333333</v>
      </c>
      <c r="M134" s="31">
        <v>965.5</v>
      </c>
      <c r="N134" s="31">
        <v>950.85</v>
      </c>
      <c r="O134" s="42">
        <v>6849300</v>
      </c>
      <c r="P134" s="43">
        <v>-1.4070720665606265E-2</v>
      </c>
    </row>
    <row r="135" spans="1:16" ht="12.75" customHeight="1">
      <c r="A135" s="31">
        <v>125</v>
      </c>
      <c r="B135" s="32" t="s">
        <v>49</v>
      </c>
      <c r="C135" s="33" t="s">
        <v>150</v>
      </c>
      <c r="D135" s="34">
        <v>44588</v>
      </c>
      <c r="E135" s="40">
        <v>884.65</v>
      </c>
      <c r="F135" s="40">
        <v>888.75</v>
      </c>
      <c r="G135" s="41">
        <v>879.3</v>
      </c>
      <c r="H135" s="41">
        <v>873.94999999999993</v>
      </c>
      <c r="I135" s="41">
        <v>864.49999999999989</v>
      </c>
      <c r="J135" s="41">
        <v>894.1</v>
      </c>
      <c r="K135" s="41">
        <v>903.55000000000007</v>
      </c>
      <c r="L135" s="41">
        <v>908.90000000000009</v>
      </c>
      <c r="M135" s="31">
        <v>898.2</v>
      </c>
      <c r="N135" s="31">
        <v>883.4</v>
      </c>
      <c r="O135" s="42">
        <v>13771800</v>
      </c>
      <c r="P135" s="43">
        <v>6.9607943494728224E-3</v>
      </c>
    </row>
    <row r="136" spans="1:16" ht="12.75" customHeight="1">
      <c r="A136" s="31">
        <v>126</v>
      </c>
      <c r="B136" s="32" t="s">
        <v>63</v>
      </c>
      <c r="C136" s="33" t="s">
        <v>151</v>
      </c>
      <c r="D136" s="34">
        <v>44588</v>
      </c>
      <c r="E136" s="40">
        <v>165.55</v>
      </c>
      <c r="F136" s="40">
        <v>166.53333333333333</v>
      </c>
      <c r="G136" s="41">
        <v>164.26666666666665</v>
      </c>
      <c r="H136" s="41">
        <v>162.98333333333332</v>
      </c>
      <c r="I136" s="41">
        <v>160.71666666666664</v>
      </c>
      <c r="J136" s="41">
        <v>167.81666666666666</v>
      </c>
      <c r="K136" s="41">
        <v>170.08333333333337</v>
      </c>
      <c r="L136" s="41">
        <v>171.36666666666667</v>
      </c>
      <c r="M136" s="31">
        <v>168.8</v>
      </c>
      <c r="N136" s="31">
        <v>165.25</v>
      </c>
      <c r="O136" s="42">
        <v>30956000</v>
      </c>
      <c r="P136" s="43">
        <v>-1.714503429006858E-2</v>
      </c>
    </row>
    <row r="137" spans="1:16" ht="12.75" customHeight="1">
      <c r="A137" s="31">
        <v>127</v>
      </c>
      <c r="B137" s="32" t="s">
        <v>63</v>
      </c>
      <c r="C137" s="33" t="s">
        <v>152</v>
      </c>
      <c r="D137" s="34">
        <v>44588</v>
      </c>
      <c r="E137" s="40">
        <v>169.3</v>
      </c>
      <c r="F137" s="40">
        <v>169.53333333333333</v>
      </c>
      <c r="G137" s="41">
        <v>167.66666666666666</v>
      </c>
      <c r="H137" s="41">
        <v>166.03333333333333</v>
      </c>
      <c r="I137" s="41">
        <v>164.16666666666666</v>
      </c>
      <c r="J137" s="41">
        <v>171.16666666666666</v>
      </c>
      <c r="K137" s="41">
        <v>173.03333333333333</v>
      </c>
      <c r="L137" s="41">
        <v>174.66666666666666</v>
      </c>
      <c r="M137" s="31">
        <v>171.4</v>
      </c>
      <c r="N137" s="31">
        <v>167.9</v>
      </c>
      <c r="O137" s="42">
        <v>21132000</v>
      </c>
      <c r="P137" s="43">
        <v>1.3962861666906579E-2</v>
      </c>
    </row>
    <row r="138" spans="1:16" ht="12.75" customHeight="1">
      <c r="A138" s="31">
        <v>128</v>
      </c>
      <c r="B138" s="32" t="s">
        <v>56</v>
      </c>
      <c r="C138" s="33" t="s">
        <v>153</v>
      </c>
      <c r="D138" s="34">
        <v>44588</v>
      </c>
      <c r="E138" s="40">
        <v>500.5</v>
      </c>
      <c r="F138" s="40">
        <v>500.16666666666669</v>
      </c>
      <c r="G138" s="41">
        <v>497.53333333333336</v>
      </c>
      <c r="H138" s="41">
        <v>494.56666666666666</v>
      </c>
      <c r="I138" s="41">
        <v>491.93333333333334</v>
      </c>
      <c r="J138" s="41">
        <v>503.13333333333338</v>
      </c>
      <c r="K138" s="41">
        <v>505.76666666666671</v>
      </c>
      <c r="L138" s="41">
        <v>508.73333333333341</v>
      </c>
      <c r="M138" s="31">
        <v>502.8</v>
      </c>
      <c r="N138" s="31">
        <v>497.2</v>
      </c>
      <c r="O138" s="42">
        <v>9549000</v>
      </c>
      <c r="P138" s="43">
        <v>1.7041218447118971E-2</v>
      </c>
    </row>
    <row r="139" spans="1:16" ht="12.75" customHeight="1">
      <c r="A139" s="31">
        <v>129</v>
      </c>
      <c r="B139" s="32" t="s">
        <v>49</v>
      </c>
      <c r="C139" s="33" t="s">
        <v>154</v>
      </c>
      <c r="D139" s="34">
        <v>44588</v>
      </c>
      <c r="E139" s="40">
        <v>8096.2</v>
      </c>
      <c r="F139" s="40">
        <v>8077.4833333333327</v>
      </c>
      <c r="G139" s="41">
        <v>8009.3166666666657</v>
      </c>
      <c r="H139" s="41">
        <v>7922.4333333333334</v>
      </c>
      <c r="I139" s="41">
        <v>7854.2666666666664</v>
      </c>
      <c r="J139" s="41">
        <v>8164.366666666665</v>
      </c>
      <c r="K139" s="41">
        <v>8232.533333333331</v>
      </c>
      <c r="L139" s="41">
        <v>8319.4166666666642</v>
      </c>
      <c r="M139" s="31">
        <v>8145.65</v>
      </c>
      <c r="N139" s="31">
        <v>7990.6</v>
      </c>
      <c r="O139" s="42">
        <v>2337500</v>
      </c>
      <c r="P139" s="43">
        <v>4.8145123156944506E-3</v>
      </c>
    </row>
    <row r="140" spans="1:16" ht="12.75" customHeight="1">
      <c r="A140" s="31">
        <v>130</v>
      </c>
      <c r="B140" s="32" t="s">
        <v>56</v>
      </c>
      <c r="C140" s="33" t="s">
        <v>155</v>
      </c>
      <c r="D140" s="34">
        <v>44588</v>
      </c>
      <c r="E140" s="40">
        <v>946.65</v>
      </c>
      <c r="F140" s="40">
        <v>944.7166666666667</v>
      </c>
      <c r="G140" s="41">
        <v>927.68333333333339</v>
      </c>
      <c r="H140" s="41">
        <v>908.7166666666667</v>
      </c>
      <c r="I140" s="41">
        <v>891.68333333333339</v>
      </c>
      <c r="J140" s="41">
        <v>963.68333333333339</v>
      </c>
      <c r="K140" s="41">
        <v>980.7166666666667</v>
      </c>
      <c r="L140" s="41">
        <v>999.68333333333339</v>
      </c>
      <c r="M140" s="31">
        <v>961.75</v>
      </c>
      <c r="N140" s="31">
        <v>925.75</v>
      </c>
      <c r="O140" s="42">
        <v>16368750</v>
      </c>
      <c r="P140" s="43">
        <v>2.0973023545922346E-2</v>
      </c>
    </row>
    <row r="141" spans="1:16" ht="12.75" customHeight="1">
      <c r="A141" s="31">
        <v>131</v>
      </c>
      <c r="B141" s="32" t="s">
        <v>44</v>
      </c>
      <c r="C141" s="33" t="s">
        <v>457</v>
      </c>
      <c r="D141" s="34">
        <v>44588</v>
      </c>
      <c r="E141" s="40">
        <v>1632.65</v>
      </c>
      <c r="F141" s="40">
        <v>1634.95</v>
      </c>
      <c r="G141" s="41">
        <v>1609.75</v>
      </c>
      <c r="H141" s="41">
        <v>1586.85</v>
      </c>
      <c r="I141" s="41">
        <v>1561.6499999999999</v>
      </c>
      <c r="J141" s="41">
        <v>1657.8500000000001</v>
      </c>
      <c r="K141" s="41">
        <v>1683.0500000000004</v>
      </c>
      <c r="L141" s="41">
        <v>1705.9500000000003</v>
      </c>
      <c r="M141" s="31">
        <v>1660.15</v>
      </c>
      <c r="N141" s="31">
        <v>1612.05</v>
      </c>
      <c r="O141" s="42">
        <v>2163350</v>
      </c>
      <c r="P141" s="43">
        <v>2.7939464493597205E-2</v>
      </c>
    </row>
    <row r="142" spans="1:16" ht="12.75" customHeight="1">
      <c r="A142" s="31">
        <v>132</v>
      </c>
      <c r="B142" s="32" t="s">
        <v>47</v>
      </c>
      <c r="C142" s="33" t="s">
        <v>156</v>
      </c>
      <c r="D142" s="34">
        <v>44588</v>
      </c>
      <c r="E142" s="40">
        <v>3057.8</v>
      </c>
      <c r="F142" s="40">
        <v>3058.6666666666665</v>
      </c>
      <c r="G142" s="41">
        <v>3012.0333333333328</v>
      </c>
      <c r="H142" s="41">
        <v>2966.2666666666664</v>
      </c>
      <c r="I142" s="41">
        <v>2919.6333333333328</v>
      </c>
      <c r="J142" s="41">
        <v>3104.4333333333329</v>
      </c>
      <c r="K142" s="41">
        <v>3151.0666666666671</v>
      </c>
      <c r="L142" s="41">
        <v>3196.833333333333</v>
      </c>
      <c r="M142" s="31">
        <v>3105.3</v>
      </c>
      <c r="N142" s="31">
        <v>3012.9</v>
      </c>
      <c r="O142" s="42">
        <v>579400</v>
      </c>
      <c r="P142" s="43">
        <v>-7.5368276807125725E-3</v>
      </c>
    </row>
    <row r="143" spans="1:16" ht="12.75" customHeight="1">
      <c r="A143" s="31">
        <v>133</v>
      </c>
      <c r="B143" s="32" t="s">
        <v>63</v>
      </c>
      <c r="C143" s="33" t="s">
        <v>157</v>
      </c>
      <c r="D143" s="34">
        <v>44588</v>
      </c>
      <c r="E143" s="40">
        <v>1034.2</v>
      </c>
      <c r="F143" s="40">
        <v>1041.1833333333334</v>
      </c>
      <c r="G143" s="41">
        <v>1019.6666666666667</v>
      </c>
      <c r="H143" s="41">
        <v>1005.1333333333334</v>
      </c>
      <c r="I143" s="41">
        <v>983.61666666666679</v>
      </c>
      <c r="J143" s="41">
        <v>1055.7166666666667</v>
      </c>
      <c r="K143" s="41">
        <v>1077.2333333333331</v>
      </c>
      <c r="L143" s="41">
        <v>1091.7666666666667</v>
      </c>
      <c r="M143" s="31">
        <v>1062.7</v>
      </c>
      <c r="N143" s="31">
        <v>1026.6500000000001</v>
      </c>
      <c r="O143" s="42">
        <v>1934400</v>
      </c>
      <c r="P143" s="43">
        <v>1.2244897959183673E-2</v>
      </c>
    </row>
    <row r="144" spans="1:16" ht="12.75" customHeight="1">
      <c r="A144" s="31">
        <v>134</v>
      </c>
      <c r="B144" s="32" t="s">
        <v>79</v>
      </c>
      <c r="C144" s="33" t="s">
        <v>158</v>
      </c>
      <c r="D144" s="34">
        <v>44588</v>
      </c>
      <c r="E144" s="40">
        <v>884.95</v>
      </c>
      <c r="F144" s="40">
        <v>886.36666666666667</v>
      </c>
      <c r="G144" s="41">
        <v>880.68333333333339</v>
      </c>
      <c r="H144" s="41">
        <v>876.41666666666674</v>
      </c>
      <c r="I144" s="41">
        <v>870.73333333333346</v>
      </c>
      <c r="J144" s="41">
        <v>890.63333333333333</v>
      </c>
      <c r="K144" s="41">
        <v>896.31666666666649</v>
      </c>
      <c r="L144" s="41">
        <v>900.58333333333326</v>
      </c>
      <c r="M144" s="31">
        <v>892.05</v>
      </c>
      <c r="N144" s="31">
        <v>882.1</v>
      </c>
      <c r="O144" s="42">
        <v>5046600</v>
      </c>
      <c r="P144" s="43">
        <v>7.4260390465924059E-3</v>
      </c>
    </row>
    <row r="145" spans="1:16" ht="12.75" customHeight="1">
      <c r="A145" s="31">
        <v>135</v>
      </c>
      <c r="B145" s="32" t="s">
        <v>87</v>
      </c>
      <c r="C145" s="33" t="s">
        <v>159</v>
      </c>
      <c r="D145" s="34">
        <v>44588</v>
      </c>
      <c r="E145" s="40">
        <v>4564.05</v>
      </c>
      <c r="F145" s="40">
        <v>4603.916666666667</v>
      </c>
      <c r="G145" s="41">
        <v>4442.1333333333341</v>
      </c>
      <c r="H145" s="41">
        <v>4320.2166666666672</v>
      </c>
      <c r="I145" s="41">
        <v>4158.4333333333343</v>
      </c>
      <c r="J145" s="41">
        <v>4725.8333333333339</v>
      </c>
      <c r="K145" s="41">
        <v>4887.6166666666668</v>
      </c>
      <c r="L145" s="41">
        <v>5009.5333333333338</v>
      </c>
      <c r="M145" s="31">
        <v>4765.7</v>
      </c>
      <c r="N145" s="31">
        <v>4482</v>
      </c>
      <c r="O145" s="42">
        <v>3049600</v>
      </c>
      <c r="P145" s="43">
        <v>8.7744328720216869E-2</v>
      </c>
    </row>
    <row r="146" spans="1:16" ht="12.75" customHeight="1">
      <c r="A146" s="31">
        <v>136</v>
      </c>
      <c r="B146" s="32" t="s">
        <v>49</v>
      </c>
      <c r="C146" s="33" t="s">
        <v>160</v>
      </c>
      <c r="D146" s="34">
        <v>44588</v>
      </c>
      <c r="E146" s="40">
        <v>186.1</v>
      </c>
      <c r="F146" s="40">
        <v>190.7166666666667</v>
      </c>
      <c r="G146" s="41">
        <v>178.68333333333339</v>
      </c>
      <c r="H146" s="41">
        <v>171.26666666666671</v>
      </c>
      <c r="I146" s="41">
        <v>159.23333333333341</v>
      </c>
      <c r="J146" s="41">
        <v>198.13333333333338</v>
      </c>
      <c r="K146" s="41">
        <v>210.16666666666669</v>
      </c>
      <c r="L146" s="41">
        <v>217.58333333333337</v>
      </c>
      <c r="M146" s="31">
        <v>202.75</v>
      </c>
      <c r="N146" s="31">
        <v>183.3</v>
      </c>
      <c r="O146" s="42">
        <v>23600500</v>
      </c>
      <c r="P146" s="43">
        <v>0.67903386454183268</v>
      </c>
    </row>
    <row r="147" spans="1:16" ht="12.75" customHeight="1">
      <c r="A147" s="31">
        <v>137</v>
      </c>
      <c r="B147" s="32" t="s">
        <v>87</v>
      </c>
      <c r="C147" s="33" t="s">
        <v>161</v>
      </c>
      <c r="D147" s="34">
        <v>44588</v>
      </c>
      <c r="E147" s="40">
        <v>3278.7</v>
      </c>
      <c r="F147" s="40">
        <v>3272.35</v>
      </c>
      <c r="G147" s="41">
        <v>3234.75</v>
      </c>
      <c r="H147" s="41">
        <v>3190.8</v>
      </c>
      <c r="I147" s="41">
        <v>3153.2000000000003</v>
      </c>
      <c r="J147" s="41">
        <v>3316.2999999999997</v>
      </c>
      <c r="K147" s="41">
        <v>3353.8999999999992</v>
      </c>
      <c r="L147" s="41">
        <v>3397.8499999999995</v>
      </c>
      <c r="M147" s="31">
        <v>3309.95</v>
      </c>
      <c r="N147" s="31">
        <v>3228.4</v>
      </c>
      <c r="O147" s="42">
        <v>2177525</v>
      </c>
      <c r="P147" s="43">
        <v>2.9879159079622578E-2</v>
      </c>
    </row>
    <row r="148" spans="1:16" ht="12.75" customHeight="1">
      <c r="A148" s="31">
        <v>138</v>
      </c>
      <c r="B148" s="32" t="s">
        <v>49</v>
      </c>
      <c r="C148" s="33" t="s">
        <v>162</v>
      </c>
      <c r="D148" s="34">
        <v>44588</v>
      </c>
      <c r="E148" s="40">
        <v>76294.100000000006</v>
      </c>
      <c r="F148" s="40">
        <v>76114.7</v>
      </c>
      <c r="G148" s="41">
        <v>75779.399999999994</v>
      </c>
      <c r="H148" s="41">
        <v>75264.7</v>
      </c>
      <c r="I148" s="41">
        <v>74929.399999999994</v>
      </c>
      <c r="J148" s="41">
        <v>76629.399999999994</v>
      </c>
      <c r="K148" s="41">
        <v>76964.700000000012</v>
      </c>
      <c r="L148" s="41">
        <v>77479.399999999994</v>
      </c>
      <c r="M148" s="31">
        <v>76450</v>
      </c>
      <c r="N148" s="31">
        <v>75600</v>
      </c>
      <c r="O148" s="42">
        <v>57270</v>
      </c>
      <c r="P148" s="43">
        <v>8.274647887323943E-3</v>
      </c>
    </row>
    <row r="149" spans="1:16" ht="12.75" customHeight="1">
      <c r="A149" s="31">
        <v>139</v>
      </c>
      <c r="B149" s="32" t="s">
        <v>63</v>
      </c>
      <c r="C149" s="33" t="s">
        <v>163</v>
      </c>
      <c r="D149" s="34">
        <v>44588</v>
      </c>
      <c r="E149" s="40">
        <v>1489.95</v>
      </c>
      <c r="F149" s="40">
        <v>1492.8833333333332</v>
      </c>
      <c r="G149" s="41">
        <v>1479.8166666666664</v>
      </c>
      <c r="H149" s="41">
        <v>1469.6833333333332</v>
      </c>
      <c r="I149" s="41">
        <v>1456.6166666666663</v>
      </c>
      <c r="J149" s="41">
        <v>1503.0166666666664</v>
      </c>
      <c r="K149" s="41">
        <v>1516.083333333333</v>
      </c>
      <c r="L149" s="41">
        <v>1526.2166666666665</v>
      </c>
      <c r="M149" s="31">
        <v>1505.95</v>
      </c>
      <c r="N149" s="31">
        <v>1482.75</v>
      </c>
      <c r="O149" s="42">
        <v>3874500</v>
      </c>
      <c r="P149" s="43">
        <v>2.1338506304558681E-3</v>
      </c>
    </row>
    <row r="150" spans="1:16" ht="12.75" customHeight="1">
      <c r="A150" s="31">
        <v>140</v>
      </c>
      <c r="B150" s="32" t="s">
        <v>44</v>
      </c>
      <c r="C150" s="33" t="s">
        <v>164</v>
      </c>
      <c r="D150" s="34">
        <v>44588</v>
      </c>
      <c r="E150" s="40">
        <v>366.7</v>
      </c>
      <c r="F150" s="40">
        <v>368.83333333333331</v>
      </c>
      <c r="G150" s="41">
        <v>362.86666666666662</v>
      </c>
      <c r="H150" s="41">
        <v>359.0333333333333</v>
      </c>
      <c r="I150" s="41">
        <v>353.06666666666661</v>
      </c>
      <c r="J150" s="41">
        <v>372.66666666666663</v>
      </c>
      <c r="K150" s="41">
        <v>378.63333333333333</v>
      </c>
      <c r="L150" s="41">
        <v>382.46666666666664</v>
      </c>
      <c r="M150" s="31">
        <v>374.8</v>
      </c>
      <c r="N150" s="31">
        <v>365</v>
      </c>
      <c r="O150" s="42">
        <v>3494400</v>
      </c>
      <c r="P150" s="43">
        <v>2.294630564479119E-3</v>
      </c>
    </row>
    <row r="151" spans="1:16" ht="12.75" customHeight="1">
      <c r="A151" s="31">
        <v>141</v>
      </c>
      <c r="B151" s="32" t="s">
        <v>120</v>
      </c>
      <c r="C151" s="33" t="s">
        <v>165</v>
      </c>
      <c r="D151" s="34">
        <v>44588</v>
      </c>
      <c r="E151" s="40">
        <v>113.95</v>
      </c>
      <c r="F151" s="40">
        <v>114.10000000000001</v>
      </c>
      <c r="G151" s="41">
        <v>112.65000000000002</v>
      </c>
      <c r="H151" s="41">
        <v>111.35000000000001</v>
      </c>
      <c r="I151" s="41">
        <v>109.90000000000002</v>
      </c>
      <c r="J151" s="41">
        <v>115.40000000000002</v>
      </c>
      <c r="K151" s="41">
        <v>116.85000000000001</v>
      </c>
      <c r="L151" s="41">
        <v>118.15000000000002</v>
      </c>
      <c r="M151" s="31">
        <v>115.55</v>
      </c>
      <c r="N151" s="31">
        <v>112.8</v>
      </c>
      <c r="O151" s="42">
        <v>108018000</v>
      </c>
      <c r="P151" s="43">
        <v>-1.8459874874488299E-2</v>
      </c>
    </row>
    <row r="152" spans="1:16" ht="12.75" customHeight="1">
      <c r="A152" s="31">
        <v>142</v>
      </c>
      <c r="B152" s="32" t="s">
        <v>44</v>
      </c>
      <c r="C152" s="33" t="s">
        <v>166</v>
      </c>
      <c r="D152" s="34">
        <v>44588</v>
      </c>
      <c r="E152" s="40">
        <v>5708.25</v>
      </c>
      <c r="F152" s="40">
        <v>5656.166666666667</v>
      </c>
      <c r="G152" s="41">
        <v>5552.2333333333336</v>
      </c>
      <c r="H152" s="41">
        <v>5396.2166666666662</v>
      </c>
      <c r="I152" s="41">
        <v>5292.2833333333328</v>
      </c>
      <c r="J152" s="41">
        <v>5812.1833333333343</v>
      </c>
      <c r="K152" s="41">
        <v>5916.1166666666668</v>
      </c>
      <c r="L152" s="41">
        <v>6072.133333333335</v>
      </c>
      <c r="M152" s="31">
        <v>5760.1</v>
      </c>
      <c r="N152" s="31">
        <v>5500.15</v>
      </c>
      <c r="O152" s="42">
        <v>1315500</v>
      </c>
      <c r="P152" s="43">
        <v>5.9178743961352656E-2</v>
      </c>
    </row>
    <row r="153" spans="1:16" ht="12.75" customHeight="1">
      <c r="A153" s="31">
        <v>143</v>
      </c>
      <c r="B153" s="32" t="s">
        <v>38</v>
      </c>
      <c r="C153" s="33" t="s">
        <v>167</v>
      </c>
      <c r="D153" s="34">
        <v>44588</v>
      </c>
      <c r="E153" s="40">
        <v>4214.25</v>
      </c>
      <c r="F153" s="40">
        <v>4209.1166666666668</v>
      </c>
      <c r="G153" s="41">
        <v>4158.3833333333332</v>
      </c>
      <c r="H153" s="41">
        <v>4102.5166666666664</v>
      </c>
      <c r="I153" s="41">
        <v>4051.7833333333328</v>
      </c>
      <c r="J153" s="41">
        <v>4264.9833333333336</v>
      </c>
      <c r="K153" s="41">
        <v>4315.7166666666672</v>
      </c>
      <c r="L153" s="41">
        <v>4371.5833333333339</v>
      </c>
      <c r="M153" s="31">
        <v>4259.8500000000004</v>
      </c>
      <c r="N153" s="31">
        <v>4153.25</v>
      </c>
      <c r="O153" s="42">
        <v>448650</v>
      </c>
      <c r="P153" s="43">
        <v>-6.1647058823529409E-2</v>
      </c>
    </row>
    <row r="154" spans="1:16" ht="12.75" customHeight="1">
      <c r="A154" s="31">
        <v>144</v>
      </c>
      <c r="B154" s="32" t="s">
        <v>44</v>
      </c>
      <c r="C154" s="33" t="s">
        <v>458</v>
      </c>
      <c r="D154" s="34">
        <v>44588</v>
      </c>
      <c r="E154" s="40">
        <v>53.6</v>
      </c>
      <c r="F154" s="40">
        <v>52.949999999999996</v>
      </c>
      <c r="G154" s="41">
        <v>52.04999999999999</v>
      </c>
      <c r="H154" s="41">
        <v>50.499999999999993</v>
      </c>
      <c r="I154" s="41">
        <v>49.599999999999987</v>
      </c>
      <c r="J154" s="41">
        <v>54.499999999999993</v>
      </c>
      <c r="K154" s="41">
        <v>55.4</v>
      </c>
      <c r="L154" s="41">
        <v>56.949999999999996</v>
      </c>
      <c r="M154" s="31">
        <v>53.85</v>
      </c>
      <c r="N154" s="31">
        <v>51.4</v>
      </c>
      <c r="O154" s="42">
        <v>40644000</v>
      </c>
      <c r="P154" s="43">
        <v>6.677165354330708E-2</v>
      </c>
    </row>
    <row r="155" spans="1:16" ht="12.75" customHeight="1">
      <c r="A155" s="31">
        <v>145</v>
      </c>
      <c r="B155" s="275" t="s">
        <v>56</v>
      </c>
      <c r="C155" s="33" t="s">
        <v>168</v>
      </c>
      <c r="D155" s="34">
        <v>44588</v>
      </c>
      <c r="E155" s="40">
        <v>19482.2</v>
      </c>
      <c r="F155" s="40">
        <v>19492.8</v>
      </c>
      <c r="G155" s="41">
        <v>19280.25</v>
      </c>
      <c r="H155" s="41">
        <v>19078.3</v>
      </c>
      <c r="I155" s="41">
        <v>18865.75</v>
      </c>
      <c r="J155" s="41">
        <v>19694.75</v>
      </c>
      <c r="K155" s="41">
        <v>19907.299999999996</v>
      </c>
      <c r="L155" s="41">
        <v>20109.25</v>
      </c>
      <c r="M155" s="31">
        <v>19705.349999999999</v>
      </c>
      <c r="N155" s="31">
        <v>19290.849999999999</v>
      </c>
      <c r="O155" s="42">
        <v>300450</v>
      </c>
      <c r="P155" s="43">
        <v>-1.435249733453621E-2</v>
      </c>
    </row>
    <row r="156" spans="1:16" ht="12.75" customHeight="1">
      <c r="A156" s="31">
        <v>146</v>
      </c>
      <c r="B156" s="32" t="s">
        <v>120</v>
      </c>
      <c r="C156" s="33" t="s">
        <v>169</v>
      </c>
      <c r="D156" s="34">
        <v>44588</v>
      </c>
      <c r="E156" s="40">
        <v>146.55000000000001</v>
      </c>
      <c r="F156" s="40">
        <v>146.23333333333332</v>
      </c>
      <c r="G156" s="41">
        <v>144.86666666666665</v>
      </c>
      <c r="H156" s="41">
        <v>143.18333333333334</v>
      </c>
      <c r="I156" s="41">
        <v>141.81666666666666</v>
      </c>
      <c r="J156" s="41">
        <v>147.91666666666663</v>
      </c>
      <c r="K156" s="41">
        <v>149.2833333333333</v>
      </c>
      <c r="L156" s="41">
        <v>150.96666666666661</v>
      </c>
      <c r="M156" s="31">
        <v>147.6</v>
      </c>
      <c r="N156" s="31">
        <v>144.55000000000001</v>
      </c>
      <c r="O156" s="42">
        <v>84621000</v>
      </c>
      <c r="P156" s="43">
        <v>1.7563648082500806E-2</v>
      </c>
    </row>
    <row r="157" spans="1:16" ht="12.75" customHeight="1">
      <c r="A157" s="31">
        <v>147</v>
      </c>
      <c r="B157" s="32" t="s">
        <v>170</v>
      </c>
      <c r="C157" s="33" t="s">
        <v>171</v>
      </c>
      <c r="D157" s="34">
        <v>44588</v>
      </c>
      <c r="E157" s="40">
        <v>135.44999999999999</v>
      </c>
      <c r="F157" s="40">
        <v>134.98333333333332</v>
      </c>
      <c r="G157" s="41">
        <v>133.71666666666664</v>
      </c>
      <c r="H157" s="41">
        <v>131.98333333333332</v>
      </c>
      <c r="I157" s="41">
        <v>130.71666666666664</v>
      </c>
      <c r="J157" s="41">
        <v>136.71666666666664</v>
      </c>
      <c r="K157" s="41">
        <v>137.98333333333335</v>
      </c>
      <c r="L157" s="41">
        <v>139.71666666666664</v>
      </c>
      <c r="M157" s="31">
        <v>136.25</v>
      </c>
      <c r="N157" s="31">
        <v>133.25</v>
      </c>
      <c r="O157" s="42">
        <v>55865700</v>
      </c>
      <c r="P157" s="43">
        <v>8.9561457689932063E-3</v>
      </c>
    </row>
    <row r="158" spans="1:16" ht="12.75" customHeight="1">
      <c r="A158" s="31">
        <v>148</v>
      </c>
      <c r="B158" s="32" t="s">
        <v>97</v>
      </c>
      <c r="C158" s="33" t="s">
        <v>270</v>
      </c>
      <c r="D158" s="34">
        <v>44588</v>
      </c>
      <c r="E158" s="40">
        <v>976.9</v>
      </c>
      <c r="F158" s="40">
        <v>968.65</v>
      </c>
      <c r="G158" s="41">
        <v>951.94999999999993</v>
      </c>
      <c r="H158" s="41">
        <v>927</v>
      </c>
      <c r="I158" s="41">
        <v>910.3</v>
      </c>
      <c r="J158" s="41">
        <v>993.59999999999991</v>
      </c>
      <c r="K158" s="41">
        <v>1010.3</v>
      </c>
      <c r="L158" s="41">
        <v>1035.25</v>
      </c>
      <c r="M158" s="31">
        <v>985.35</v>
      </c>
      <c r="N158" s="31">
        <v>943.7</v>
      </c>
      <c r="O158" s="42">
        <v>3235400</v>
      </c>
      <c r="P158" s="43">
        <v>7.5634163369792881E-2</v>
      </c>
    </row>
    <row r="159" spans="1:16" ht="12.75" customHeight="1">
      <c r="A159" s="31">
        <v>149</v>
      </c>
      <c r="B159" s="32" t="s">
        <v>87</v>
      </c>
      <c r="C159" s="33" t="s">
        <v>468</v>
      </c>
      <c r="D159" s="34">
        <v>44588</v>
      </c>
      <c r="E159" s="40">
        <v>4109.7</v>
      </c>
      <c r="F159" s="40">
        <v>4123.8166666666666</v>
      </c>
      <c r="G159" s="41">
        <v>4080.083333333333</v>
      </c>
      <c r="H159" s="41">
        <v>4050.4666666666662</v>
      </c>
      <c r="I159" s="41">
        <v>4006.7333333333327</v>
      </c>
      <c r="J159" s="41">
        <v>4153.4333333333334</v>
      </c>
      <c r="K159" s="41">
        <v>4197.166666666667</v>
      </c>
      <c r="L159" s="41">
        <v>4226.7833333333338</v>
      </c>
      <c r="M159" s="31">
        <v>4167.55</v>
      </c>
      <c r="N159" s="31">
        <v>4094.2</v>
      </c>
      <c r="O159" s="42">
        <v>615625</v>
      </c>
      <c r="P159" s="43">
        <v>-3.0364372469635628E-3</v>
      </c>
    </row>
    <row r="160" spans="1:16" ht="12.75" customHeight="1">
      <c r="A160" s="31">
        <v>150</v>
      </c>
      <c r="B160" s="32" t="s">
        <v>79</v>
      </c>
      <c r="C160" s="33" t="s">
        <v>172</v>
      </c>
      <c r="D160" s="34">
        <v>44588</v>
      </c>
      <c r="E160" s="40">
        <v>161.55000000000001</v>
      </c>
      <c r="F160" s="40">
        <v>161.88333333333335</v>
      </c>
      <c r="G160" s="41">
        <v>160.3666666666667</v>
      </c>
      <c r="H160" s="41">
        <v>159.18333333333334</v>
      </c>
      <c r="I160" s="41">
        <v>157.66666666666669</v>
      </c>
      <c r="J160" s="41">
        <v>163.06666666666672</v>
      </c>
      <c r="K160" s="41">
        <v>164.58333333333337</v>
      </c>
      <c r="L160" s="41">
        <v>165.76666666666674</v>
      </c>
      <c r="M160" s="31">
        <v>163.4</v>
      </c>
      <c r="N160" s="31">
        <v>160.69999999999999</v>
      </c>
      <c r="O160" s="42">
        <v>52005800</v>
      </c>
      <c r="P160" s="43">
        <v>-3.8348082595870206E-3</v>
      </c>
    </row>
    <row r="161" spans="1:16" ht="12.75" customHeight="1">
      <c r="A161" s="31">
        <v>151</v>
      </c>
      <c r="B161" s="32" t="s">
        <v>40</v>
      </c>
      <c r="C161" s="33" t="s">
        <v>173</v>
      </c>
      <c r="D161" s="34">
        <v>44588</v>
      </c>
      <c r="E161" s="40">
        <v>44662.9</v>
      </c>
      <c r="F161" s="40">
        <v>44416.15</v>
      </c>
      <c r="G161" s="41">
        <v>44062.3</v>
      </c>
      <c r="H161" s="41">
        <v>43461.700000000004</v>
      </c>
      <c r="I161" s="41">
        <v>43107.850000000006</v>
      </c>
      <c r="J161" s="41">
        <v>45016.75</v>
      </c>
      <c r="K161" s="41">
        <v>45370.599999999991</v>
      </c>
      <c r="L161" s="41">
        <v>45971.199999999997</v>
      </c>
      <c r="M161" s="31">
        <v>44770</v>
      </c>
      <c r="N161" s="31">
        <v>43815.55</v>
      </c>
      <c r="O161" s="42">
        <v>82380</v>
      </c>
      <c r="P161" s="43">
        <v>-2.8308563340410473E-2</v>
      </c>
    </row>
    <row r="162" spans="1:16" ht="12.75" customHeight="1">
      <c r="A162" s="31">
        <v>152</v>
      </c>
      <c r="B162" s="32" t="s">
        <v>47</v>
      </c>
      <c r="C162" s="33" t="s">
        <v>174</v>
      </c>
      <c r="D162" s="34">
        <v>44588</v>
      </c>
      <c r="E162" s="40">
        <v>2653.45</v>
      </c>
      <c r="F162" s="40">
        <v>2654.9333333333334</v>
      </c>
      <c r="G162" s="41">
        <v>2624.7166666666667</v>
      </c>
      <c r="H162" s="41">
        <v>2595.9833333333331</v>
      </c>
      <c r="I162" s="41">
        <v>2565.7666666666664</v>
      </c>
      <c r="J162" s="41">
        <v>2683.666666666667</v>
      </c>
      <c r="K162" s="41">
        <v>2713.8833333333341</v>
      </c>
      <c r="L162" s="41">
        <v>2742.6166666666672</v>
      </c>
      <c r="M162" s="31">
        <v>2685.15</v>
      </c>
      <c r="N162" s="31">
        <v>2626.2</v>
      </c>
      <c r="O162" s="42">
        <v>3452625</v>
      </c>
      <c r="P162" s="43">
        <v>1.47094479915946E-2</v>
      </c>
    </row>
    <row r="163" spans="1:16" ht="12.75" customHeight="1">
      <c r="A163" s="31">
        <v>153</v>
      </c>
      <c r="B163" s="32" t="s">
        <v>87</v>
      </c>
      <c r="C163" s="33" t="s">
        <v>473</v>
      </c>
      <c r="D163" s="34">
        <v>44588</v>
      </c>
      <c r="E163" s="40">
        <v>4451.25</v>
      </c>
      <c r="F163" s="40">
        <v>4481.0333333333338</v>
      </c>
      <c r="G163" s="41">
        <v>4404.0666666666675</v>
      </c>
      <c r="H163" s="41">
        <v>4356.8833333333341</v>
      </c>
      <c r="I163" s="41">
        <v>4279.9166666666679</v>
      </c>
      <c r="J163" s="41">
        <v>4528.2166666666672</v>
      </c>
      <c r="K163" s="41">
        <v>4605.1833333333325</v>
      </c>
      <c r="L163" s="41">
        <v>4652.3666666666668</v>
      </c>
      <c r="M163" s="31">
        <v>4558</v>
      </c>
      <c r="N163" s="31">
        <v>4433.8500000000004</v>
      </c>
      <c r="O163" s="42">
        <v>638850</v>
      </c>
      <c r="P163" s="43">
        <v>-2.8096464528213532E-3</v>
      </c>
    </row>
    <row r="164" spans="1:16" ht="12.75" customHeight="1">
      <c r="A164" s="31">
        <v>154</v>
      </c>
      <c r="B164" s="32" t="s">
        <v>79</v>
      </c>
      <c r="C164" s="33" t="s">
        <v>175</v>
      </c>
      <c r="D164" s="34">
        <v>44588</v>
      </c>
      <c r="E164" s="40">
        <v>226.85</v>
      </c>
      <c r="F164" s="40">
        <v>226.66666666666666</v>
      </c>
      <c r="G164" s="41">
        <v>225.48333333333332</v>
      </c>
      <c r="H164" s="41">
        <v>224.11666666666667</v>
      </c>
      <c r="I164" s="41">
        <v>222.93333333333334</v>
      </c>
      <c r="J164" s="41">
        <v>228.0333333333333</v>
      </c>
      <c r="K164" s="41">
        <v>229.21666666666664</v>
      </c>
      <c r="L164" s="41">
        <v>230.58333333333329</v>
      </c>
      <c r="M164" s="31">
        <v>227.85</v>
      </c>
      <c r="N164" s="31">
        <v>225.3</v>
      </c>
      <c r="O164" s="42">
        <v>18114000</v>
      </c>
      <c r="P164" s="43">
        <v>-5.5994729907773389E-3</v>
      </c>
    </row>
    <row r="165" spans="1:16" ht="12.75" customHeight="1">
      <c r="A165" s="31">
        <v>155</v>
      </c>
      <c r="B165" s="32" t="s">
        <v>63</v>
      </c>
      <c r="C165" s="33" t="s">
        <v>176</v>
      </c>
      <c r="D165" s="34">
        <v>44588</v>
      </c>
      <c r="E165" s="40">
        <v>127.5</v>
      </c>
      <c r="F165" s="40">
        <v>127.64999999999999</v>
      </c>
      <c r="G165" s="41">
        <v>126.6</v>
      </c>
      <c r="H165" s="41">
        <v>125.7</v>
      </c>
      <c r="I165" s="41">
        <v>124.65</v>
      </c>
      <c r="J165" s="41">
        <v>128.54999999999998</v>
      </c>
      <c r="K165" s="41">
        <v>129.59999999999997</v>
      </c>
      <c r="L165" s="41">
        <v>130.49999999999997</v>
      </c>
      <c r="M165" s="31">
        <v>128.69999999999999</v>
      </c>
      <c r="N165" s="31">
        <v>126.75</v>
      </c>
      <c r="O165" s="42">
        <v>42439000</v>
      </c>
      <c r="P165" s="43">
        <v>1.6332590942835932E-2</v>
      </c>
    </row>
    <row r="166" spans="1:16" ht="12.75" customHeight="1">
      <c r="A166" s="31">
        <v>156</v>
      </c>
      <c r="B166" s="32" t="s">
        <v>47</v>
      </c>
      <c r="C166" s="33" t="s">
        <v>177</v>
      </c>
      <c r="D166" s="34">
        <v>44588</v>
      </c>
      <c r="E166" s="40">
        <v>4907.3999999999996</v>
      </c>
      <c r="F166" s="40">
        <v>4918.083333333333</v>
      </c>
      <c r="G166" s="41">
        <v>4877.3666666666659</v>
      </c>
      <c r="H166" s="41">
        <v>4847.333333333333</v>
      </c>
      <c r="I166" s="41">
        <v>4806.6166666666659</v>
      </c>
      <c r="J166" s="41">
        <v>4948.1166666666659</v>
      </c>
      <c r="K166" s="41">
        <v>4988.833333333333</v>
      </c>
      <c r="L166" s="41">
        <v>5018.8666666666659</v>
      </c>
      <c r="M166" s="31">
        <v>4958.8</v>
      </c>
      <c r="N166" s="31">
        <v>4888.05</v>
      </c>
      <c r="O166" s="42">
        <v>204000</v>
      </c>
      <c r="P166" s="43">
        <v>6.8062827225130892E-2</v>
      </c>
    </row>
    <row r="167" spans="1:16" ht="12.75" customHeight="1">
      <c r="A167" s="31">
        <v>157</v>
      </c>
      <c r="B167" s="32" t="s">
        <v>56</v>
      </c>
      <c r="C167" s="33" t="s">
        <v>178</v>
      </c>
      <c r="D167" s="34">
        <v>44588</v>
      </c>
      <c r="E167" s="40">
        <v>2712.2</v>
      </c>
      <c r="F167" s="40">
        <v>2713.1333333333332</v>
      </c>
      <c r="G167" s="41">
        <v>2694.7166666666662</v>
      </c>
      <c r="H167" s="41">
        <v>2677.2333333333331</v>
      </c>
      <c r="I167" s="41">
        <v>2658.8166666666662</v>
      </c>
      <c r="J167" s="41">
        <v>2730.6166666666663</v>
      </c>
      <c r="K167" s="41">
        <v>2749.0333333333333</v>
      </c>
      <c r="L167" s="41">
        <v>2766.5166666666664</v>
      </c>
      <c r="M167" s="31">
        <v>2731.55</v>
      </c>
      <c r="N167" s="31">
        <v>2695.65</v>
      </c>
      <c r="O167" s="42">
        <v>2164250</v>
      </c>
      <c r="P167" s="43">
        <v>-8.8161209068010078E-3</v>
      </c>
    </row>
    <row r="168" spans="1:16" ht="12.75" customHeight="1">
      <c r="A168" s="31">
        <v>158</v>
      </c>
      <c r="B168" s="32" t="s">
        <v>38</v>
      </c>
      <c r="C168" s="33" t="s">
        <v>179</v>
      </c>
      <c r="D168" s="34">
        <v>44588</v>
      </c>
      <c r="E168" s="40">
        <v>2813.15</v>
      </c>
      <c r="F168" s="40">
        <v>2821.3666666666663</v>
      </c>
      <c r="G168" s="41">
        <v>2794.7333333333327</v>
      </c>
      <c r="H168" s="41">
        <v>2776.3166666666662</v>
      </c>
      <c r="I168" s="41">
        <v>2749.6833333333325</v>
      </c>
      <c r="J168" s="41">
        <v>2839.7833333333328</v>
      </c>
      <c r="K168" s="41">
        <v>2866.416666666667</v>
      </c>
      <c r="L168" s="41">
        <v>2884.833333333333</v>
      </c>
      <c r="M168" s="31">
        <v>2848</v>
      </c>
      <c r="N168" s="31">
        <v>2802.95</v>
      </c>
      <c r="O168" s="42">
        <v>2059000</v>
      </c>
      <c r="P168" s="43">
        <v>4.4250031697730445E-2</v>
      </c>
    </row>
    <row r="169" spans="1:16" ht="12.75" customHeight="1">
      <c r="A169" s="31">
        <v>159</v>
      </c>
      <c r="B169" s="32" t="s">
        <v>58</v>
      </c>
      <c r="C169" s="33" t="s">
        <v>180</v>
      </c>
      <c r="D169" s="34">
        <v>44588</v>
      </c>
      <c r="E169" s="40">
        <v>40.4</v>
      </c>
      <c r="F169" s="40">
        <v>40.283333333333339</v>
      </c>
      <c r="G169" s="41">
        <v>40.066666666666677</v>
      </c>
      <c r="H169" s="41">
        <v>39.733333333333341</v>
      </c>
      <c r="I169" s="41">
        <v>39.51666666666668</v>
      </c>
      <c r="J169" s="41">
        <v>40.616666666666674</v>
      </c>
      <c r="K169" s="41">
        <v>40.833333333333329</v>
      </c>
      <c r="L169" s="41">
        <v>41.166666666666671</v>
      </c>
      <c r="M169" s="31">
        <v>40.5</v>
      </c>
      <c r="N169" s="31">
        <v>39.950000000000003</v>
      </c>
      <c r="O169" s="42">
        <v>282608000</v>
      </c>
      <c r="P169" s="43">
        <v>3.8647342995169081E-3</v>
      </c>
    </row>
    <row r="170" spans="1:16" ht="12.75" customHeight="1">
      <c r="A170" s="31">
        <v>160</v>
      </c>
      <c r="B170" s="32" t="s">
        <v>44</v>
      </c>
      <c r="C170" s="33" t="s">
        <v>272</v>
      </c>
      <c r="D170" s="34">
        <v>44588</v>
      </c>
      <c r="E170" s="40">
        <v>2700.45</v>
      </c>
      <c r="F170" s="40">
        <v>2707.7333333333331</v>
      </c>
      <c r="G170" s="41">
        <v>2649.4666666666662</v>
      </c>
      <c r="H170" s="41">
        <v>2598.4833333333331</v>
      </c>
      <c r="I170" s="41">
        <v>2540.2166666666662</v>
      </c>
      <c r="J170" s="41">
        <v>2758.7166666666662</v>
      </c>
      <c r="K170" s="41">
        <v>2816.9833333333336</v>
      </c>
      <c r="L170" s="41">
        <v>2867.9666666666662</v>
      </c>
      <c r="M170" s="31">
        <v>2766</v>
      </c>
      <c r="N170" s="31">
        <v>2656.75</v>
      </c>
      <c r="O170" s="42">
        <v>919200</v>
      </c>
      <c r="P170" s="43">
        <v>3.5835023664638269E-2</v>
      </c>
    </row>
    <row r="171" spans="1:16" ht="12.75" customHeight="1">
      <c r="A171" s="31">
        <v>161</v>
      </c>
      <c r="B171" s="32" t="s">
        <v>170</v>
      </c>
      <c r="C171" s="33" t="s">
        <v>181</v>
      </c>
      <c r="D171" s="34">
        <v>44588</v>
      </c>
      <c r="E171" s="40">
        <v>208.65</v>
      </c>
      <c r="F171" s="40">
        <v>208.7166666666667</v>
      </c>
      <c r="G171" s="41">
        <v>207.48333333333341</v>
      </c>
      <c r="H171" s="41">
        <v>206.31666666666672</v>
      </c>
      <c r="I171" s="41">
        <v>205.08333333333343</v>
      </c>
      <c r="J171" s="41">
        <v>209.88333333333338</v>
      </c>
      <c r="K171" s="41">
        <v>211.11666666666667</v>
      </c>
      <c r="L171" s="41">
        <v>212.28333333333336</v>
      </c>
      <c r="M171" s="31">
        <v>209.95</v>
      </c>
      <c r="N171" s="31">
        <v>207.55</v>
      </c>
      <c r="O171" s="42">
        <v>34365852</v>
      </c>
      <c r="P171" s="43">
        <v>5.4610703697924789E-3</v>
      </c>
    </row>
    <row r="172" spans="1:16" ht="12.75" customHeight="1">
      <c r="A172" s="31">
        <v>162</v>
      </c>
      <c r="B172" s="32" t="s">
        <v>182</v>
      </c>
      <c r="C172" s="33" t="s">
        <v>183</v>
      </c>
      <c r="D172" s="34">
        <v>44588</v>
      </c>
      <c r="E172" s="40">
        <v>1560.35</v>
      </c>
      <c r="F172" s="40">
        <v>1556.3333333333333</v>
      </c>
      <c r="G172" s="41">
        <v>1537.7166666666665</v>
      </c>
      <c r="H172" s="41">
        <v>1515.0833333333333</v>
      </c>
      <c r="I172" s="41">
        <v>1496.4666666666665</v>
      </c>
      <c r="J172" s="41">
        <v>1578.9666666666665</v>
      </c>
      <c r="K172" s="41">
        <v>1597.5833333333333</v>
      </c>
      <c r="L172" s="41">
        <v>1620.2166666666665</v>
      </c>
      <c r="M172" s="31">
        <v>1574.95</v>
      </c>
      <c r="N172" s="31">
        <v>1533.7</v>
      </c>
      <c r="O172" s="42">
        <v>2943424</v>
      </c>
      <c r="P172" s="43">
        <v>-1.6589611096002176E-2</v>
      </c>
    </row>
    <row r="173" spans="1:16" ht="12.75" customHeight="1">
      <c r="A173" s="31">
        <v>163</v>
      </c>
      <c r="B173" s="32" t="s">
        <v>44</v>
      </c>
      <c r="C173" s="33" t="s">
        <v>485</v>
      </c>
      <c r="D173" s="34">
        <v>44588</v>
      </c>
      <c r="E173" s="40">
        <v>252.5</v>
      </c>
      <c r="F173" s="40">
        <v>253.6</v>
      </c>
      <c r="G173" s="41">
        <v>250.45</v>
      </c>
      <c r="H173" s="41">
        <v>248.4</v>
      </c>
      <c r="I173" s="41">
        <v>245.25</v>
      </c>
      <c r="J173" s="41">
        <v>255.64999999999998</v>
      </c>
      <c r="K173" s="41">
        <v>258.8</v>
      </c>
      <c r="L173" s="41">
        <v>260.84999999999997</v>
      </c>
      <c r="M173" s="31">
        <v>256.75</v>
      </c>
      <c r="N173" s="31">
        <v>251.55</v>
      </c>
      <c r="O173" s="42">
        <v>6405000</v>
      </c>
      <c r="P173" s="43">
        <v>5.9553349875930521E-2</v>
      </c>
    </row>
    <row r="174" spans="1:16" ht="12.75" customHeight="1">
      <c r="A174" s="31">
        <v>164</v>
      </c>
      <c r="B174" s="32" t="s">
        <v>42</v>
      </c>
      <c r="C174" s="33" t="s">
        <v>184</v>
      </c>
      <c r="D174" s="34">
        <v>44588</v>
      </c>
      <c r="E174" s="40">
        <v>1013.05</v>
      </c>
      <c r="F174" s="40">
        <v>1018.0500000000001</v>
      </c>
      <c r="G174" s="41">
        <v>1003.1000000000001</v>
      </c>
      <c r="H174" s="41">
        <v>993.15000000000009</v>
      </c>
      <c r="I174" s="41">
        <v>978.20000000000016</v>
      </c>
      <c r="J174" s="41">
        <v>1028</v>
      </c>
      <c r="K174" s="41">
        <v>1042.9500000000003</v>
      </c>
      <c r="L174" s="41">
        <v>1052.9000000000001</v>
      </c>
      <c r="M174" s="31">
        <v>1033</v>
      </c>
      <c r="N174" s="31">
        <v>1008.1</v>
      </c>
      <c r="O174" s="42">
        <v>1908250</v>
      </c>
      <c r="P174" s="43">
        <v>3.170955882352941E-2</v>
      </c>
    </row>
    <row r="175" spans="1:16" ht="12.75" customHeight="1">
      <c r="A175" s="31">
        <v>165</v>
      </c>
      <c r="B175" s="32" t="s">
        <v>58</v>
      </c>
      <c r="C175" s="33" t="s">
        <v>185</v>
      </c>
      <c r="D175" s="34">
        <v>44588</v>
      </c>
      <c r="E175" s="40">
        <v>157</v>
      </c>
      <c r="F175" s="40">
        <v>153.41666666666666</v>
      </c>
      <c r="G175" s="41">
        <v>148.43333333333331</v>
      </c>
      <c r="H175" s="41">
        <v>139.86666666666665</v>
      </c>
      <c r="I175" s="41">
        <v>134.8833333333333</v>
      </c>
      <c r="J175" s="41">
        <v>161.98333333333332</v>
      </c>
      <c r="K175" s="41">
        <v>166.96666666666667</v>
      </c>
      <c r="L175" s="41">
        <v>175.53333333333333</v>
      </c>
      <c r="M175" s="31">
        <v>158.4</v>
      </c>
      <c r="N175" s="31">
        <v>144.85</v>
      </c>
      <c r="O175" s="42">
        <v>37363600</v>
      </c>
      <c r="P175" s="43">
        <v>3.8959015116097864E-3</v>
      </c>
    </row>
    <row r="176" spans="1:16" ht="12.75" customHeight="1">
      <c r="A176" s="31">
        <v>166</v>
      </c>
      <c r="B176" s="32" t="s">
        <v>170</v>
      </c>
      <c r="C176" s="33" t="s">
        <v>186</v>
      </c>
      <c r="D176" s="34">
        <v>44588</v>
      </c>
      <c r="E176" s="40">
        <v>139.94999999999999</v>
      </c>
      <c r="F176" s="40">
        <v>140.05000000000001</v>
      </c>
      <c r="G176" s="41">
        <v>138.95000000000002</v>
      </c>
      <c r="H176" s="41">
        <v>137.95000000000002</v>
      </c>
      <c r="I176" s="41">
        <v>136.85000000000002</v>
      </c>
      <c r="J176" s="41">
        <v>141.05000000000001</v>
      </c>
      <c r="K176" s="41">
        <v>142.15000000000003</v>
      </c>
      <c r="L176" s="41">
        <v>143.15</v>
      </c>
      <c r="M176" s="31">
        <v>141.15</v>
      </c>
      <c r="N176" s="31">
        <v>139.05000000000001</v>
      </c>
      <c r="O176" s="42">
        <v>37692000</v>
      </c>
      <c r="P176" s="43">
        <v>1.5921031682853049E-4</v>
      </c>
    </row>
    <row r="177" spans="1:16" ht="12.75" customHeight="1">
      <c r="A177" s="31">
        <v>167</v>
      </c>
      <c r="B177" s="276" t="s">
        <v>79</v>
      </c>
      <c r="C177" s="33" t="s">
        <v>187</v>
      </c>
      <c r="D177" s="34">
        <v>44588</v>
      </c>
      <c r="E177" s="40">
        <v>2548.5500000000002</v>
      </c>
      <c r="F177" s="40">
        <v>2553.0666666666666</v>
      </c>
      <c r="G177" s="41">
        <v>2531.4333333333334</v>
      </c>
      <c r="H177" s="41">
        <v>2514.3166666666666</v>
      </c>
      <c r="I177" s="41">
        <v>2492.6833333333334</v>
      </c>
      <c r="J177" s="41">
        <v>2570.1833333333334</v>
      </c>
      <c r="K177" s="41">
        <v>2591.8166666666666</v>
      </c>
      <c r="L177" s="41">
        <v>2608.9333333333334</v>
      </c>
      <c r="M177" s="31">
        <v>2574.6999999999998</v>
      </c>
      <c r="N177" s="31">
        <v>2535.9499999999998</v>
      </c>
      <c r="O177" s="42">
        <v>32573500</v>
      </c>
      <c r="P177" s="43">
        <v>2.793790550369042E-3</v>
      </c>
    </row>
    <row r="178" spans="1:16" ht="12.75" customHeight="1">
      <c r="A178" s="31">
        <v>168</v>
      </c>
      <c r="B178" s="32" t="s">
        <v>120</v>
      </c>
      <c r="C178" s="33" t="s">
        <v>188</v>
      </c>
      <c r="D178" s="34">
        <v>44588</v>
      </c>
      <c r="E178" s="40">
        <v>108.9</v>
      </c>
      <c r="F178" s="40">
        <v>108.45</v>
      </c>
      <c r="G178" s="41">
        <v>107.80000000000001</v>
      </c>
      <c r="H178" s="41">
        <v>106.7</v>
      </c>
      <c r="I178" s="41">
        <v>106.05000000000001</v>
      </c>
      <c r="J178" s="41">
        <v>109.55000000000001</v>
      </c>
      <c r="K178" s="41">
        <v>110.20000000000002</v>
      </c>
      <c r="L178" s="41">
        <v>111.30000000000001</v>
      </c>
      <c r="M178" s="31">
        <v>109.1</v>
      </c>
      <c r="N178" s="31">
        <v>107.35</v>
      </c>
      <c r="O178" s="42">
        <v>165917500</v>
      </c>
      <c r="P178" s="43">
        <v>-1.2076816471985746E-2</v>
      </c>
    </row>
    <row r="179" spans="1:16" ht="12.75" customHeight="1">
      <c r="A179" s="31">
        <v>169</v>
      </c>
      <c r="B179" s="32" t="s">
        <v>58</v>
      </c>
      <c r="C179" s="33" t="s">
        <v>275</v>
      </c>
      <c r="D179" s="34">
        <v>44588</v>
      </c>
      <c r="E179" s="40">
        <v>896.8</v>
      </c>
      <c r="F179" s="40">
        <v>896.35</v>
      </c>
      <c r="G179" s="41">
        <v>893.75</v>
      </c>
      <c r="H179" s="41">
        <v>890.69999999999993</v>
      </c>
      <c r="I179" s="41">
        <v>888.09999999999991</v>
      </c>
      <c r="J179" s="41">
        <v>899.40000000000009</v>
      </c>
      <c r="K179" s="41">
        <v>902.00000000000023</v>
      </c>
      <c r="L179" s="41">
        <v>905.05000000000018</v>
      </c>
      <c r="M179" s="31">
        <v>898.95</v>
      </c>
      <c r="N179" s="31">
        <v>893.3</v>
      </c>
      <c r="O179" s="42">
        <v>5575000</v>
      </c>
      <c r="P179" s="43">
        <v>1.3452099618251227E-2</v>
      </c>
    </row>
    <row r="180" spans="1:16" ht="12.75" customHeight="1">
      <c r="A180" s="31">
        <v>170</v>
      </c>
      <c r="B180" s="32" t="s">
        <v>63</v>
      </c>
      <c r="C180" s="33" t="s">
        <v>189</v>
      </c>
      <c r="D180" s="34">
        <v>44588</v>
      </c>
      <c r="E180" s="40">
        <v>1268.8499999999999</v>
      </c>
      <c r="F180" s="40">
        <v>1266.1499999999999</v>
      </c>
      <c r="G180" s="41">
        <v>1259.1499999999996</v>
      </c>
      <c r="H180" s="41">
        <v>1249.4499999999998</v>
      </c>
      <c r="I180" s="41">
        <v>1242.4499999999996</v>
      </c>
      <c r="J180" s="41">
        <v>1275.8499999999997</v>
      </c>
      <c r="K180" s="41">
        <v>1282.8500000000001</v>
      </c>
      <c r="L180" s="41">
        <v>1292.5499999999997</v>
      </c>
      <c r="M180" s="31">
        <v>1273.1500000000001</v>
      </c>
      <c r="N180" s="31">
        <v>1256.45</v>
      </c>
      <c r="O180" s="42">
        <v>7245000</v>
      </c>
      <c r="P180" s="43">
        <v>2.787827197276016E-2</v>
      </c>
    </row>
    <row r="181" spans="1:16" ht="12.75" customHeight="1">
      <c r="A181" s="31">
        <v>171</v>
      </c>
      <c r="B181" s="32" t="s">
        <v>58</v>
      </c>
      <c r="C181" s="33" t="s">
        <v>190</v>
      </c>
      <c r="D181" s="34">
        <v>44588</v>
      </c>
      <c r="E181" s="40">
        <v>510</v>
      </c>
      <c r="F181" s="40">
        <v>509.11666666666662</v>
      </c>
      <c r="G181" s="41">
        <v>507.23333333333323</v>
      </c>
      <c r="H181" s="41">
        <v>504.46666666666664</v>
      </c>
      <c r="I181" s="41">
        <v>502.58333333333326</v>
      </c>
      <c r="J181" s="41">
        <v>511.88333333333321</v>
      </c>
      <c r="K181" s="41">
        <v>513.76666666666654</v>
      </c>
      <c r="L181" s="41">
        <v>516.53333333333319</v>
      </c>
      <c r="M181" s="31">
        <v>511</v>
      </c>
      <c r="N181" s="31">
        <v>506.35</v>
      </c>
      <c r="O181" s="42">
        <v>90126000</v>
      </c>
      <c r="P181" s="43">
        <v>-4.1601060744178341E-3</v>
      </c>
    </row>
    <row r="182" spans="1:16" ht="12.75" customHeight="1">
      <c r="A182" s="31">
        <v>172</v>
      </c>
      <c r="B182" s="32" t="s">
        <v>42</v>
      </c>
      <c r="C182" s="33" t="s">
        <v>191</v>
      </c>
      <c r="D182" s="34">
        <v>44588</v>
      </c>
      <c r="E182" s="40">
        <v>27096.95</v>
      </c>
      <c r="F182" s="40">
        <v>26969.400000000005</v>
      </c>
      <c r="G182" s="41">
        <v>26778.900000000009</v>
      </c>
      <c r="H182" s="41">
        <v>26460.850000000002</v>
      </c>
      <c r="I182" s="41">
        <v>26270.350000000006</v>
      </c>
      <c r="J182" s="41">
        <v>27287.450000000012</v>
      </c>
      <c r="K182" s="41">
        <v>27477.950000000004</v>
      </c>
      <c r="L182" s="41">
        <v>27796.000000000015</v>
      </c>
      <c r="M182" s="31">
        <v>27159.9</v>
      </c>
      <c r="N182" s="31">
        <v>26651.35</v>
      </c>
      <c r="O182" s="42">
        <v>182525</v>
      </c>
      <c r="P182" s="43">
        <v>-1.244420397673475E-2</v>
      </c>
    </row>
    <row r="183" spans="1:16" ht="12.75" customHeight="1">
      <c r="A183" s="31">
        <v>173</v>
      </c>
      <c r="B183" s="32" t="s">
        <v>70</v>
      </c>
      <c r="C183" s="33" t="s">
        <v>192</v>
      </c>
      <c r="D183" s="34">
        <v>44588</v>
      </c>
      <c r="E183" s="40">
        <v>2388.5</v>
      </c>
      <c r="F183" s="40">
        <v>2373.1833333333334</v>
      </c>
      <c r="G183" s="41">
        <v>2347.3666666666668</v>
      </c>
      <c r="H183" s="41">
        <v>2306.2333333333336</v>
      </c>
      <c r="I183" s="41">
        <v>2280.416666666667</v>
      </c>
      <c r="J183" s="41">
        <v>2414.3166666666666</v>
      </c>
      <c r="K183" s="41">
        <v>2440.1333333333332</v>
      </c>
      <c r="L183" s="41">
        <v>2481.2666666666664</v>
      </c>
      <c r="M183" s="31">
        <v>2399</v>
      </c>
      <c r="N183" s="31">
        <v>2332.0500000000002</v>
      </c>
      <c r="O183" s="42">
        <v>2050125</v>
      </c>
      <c r="P183" s="43">
        <v>-1.0485797717016193E-2</v>
      </c>
    </row>
    <row r="184" spans="1:16" ht="12.75" customHeight="1">
      <c r="A184" s="31">
        <v>174</v>
      </c>
      <c r="B184" s="32" t="s">
        <v>40</v>
      </c>
      <c r="C184" s="33" t="s">
        <v>193</v>
      </c>
      <c r="D184" s="34">
        <v>44588</v>
      </c>
      <c r="E184" s="40">
        <v>2657.85</v>
      </c>
      <c r="F184" s="40">
        <v>2662.0833333333335</v>
      </c>
      <c r="G184" s="41">
        <v>2640.7666666666669</v>
      </c>
      <c r="H184" s="41">
        <v>2623.6833333333334</v>
      </c>
      <c r="I184" s="41">
        <v>2602.3666666666668</v>
      </c>
      <c r="J184" s="41">
        <v>2679.166666666667</v>
      </c>
      <c r="K184" s="41">
        <v>2700.4833333333336</v>
      </c>
      <c r="L184" s="41">
        <v>2717.5666666666671</v>
      </c>
      <c r="M184" s="31">
        <v>2683.4</v>
      </c>
      <c r="N184" s="31">
        <v>2645</v>
      </c>
      <c r="O184" s="42">
        <v>3139125</v>
      </c>
      <c r="P184" s="43">
        <v>-1.4828763092856303E-2</v>
      </c>
    </row>
    <row r="185" spans="1:16" ht="12.75" customHeight="1">
      <c r="A185" s="31">
        <v>175</v>
      </c>
      <c r="B185" s="32" t="s">
        <v>63</v>
      </c>
      <c r="C185" s="33" t="s">
        <v>194</v>
      </c>
      <c r="D185" s="34">
        <v>44588</v>
      </c>
      <c r="E185" s="40">
        <v>1243.8</v>
      </c>
      <c r="F185" s="40">
        <v>1247.3833333333334</v>
      </c>
      <c r="G185" s="41">
        <v>1228.0666666666668</v>
      </c>
      <c r="H185" s="41">
        <v>1212.3333333333335</v>
      </c>
      <c r="I185" s="41">
        <v>1193.0166666666669</v>
      </c>
      <c r="J185" s="41">
        <v>1263.1166666666668</v>
      </c>
      <c r="K185" s="41">
        <v>1282.4333333333334</v>
      </c>
      <c r="L185" s="41">
        <v>1298.1666666666667</v>
      </c>
      <c r="M185" s="31">
        <v>1266.7</v>
      </c>
      <c r="N185" s="31">
        <v>1231.6500000000001</v>
      </c>
      <c r="O185" s="42">
        <v>3588000</v>
      </c>
      <c r="P185" s="43">
        <v>1.3673861453271556E-2</v>
      </c>
    </row>
    <row r="186" spans="1:16" ht="12.75" customHeight="1">
      <c r="A186" s="31">
        <v>176</v>
      </c>
      <c r="B186" s="32" t="s">
        <v>47</v>
      </c>
      <c r="C186" s="33" t="s">
        <v>514</v>
      </c>
      <c r="D186" s="34">
        <v>44588</v>
      </c>
      <c r="E186" s="40">
        <v>457.4</v>
      </c>
      <c r="F186" s="40">
        <v>457.76666666666671</v>
      </c>
      <c r="G186" s="41">
        <v>453.73333333333341</v>
      </c>
      <c r="H186" s="41">
        <v>450.06666666666672</v>
      </c>
      <c r="I186" s="41">
        <v>446.03333333333342</v>
      </c>
      <c r="J186" s="41">
        <v>461.43333333333339</v>
      </c>
      <c r="K186" s="41">
        <v>465.4666666666667</v>
      </c>
      <c r="L186" s="41">
        <v>469.13333333333338</v>
      </c>
      <c r="M186" s="31">
        <v>461.8</v>
      </c>
      <c r="N186" s="31">
        <v>454.1</v>
      </c>
      <c r="O186" s="42">
        <v>6160500</v>
      </c>
      <c r="P186" s="43">
        <v>7.3583517292126564E-3</v>
      </c>
    </row>
    <row r="187" spans="1:16" ht="12.75" customHeight="1">
      <c r="A187" s="31">
        <v>177</v>
      </c>
      <c r="B187" s="32" t="s">
        <v>47</v>
      </c>
      <c r="C187" s="33" t="s">
        <v>195</v>
      </c>
      <c r="D187" s="34">
        <v>44588</v>
      </c>
      <c r="E187" s="40">
        <v>861.5</v>
      </c>
      <c r="F187" s="40">
        <v>862.93333333333339</v>
      </c>
      <c r="G187" s="41">
        <v>856.01666666666677</v>
      </c>
      <c r="H187" s="41">
        <v>850.53333333333342</v>
      </c>
      <c r="I187" s="41">
        <v>843.61666666666679</v>
      </c>
      <c r="J187" s="41">
        <v>868.41666666666674</v>
      </c>
      <c r="K187" s="41">
        <v>875.33333333333326</v>
      </c>
      <c r="L187" s="41">
        <v>880.81666666666672</v>
      </c>
      <c r="M187" s="31">
        <v>869.85</v>
      </c>
      <c r="N187" s="31">
        <v>857.45</v>
      </c>
      <c r="O187" s="42">
        <v>26475400</v>
      </c>
      <c r="P187" s="43">
        <v>-4.0814177001869557E-3</v>
      </c>
    </row>
    <row r="188" spans="1:16" ht="12.75" customHeight="1">
      <c r="A188" s="31">
        <v>178</v>
      </c>
      <c r="B188" s="32" t="s">
        <v>182</v>
      </c>
      <c r="C188" s="33" t="s">
        <v>196</v>
      </c>
      <c r="D188" s="34">
        <v>44588</v>
      </c>
      <c r="E188" s="40">
        <v>518.95000000000005</v>
      </c>
      <c r="F188" s="40">
        <v>519.7166666666667</v>
      </c>
      <c r="G188" s="41">
        <v>515.43333333333339</v>
      </c>
      <c r="H188" s="41">
        <v>511.91666666666674</v>
      </c>
      <c r="I188" s="41">
        <v>507.63333333333344</v>
      </c>
      <c r="J188" s="41">
        <v>523.23333333333335</v>
      </c>
      <c r="K188" s="41">
        <v>527.51666666666665</v>
      </c>
      <c r="L188" s="41">
        <v>531.0333333333333</v>
      </c>
      <c r="M188" s="31">
        <v>524</v>
      </c>
      <c r="N188" s="31">
        <v>516.20000000000005</v>
      </c>
      <c r="O188" s="42">
        <v>11932500</v>
      </c>
      <c r="P188" s="43">
        <v>-9.0931738913801689E-3</v>
      </c>
    </row>
    <row r="189" spans="1:16" ht="12.75" customHeight="1">
      <c r="A189" s="31">
        <v>179</v>
      </c>
      <c r="B189" s="32" t="s">
        <v>47</v>
      </c>
      <c r="C189" s="33" t="s">
        <v>277</v>
      </c>
      <c r="D189" s="34">
        <v>44588</v>
      </c>
      <c r="E189" s="40">
        <v>635.70000000000005</v>
      </c>
      <c r="F189" s="40">
        <v>635.75000000000011</v>
      </c>
      <c r="G189" s="41">
        <v>629.9000000000002</v>
      </c>
      <c r="H189" s="41">
        <v>624.10000000000014</v>
      </c>
      <c r="I189" s="41">
        <v>618.25000000000023</v>
      </c>
      <c r="J189" s="41">
        <v>641.55000000000018</v>
      </c>
      <c r="K189" s="41">
        <v>647.40000000000009</v>
      </c>
      <c r="L189" s="41">
        <v>653.20000000000016</v>
      </c>
      <c r="M189" s="31">
        <v>641.6</v>
      </c>
      <c r="N189" s="31">
        <v>629.95000000000005</v>
      </c>
      <c r="O189" s="42">
        <v>1126250</v>
      </c>
      <c r="P189" s="43">
        <v>2.5541795665634675E-2</v>
      </c>
    </row>
    <row r="190" spans="1:16" ht="12.75" customHeight="1">
      <c r="A190" s="31">
        <v>180</v>
      </c>
      <c r="B190" s="32" t="s">
        <v>38</v>
      </c>
      <c r="C190" s="33" t="s">
        <v>197</v>
      </c>
      <c r="D190" s="34">
        <v>44588</v>
      </c>
      <c r="E190" s="40">
        <v>1032.45</v>
      </c>
      <c r="F190" s="40">
        <v>1028.5</v>
      </c>
      <c r="G190" s="41">
        <v>1007.2</v>
      </c>
      <c r="H190" s="41">
        <v>981.95</v>
      </c>
      <c r="I190" s="41">
        <v>960.65000000000009</v>
      </c>
      <c r="J190" s="41">
        <v>1053.75</v>
      </c>
      <c r="K190" s="41">
        <v>1075.0500000000002</v>
      </c>
      <c r="L190" s="41">
        <v>1100.3</v>
      </c>
      <c r="M190" s="31">
        <v>1049.8</v>
      </c>
      <c r="N190" s="31">
        <v>1003.25</v>
      </c>
      <c r="O190" s="42">
        <v>7448000</v>
      </c>
      <c r="P190" s="43">
        <v>-2.7168234064785787E-2</v>
      </c>
    </row>
    <row r="191" spans="1:16" ht="12.75" customHeight="1">
      <c r="A191" s="31">
        <v>181</v>
      </c>
      <c r="B191" s="32" t="s">
        <v>74</v>
      </c>
      <c r="C191" s="33" t="s">
        <v>534</v>
      </c>
      <c r="D191" s="34">
        <v>44588</v>
      </c>
      <c r="E191" s="40">
        <v>1548.25</v>
      </c>
      <c r="F191" s="40">
        <v>1553.5333333333335</v>
      </c>
      <c r="G191" s="41">
        <v>1535.7166666666672</v>
      </c>
      <c r="H191" s="41">
        <v>1523.1833333333336</v>
      </c>
      <c r="I191" s="41">
        <v>1505.3666666666672</v>
      </c>
      <c r="J191" s="41">
        <v>1566.0666666666671</v>
      </c>
      <c r="K191" s="41">
        <v>1583.8833333333332</v>
      </c>
      <c r="L191" s="41">
        <v>1596.416666666667</v>
      </c>
      <c r="M191" s="31">
        <v>1571.35</v>
      </c>
      <c r="N191" s="31">
        <v>1541</v>
      </c>
      <c r="O191" s="42">
        <v>3668000</v>
      </c>
      <c r="P191" s="43">
        <v>2.7335872731346626E-2</v>
      </c>
    </row>
    <row r="192" spans="1:16" ht="12.75" customHeight="1">
      <c r="A192" s="31">
        <v>182</v>
      </c>
      <c r="B192" s="32" t="s">
        <v>56</v>
      </c>
      <c r="C192" s="33" t="s">
        <v>198</v>
      </c>
      <c r="D192" s="34">
        <v>44588</v>
      </c>
      <c r="E192" s="40">
        <v>765.6</v>
      </c>
      <c r="F192" s="40">
        <v>758.35</v>
      </c>
      <c r="G192" s="41">
        <v>736.80000000000007</v>
      </c>
      <c r="H192" s="41">
        <v>708</v>
      </c>
      <c r="I192" s="41">
        <v>686.45</v>
      </c>
      <c r="J192" s="41">
        <v>787.15000000000009</v>
      </c>
      <c r="K192" s="41">
        <v>808.7</v>
      </c>
      <c r="L192" s="41">
        <v>837.50000000000011</v>
      </c>
      <c r="M192" s="31">
        <v>779.9</v>
      </c>
      <c r="N192" s="31">
        <v>729.55</v>
      </c>
      <c r="O192" s="42">
        <v>11695725</v>
      </c>
      <c r="P192" s="43">
        <v>1.4936738519212745E-2</v>
      </c>
    </row>
    <row r="193" spans="1:16" ht="12.75" customHeight="1">
      <c r="A193" s="31">
        <v>183</v>
      </c>
      <c r="B193" s="32" t="s">
        <v>49</v>
      </c>
      <c r="C193" s="33" t="s">
        <v>199</v>
      </c>
      <c r="D193" s="34">
        <v>44588</v>
      </c>
      <c r="E193" s="40">
        <v>510.7</v>
      </c>
      <c r="F193" s="40">
        <v>511.23333333333335</v>
      </c>
      <c r="G193" s="41">
        <v>506.16666666666674</v>
      </c>
      <c r="H193" s="41">
        <v>501.63333333333338</v>
      </c>
      <c r="I193" s="41">
        <v>496.56666666666678</v>
      </c>
      <c r="J193" s="41">
        <v>515.76666666666665</v>
      </c>
      <c r="K193" s="41">
        <v>520.83333333333326</v>
      </c>
      <c r="L193" s="41">
        <v>525.36666666666667</v>
      </c>
      <c r="M193" s="31">
        <v>516.29999999999995</v>
      </c>
      <c r="N193" s="31">
        <v>506.7</v>
      </c>
      <c r="O193" s="42">
        <v>82108500</v>
      </c>
      <c r="P193" s="43">
        <v>1.465098260195816E-2</v>
      </c>
    </row>
    <row r="194" spans="1:16" ht="12.75" customHeight="1">
      <c r="A194" s="31">
        <v>184</v>
      </c>
      <c r="B194" s="32" t="s">
        <v>170</v>
      </c>
      <c r="C194" s="33" t="s">
        <v>200</v>
      </c>
      <c r="D194" s="34">
        <v>44588</v>
      </c>
      <c r="E194" s="40">
        <v>245.5</v>
      </c>
      <c r="F194" s="40">
        <v>246.08333333333334</v>
      </c>
      <c r="G194" s="41">
        <v>242.91666666666669</v>
      </c>
      <c r="H194" s="41">
        <v>240.33333333333334</v>
      </c>
      <c r="I194" s="41">
        <v>237.16666666666669</v>
      </c>
      <c r="J194" s="41">
        <v>248.66666666666669</v>
      </c>
      <c r="K194" s="41">
        <v>251.83333333333337</v>
      </c>
      <c r="L194" s="41">
        <v>254.41666666666669</v>
      </c>
      <c r="M194" s="31">
        <v>249.25</v>
      </c>
      <c r="N194" s="31">
        <v>243.5</v>
      </c>
      <c r="O194" s="42">
        <v>128783250</v>
      </c>
      <c r="P194" s="43">
        <v>6.6879158977800141E-2</v>
      </c>
    </row>
    <row r="195" spans="1:16" ht="12.75" customHeight="1">
      <c r="A195" s="31">
        <v>185</v>
      </c>
      <c r="B195" s="32" t="s">
        <v>120</v>
      </c>
      <c r="C195" s="33" t="s">
        <v>201</v>
      </c>
      <c r="D195" s="34">
        <v>44588</v>
      </c>
      <c r="E195" s="40">
        <v>1216.8499999999999</v>
      </c>
      <c r="F195" s="40">
        <v>1218.5</v>
      </c>
      <c r="G195" s="41">
        <v>1208</v>
      </c>
      <c r="H195" s="41">
        <v>1199.1500000000001</v>
      </c>
      <c r="I195" s="41">
        <v>1188.6500000000001</v>
      </c>
      <c r="J195" s="41">
        <v>1227.3499999999999</v>
      </c>
      <c r="K195" s="41">
        <v>1237.8499999999999</v>
      </c>
      <c r="L195" s="41">
        <v>1246.6999999999998</v>
      </c>
      <c r="M195" s="31">
        <v>1229</v>
      </c>
      <c r="N195" s="31">
        <v>1209.6500000000001</v>
      </c>
      <c r="O195" s="42">
        <v>46148200</v>
      </c>
      <c r="P195" s="43">
        <v>-4.4467263842154969E-3</v>
      </c>
    </row>
    <row r="196" spans="1:16" ht="12.75" customHeight="1">
      <c r="A196" s="31">
        <v>186</v>
      </c>
      <c r="B196" s="32" t="s">
        <v>87</v>
      </c>
      <c r="C196" s="33" t="s">
        <v>202</v>
      </c>
      <c r="D196" s="34">
        <v>44588</v>
      </c>
      <c r="E196" s="40">
        <v>3967.9</v>
      </c>
      <c r="F196" s="40">
        <v>3933.25</v>
      </c>
      <c r="G196" s="41">
        <v>3889.95</v>
      </c>
      <c r="H196" s="41">
        <v>3812</v>
      </c>
      <c r="I196" s="41">
        <v>3768.7</v>
      </c>
      <c r="J196" s="41">
        <v>4011.2</v>
      </c>
      <c r="K196" s="41">
        <v>4054.5</v>
      </c>
      <c r="L196" s="41">
        <v>4132.45</v>
      </c>
      <c r="M196" s="31">
        <v>3976.55</v>
      </c>
      <c r="N196" s="31">
        <v>3855.3</v>
      </c>
      <c r="O196" s="42">
        <v>11374500</v>
      </c>
      <c r="P196" s="43">
        <v>-5.3816303357748028E-2</v>
      </c>
    </row>
    <row r="197" spans="1:16" ht="12.75" customHeight="1">
      <c r="A197" s="31">
        <v>187</v>
      </c>
      <c r="B197" s="32" t="s">
        <v>87</v>
      </c>
      <c r="C197" s="33" t="s">
        <v>203</v>
      </c>
      <c r="D197" s="34">
        <v>44588</v>
      </c>
      <c r="E197" s="40">
        <v>1744.75</v>
      </c>
      <c r="F197" s="40">
        <v>1734.0166666666664</v>
      </c>
      <c r="G197" s="41">
        <v>1715.3333333333328</v>
      </c>
      <c r="H197" s="41">
        <v>1685.9166666666663</v>
      </c>
      <c r="I197" s="41">
        <v>1667.2333333333327</v>
      </c>
      <c r="J197" s="41">
        <v>1763.4333333333329</v>
      </c>
      <c r="K197" s="41">
        <v>1782.1166666666663</v>
      </c>
      <c r="L197" s="41">
        <v>1811.5333333333331</v>
      </c>
      <c r="M197" s="31">
        <v>1752.7</v>
      </c>
      <c r="N197" s="31">
        <v>1704.6</v>
      </c>
      <c r="O197" s="42">
        <v>15255000</v>
      </c>
      <c r="P197" s="43">
        <v>1.7335802371852961E-3</v>
      </c>
    </row>
    <row r="198" spans="1:16" ht="12.75" customHeight="1">
      <c r="A198" s="31">
        <v>188</v>
      </c>
      <c r="B198" s="32" t="s">
        <v>56</v>
      </c>
      <c r="C198" s="33" t="s">
        <v>204</v>
      </c>
      <c r="D198" s="34">
        <v>44588</v>
      </c>
      <c r="E198" s="40">
        <v>2603.8000000000002</v>
      </c>
      <c r="F198" s="40">
        <v>2616.2666666666669</v>
      </c>
      <c r="G198" s="41">
        <v>2587.5333333333338</v>
      </c>
      <c r="H198" s="41">
        <v>2571.2666666666669</v>
      </c>
      <c r="I198" s="41">
        <v>2542.5333333333338</v>
      </c>
      <c r="J198" s="41">
        <v>2632.5333333333338</v>
      </c>
      <c r="K198" s="41">
        <v>2661.2666666666664</v>
      </c>
      <c r="L198" s="41">
        <v>2677.5333333333338</v>
      </c>
      <c r="M198" s="31">
        <v>2645</v>
      </c>
      <c r="N198" s="31">
        <v>2600</v>
      </c>
      <c r="O198" s="42">
        <v>5475750</v>
      </c>
      <c r="P198" s="43">
        <v>3.4282476271426547E-2</v>
      </c>
    </row>
    <row r="199" spans="1:16" ht="12.75" customHeight="1">
      <c r="A199" s="31">
        <v>189</v>
      </c>
      <c r="B199" s="32" t="s">
        <v>47</v>
      </c>
      <c r="C199" s="33" t="s">
        <v>205</v>
      </c>
      <c r="D199" s="34">
        <v>44588</v>
      </c>
      <c r="E199" s="40">
        <v>3193.1</v>
      </c>
      <c r="F199" s="40">
        <v>3183.8333333333335</v>
      </c>
      <c r="G199" s="41">
        <v>3159.7666666666669</v>
      </c>
      <c r="H199" s="41">
        <v>3126.4333333333334</v>
      </c>
      <c r="I199" s="41">
        <v>3102.3666666666668</v>
      </c>
      <c r="J199" s="41">
        <v>3217.166666666667</v>
      </c>
      <c r="K199" s="41">
        <v>3241.2333333333336</v>
      </c>
      <c r="L199" s="41">
        <v>3274.5666666666671</v>
      </c>
      <c r="M199" s="31">
        <v>3207.9</v>
      </c>
      <c r="N199" s="31">
        <v>3150.5</v>
      </c>
      <c r="O199" s="42">
        <v>669750</v>
      </c>
      <c r="P199" s="43">
        <v>-3.3201010465535905E-2</v>
      </c>
    </row>
    <row r="200" spans="1:16" ht="12.75" customHeight="1">
      <c r="A200" s="31">
        <v>190</v>
      </c>
      <c r="B200" s="32" t="s">
        <v>170</v>
      </c>
      <c r="C200" s="33" t="s">
        <v>206</v>
      </c>
      <c r="D200" s="34">
        <v>44588</v>
      </c>
      <c r="E200" s="40">
        <v>580</v>
      </c>
      <c r="F200" s="40">
        <v>580.2166666666667</v>
      </c>
      <c r="G200" s="41">
        <v>575.78333333333342</v>
      </c>
      <c r="H200" s="41">
        <v>571.56666666666672</v>
      </c>
      <c r="I200" s="41">
        <v>567.13333333333344</v>
      </c>
      <c r="J200" s="41">
        <v>584.43333333333339</v>
      </c>
      <c r="K200" s="41">
        <v>588.86666666666679</v>
      </c>
      <c r="L200" s="41">
        <v>593.08333333333337</v>
      </c>
      <c r="M200" s="31">
        <v>584.65</v>
      </c>
      <c r="N200" s="31">
        <v>576</v>
      </c>
      <c r="O200" s="42">
        <v>3198000</v>
      </c>
      <c r="P200" s="43">
        <v>-3.7383177570093459E-3</v>
      </c>
    </row>
    <row r="201" spans="1:16" ht="12.75" customHeight="1">
      <c r="A201" s="31">
        <v>191</v>
      </c>
      <c r="B201" s="32" t="s">
        <v>44</v>
      </c>
      <c r="C201" s="33" t="s">
        <v>207</v>
      </c>
      <c r="D201" s="34">
        <v>44588</v>
      </c>
      <c r="E201" s="40">
        <v>1169.6500000000001</v>
      </c>
      <c r="F201" s="40">
        <v>1179.4833333333333</v>
      </c>
      <c r="G201" s="41">
        <v>1155.1666666666667</v>
      </c>
      <c r="H201" s="41">
        <v>1140.6833333333334</v>
      </c>
      <c r="I201" s="41">
        <v>1116.3666666666668</v>
      </c>
      <c r="J201" s="41">
        <v>1193.9666666666667</v>
      </c>
      <c r="K201" s="41">
        <v>1218.2833333333333</v>
      </c>
      <c r="L201" s="41">
        <v>1232.7666666666667</v>
      </c>
      <c r="M201" s="31">
        <v>1203.8</v>
      </c>
      <c r="N201" s="31">
        <v>1165</v>
      </c>
      <c r="O201" s="42">
        <v>2574475</v>
      </c>
      <c r="P201" s="43">
        <v>2.540937323546019E-3</v>
      </c>
    </row>
    <row r="202" spans="1:16" ht="12.75" customHeight="1">
      <c r="A202" s="31">
        <v>192</v>
      </c>
      <c r="B202" s="32" t="s">
        <v>49</v>
      </c>
      <c r="C202" s="33" t="s">
        <v>208</v>
      </c>
      <c r="D202" s="34">
        <v>44588</v>
      </c>
      <c r="E202" s="40">
        <v>652.5</v>
      </c>
      <c r="F202" s="40">
        <v>652.69999999999993</v>
      </c>
      <c r="G202" s="41">
        <v>647.69999999999982</v>
      </c>
      <c r="H202" s="41">
        <v>642.89999999999986</v>
      </c>
      <c r="I202" s="41">
        <v>637.89999999999975</v>
      </c>
      <c r="J202" s="41">
        <v>657.49999999999989</v>
      </c>
      <c r="K202" s="41">
        <v>662.50000000000011</v>
      </c>
      <c r="L202" s="41">
        <v>667.3</v>
      </c>
      <c r="M202" s="31">
        <v>657.7</v>
      </c>
      <c r="N202" s="31">
        <v>647.9</v>
      </c>
      <c r="O202" s="42">
        <v>7987000</v>
      </c>
      <c r="P202" s="43">
        <v>1.5666726010325798E-2</v>
      </c>
    </row>
    <row r="203" spans="1:16" ht="12.75" customHeight="1">
      <c r="A203" s="31">
        <v>193</v>
      </c>
      <c r="B203" s="32" t="s">
        <v>56</v>
      </c>
      <c r="C203" s="33" t="s">
        <v>209</v>
      </c>
      <c r="D203" s="34">
        <v>44588</v>
      </c>
      <c r="E203" s="40">
        <v>1660</v>
      </c>
      <c r="F203" s="40">
        <v>1649.7666666666667</v>
      </c>
      <c r="G203" s="41">
        <v>1620.1333333333332</v>
      </c>
      <c r="H203" s="41">
        <v>1580.2666666666667</v>
      </c>
      <c r="I203" s="41">
        <v>1550.6333333333332</v>
      </c>
      <c r="J203" s="41">
        <v>1689.6333333333332</v>
      </c>
      <c r="K203" s="41">
        <v>1719.2666666666669</v>
      </c>
      <c r="L203" s="41">
        <v>1759.1333333333332</v>
      </c>
      <c r="M203" s="31">
        <v>1679.4</v>
      </c>
      <c r="N203" s="31">
        <v>1609.9</v>
      </c>
      <c r="O203" s="42">
        <v>1034950</v>
      </c>
      <c r="P203" s="43">
        <v>-3.7434895833333336E-2</v>
      </c>
    </row>
    <row r="204" spans="1:16" ht="12.75" customHeight="1">
      <c r="A204" s="31">
        <v>194</v>
      </c>
      <c r="B204" s="32" t="s">
        <v>42</v>
      </c>
      <c r="C204" s="33" t="s">
        <v>210</v>
      </c>
      <c r="D204" s="34">
        <v>44588</v>
      </c>
      <c r="E204" s="40">
        <v>7670.05</v>
      </c>
      <c r="F204" s="40">
        <v>7653.9333333333343</v>
      </c>
      <c r="G204" s="41">
        <v>7590.216666666669</v>
      </c>
      <c r="H204" s="41">
        <v>7510.383333333335</v>
      </c>
      <c r="I204" s="41">
        <v>7446.6666666666697</v>
      </c>
      <c r="J204" s="41">
        <v>7733.7666666666682</v>
      </c>
      <c r="K204" s="41">
        <v>7797.4833333333336</v>
      </c>
      <c r="L204" s="41">
        <v>7877.3166666666675</v>
      </c>
      <c r="M204" s="31">
        <v>7717.65</v>
      </c>
      <c r="N204" s="31">
        <v>7574.1</v>
      </c>
      <c r="O204" s="42">
        <v>1797900</v>
      </c>
      <c r="P204" s="43">
        <v>3.7210107303565249E-2</v>
      </c>
    </row>
    <row r="205" spans="1:16" ht="12.75" customHeight="1">
      <c r="A205" s="31">
        <v>195</v>
      </c>
      <c r="B205" s="32" t="s">
        <v>38</v>
      </c>
      <c r="C205" s="33" t="s">
        <v>211</v>
      </c>
      <c r="D205" s="34">
        <v>44588</v>
      </c>
      <c r="E205" s="40">
        <v>828.5</v>
      </c>
      <c r="F205" s="40">
        <v>829.51666666666677</v>
      </c>
      <c r="G205" s="41">
        <v>819.98333333333358</v>
      </c>
      <c r="H205" s="41">
        <v>811.46666666666681</v>
      </c>
      <c r="I205" s="41">
        <v>801.93333333333362</v>
      </c>
      <c r="J205" s="41">
        <v>838.03333333333353</v>
      </c>
      <c r="K205" s="41">
        <v>847.56666666666661</v>
      </c>
      <c r="L205" s="41">
        <v>856.08333333333348</v>
      </c>
      <c r="M205" s="31">
        <v>839.05</v>
      </c>
      <c r="N205" s="31">
        <v>821</v>
      </c>
      <c r="O205" s="42">
        <v>26130000</v>
      </c>
      <c r="P205" s="43">
        <v>1.9735173253513268E-2</v>
      </c>
    </row>
    <row r="206" spans="1:16" ht="12.75" customHeight="1">
      <c r="A206" s="31">
        <v>196</v>
      </c>
      <c r="B206" s="32" t="s">
        <v>120</v>
      </c>
      <c r="C206" s="33" t="s">
        <v>212</v>
      </c>
      <c r="D206" s="34">
        <v>44588</v>
      </c>
      <c r="E206" s="40">
        <v>336.3</v>
      </c>
      <c r="F206" s="40">
        <v>338.2166666666667</v>
      </c>
      <c r="G206" s="41">
        <v>332.08333333333337</v>
      </c>
      <c r="H206" s="41">
        <v>327.86666666666667</v>
      </c>
      <c r="I206" s="41">
        <v>321.73333333333335</v>
      </c>
      <c r="J206" s="41">
        <v>342.43333333333339</v>
      </c>
      <c r="K206" s="41">
        <v>348.56666666666672</v>
      </c>
      <c r="L206" s="41">
        <v>352.78333333333342</v>
      </c>
      <c r="M206" s="31">
        <v>344.35</v>
      </c>
      <c r="N206" s="31">
        <v>334</v>
      </c>
      <c r="O206" s="42">
        <v>57133000</v>
      </c>
      <c r="P206" s="43">
        <v>3.8485377810334141E-2</v>
      </c>
    </row>
    <row r="207" spans="1:16" ht="12.75" customHeight="1">
      <c r="A207" s="31">
        <v>197</v>
      </c>
      <c r="B207" s="32" t="s">
        <v>70</v>
      </c>
      <c r="C207" s="33" t="s">
        <v>213</v>
      </c>
      <c r="D207" s="34">
        <v>44588</v>
      </c>
      <c r="E207" s="40">
        <v>1307.55</v>
      </c>
      <c r="F207" s="40">
        <v>1295.6666666666667</v>
      </c>
      <c r="G207" s="41">
        <v>1270.3333333333335</v>
      </c>
      <c r="H207" s="41">
        <v>1233.1166666666668</v>
      </c>
      <c r="I207" s="41">
        <v>1207.7833333333335</v>
      </c>
      <c r="J207" s="41">
        <v>1332.8833333333334</v>
      </c>
      <c r="K207" s="41">
        <v>1358.2166666666669</v>
      </c>
      <c r="L207" s="41">
        <v>1395.4333333333334</v>
      </c>
      <c r="M207" s="31">
        <v>1321</v>
      </c>
      <c r="N207" s="31">
        <v>1258.45</v>
      </c>
      <c r="O207" s="42">
        <v>3243500</v>
      </c>
      <c r="P207" s="43">
        <v>-7.2358072358072359E-2</v>
      </c>
    </row>
    <row r="208" spans="1:16" ht="12.75" customHeight="1">
      <c r="A208" s="31">
        <v>198</v>
      </c>
      <c r="B208" s="32" t="s">
        <v>70</v>
      </c>
      <c r="C208" s="33" t="s">
        <v>282</v>
      </c>
      <c r="D208" s="34">
        <v>44588</v>
      </c>
      <c r="E208" s="40">
        <v>1879.15</v>
      </c>
      <c r="F208" s="40">
        <v>1862.9333333333334</v>
      </c>
      <c r="G208" s="41">
        <v>1837.8666666666668</v>
      </c>
      <c r="H208" s="41">
        <v>1796.5833333333335</v>
      </c>
      <c r="I208" s="41">
        <v>1771.5166666666669</v>
      </c>
      <c r="J208" s="41">
        <v>1904.2166666666667</v>
      </c>
      <c r="K208" s="41">
        <v>1929.2833333333333</v>
      </c>
      <c r="L208" s="41">
        <v>1970.5666666666666</v>
      </c>
      <c r="M208" s="31">
        <v>1888</v>
      </c>
      <c r="N208" s="31">
        <v>1821.65</v>
      </c>
      <c r="O208" s="42">
        <v>860750</v>
      </c>
      <c r="P208" s="43">
        <v>-5.255916345624656E-2</v>
      </c>
    </row>
    <row r="209" spans="1:16" ht="12.75" customHeight="1">
      <c r="A209" s="31">
        <v>199</v>
      </c>
      <c r="B209" s="32" t="s">
        <v>87</v>
      </c>
      <c r="C209" s="33" t="s">
        <v>214</v>
      </c>
      <c r="D209" s="34">
        <v>44588</v>
      </c>
      <c r="E209" s="40">
        <v>641.65</v>
      </c>
      <c r="F209" s="40">
        <v>642.38333333333333</v>
      </c>
      <c r="G209" s="41">
        <v>635.9666666666667</v>
      </c>
      <c r="H209" s="41">
        <v>630.28333333333342</v>
      </c>
      <c r="I209" s="41">
        <v>623.86666666666679</v>
      </c>
      <c r="J209" s="41">
        <v>648.06666666666661</v>
      </c>
      <c r="K209" s="41">
        <v>654.48333333333335</v>
      </c>
      <c r="L209" s="41">
        <v>660.16666666666652</v>
      </c>
      <c r="M209" s="31">
        <v>648.79999999999995</v>
      </c>
      <c r="N209" s="31">
        <v>636.70000000000005</v>
      </c>
      <c r="O209" s="42">
        <v>35618400</v>
      </c>
      <c r="P209" s="43">
        <v>0.11107506488321023</v>
      </c>
    </row>
    <row r="210" spans="1:16" ht="12.75" customHeight="1">
      <c r="A210" s="31">
        <v>200</v>
      </c>
      <c r="B210" s="32" t="s">
        <v>182</v>
      </c>
      <c r="C210" s="33" t="s">
        <v>215</v>
      </c>
      <c r="D210" s="34">
        <v>44588</v>
      </c>
      <c r="E210" s="40">
        <v>322.95</v>
      </c>
      <c r="F210" s="40">
        <v>323.0333333333333</v>
      </c>
      <c r="G210" s="41">
        <v>318.91666666666663</v>
      </c>
      <c r="H210" s="41">
        <v>314.88333333333333</v>
      </c>
      <c r="I210" s="41">
        <v>310.76666666666665</v>
      </c>
      <c r="J210" s="41">
        <v>327.06666666666661</v>
      </c>
      <c r="K210" s="41">
        <v>331.18333333333328</v>
      </c>
      <c r="L210" s="41">
        <v>335.21666666666658</v>
      </c>
      <c r="M210" s="31">
        <v>327.14999999999998</v>
      </c>
      <c r="N210" s="31">
        <v>319</v>
      </c>
      <c r="O210" s="42">
        <v>76578000</v>
      </c>
      <c r="P210" s="43">
        <v>-7.4378547660990406E-4</v>
      </c>
    </row>
    <row r="211" spans="1:16" ht="12.75" customHeight="1">
      <c r="A211" s="31"/>
      <c r="B211" s="32"/>
      <c r="C211" s="33"/>
      <c r="D211" s="34"/>
      <c r="E211" s="40"/>
      <c r="F211" s="40"/>
      <c r="G211" s="41"/>
      <c r="H211" s="41"/>
      <c r="I211" s="41"/>
      <c r="J211" s="41"/>
      <c r="K211" s="41"/>
      <c r="L211" s="41"/>
      <c r="M211" s="31"/>
      <c r="N211" s="31"/>
      <c r="O211" s="42"/>
      <c r="P211" s="43"/>
    </row>
    <row r="212" spans="1:16" ht="12.75" customHeight="1">
      <c r="A212" s="31"/>
      <c r="B212" s="32"/>
      <c r="C212" s="33"/>
      <c r="D212" s="34"/>
      <c r="E212" s="40"/>
      <c r="F212" s="40"/>
      <c r="G212" s="41"/>
      <c r="H212" s="41"/>
      <c r="I212" s="41"/>
      <c r="J212" s="41"/>
      <c r="K212" s="41"/>
      <c r="L212" s="41"/>
      <c r="M212" s="31"/>
      <c r="N212" s="31"/>
      <c r="O212" s="42"/>
      <c r="P212" s="43"/>
    </row>
    <row r="213" spans="1:16" ht="12.75" customHeight="1">
      <c r="A213" s="318"/>
      <c r="B213" s="386"/>
      <c r="C213" s="318"/>
      <c r="D213" s="387"/>
      <c r="E213" s="319"/>
      <c r="F213" s="319"/>
      <c r="G213" s="388"/>
      <c r="H213" s="388"/>
      <c r="I213" s="388"/>
      <c r="J213" s="388"/>
      <c r="K213" s="388"/>
      <c r="L213" s="388"/>
      <c r="M213" s="318"/>
      <c r="N213" s="318"/>
      <c r="O213" s="389"/>
      <c r="P213" s="390"/>
    </row>
    <row r="214" spans="1:16" ht="12.75" customHeight="1">
      <c r="A214" s="318"/>
      <c r="B214" s="386"/>
      <c r="C214" s="318"/>
      <c r="D214" s="387"/>
      <c r="E214" s="319"/>
      <c r="F214" s="319"/>
      <c r="G214" s="388"/>
      <c r="H214" s="388"/>
      <c r="I214" s="388"/>
      <c r="J214" s="388"/>
      <c r="K214" s="388"/>
      <c r="L214" s="388"/>
      <c r="M214" s="318"/>
      <c r="N214" s="318"/>
      <c r="O214" s="389"/>
      <c r="P214" s="390"/>
    </row>
    <row r="215" spans="1:16" ht="12.75" customHeight="1">
      <c r="A215" s="318"/>
      <c r="B215" s="386"/>
      <c r="C215" s="318"/>
      <c r="D215" s="387"/>
      <c r="E215" s="319"/>
      <c r="F215" s="319"/>
      <c r="G215" s="388"/>
      <c r="H215" s="388"/>
      <c r="I215" s="388"/>
      <c r="J215" s="388"/>
      <c r="K215" s="388"/>
      <c r="L215" s="388"/>
      <c r="M215" s="318"/>
      <c r="N215" s="318"/>
      <c r="O215" s="389"/>
      <c r="P215" s="390"/>
    </row>
    <row r="216" spans="1:16" ht="12.75" customHeight="1">
      <c r="A216" s="318"/>
      <c r="B216" s="386"/>
      <c r="C216" s="318"/>
      <c r="D216" s="387"/>
      <c r="E216" s="319"/>
      <c r="F216" s="319"/>
      <c r="G216" s="388"/>
      <c r="H216" s="388"/>
      <c r="I216" s="388"/>
      <c r="J216" s="388"/>
      <c r="K216" s="388"/>
      <c r="L216" s="388"/>
      <c r="M216" s="318"/>
      <c r="N216" s="318"/>
      <c r="O216" s="389"/>
      <c r="P216" s="390"/>
    </row>
    <row r="217" spans="1:16" ht="12.75" customHeight="1">
      <c r="A217" s="318"/>
      <c r="B217" s="386"/>
      <c r="C217" s="318"/>
      <c r="D217" s="387"/>
      <c r="E217" s="319"/>
      <c r="F217" s="319"/>
      <c r="G217" s="388"/>
      <c r="H217" s="388"/>
      <c r="I217" s="388"/>
      <c r="J217" s="388"/>
      <c r="K217" s="388"/>
      <c r="L217" s="388"/>
      <c r="M217" s="318"/>
      <c r="N217" s="318"/>
      <c r="O217" s="389"/>
      <c r="P217" s="390"/>
    </row>
    <row r="218" spans="1:16" ht="12.75" customHeight="1">
      <c r="B218" s="45"/>
      <c r="C218" s="44"/>
      <c r="D218" s="46"/>
      <c r="E218" s="47"/>
      <c r="F218" s="47"/>
      <c r="G218" s="48"/>
      <c r="H218" s="48"/>
      <c r="I218" s="48"/>
      <c r="J218" s="48"/>
      <c r="K218" s="48"/>
      <c r="L218" s="1"/>
      <c r="M218" s="1"/>
      <c r="N218" s="1"/>
      <c r="O218" s="1"/>
      <c r="P218" s="1"/>
    </row>
    <row r="219" spans="1:16" ht="12.75" customHeight="1">
      <c r="A219" s="44"/>
      <c r="B219" s="4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9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9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9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9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4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50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50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50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50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44578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55" t="s">
        <v>16</v>
      </c>
      <c r="B8" s="457"/>
      <c r="C8" s="461" t="s">
        <v>20</v>
      </c>
      <c r="D8" s="461" t="s">
        <v>21</v>
      </c>
      <c r="E8" s="452" t="s">
        <v>22</v>
      </c>
      <c r="F8" s="453"/>
      <c r="G8" s="454"/>
      <c r="H8" s="452" t="s">
        <v>23</v>
      </c>
      <c r="I8" s="453"/>
      <c r="J8" s="454"/>
      <c r="K8" s="26"/>
      <c r="L8" s="53"/>
      <c r="M8" s="53"/>
      <c r="N8" s="1"/>
      <c r="O8" s="1"/>
    </row>
    <row r="9" spans="1:15" ht="36" customHeight="1">
      <c r="A9" s="459"/>
      <c r="B9" s="460"/>
      <c r="C9" s="460"/>
      <c r="D9" s="46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18255.75</v>
      </c>
      <c r="D10" s="35">
        <v>18220.783333333333</v>
      </c>
      <c r="E10" s="35">
        <v>18154.616666666665</v>
      </c>
      <c r="F10" s="35">
        <v>18053.483333333334</v>
      </c>
      <c r="G10" s="35">
        <v>17987.316666666666</v>
      </c>
      <c r="H10" s="35">
        <v>18321.916666666664</v>
      </c>
      <c r="I10" s="35">
        <v>18388.083333333336</v>
      </c>
      <c r="J10" s="35">
        <v>18489.216666666664</v>
      </c>
      <c r="K10" s="37">
        <v>18286.95</v>
      </c>
      <c r="L10" s="37">
        <v>18119.650000000001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38370.400000000001</v>
      </c>
      <c r="D11" s="40">
        <v>38275.4</v>
      </c>
      <c r="E11" s="40">
        <v>38102.75</v>
      </c>
      <c r="F11" s="40">
        <v>37835.1</v>
      </c>
      <c r="G11" s="40">
        <v>37662.449999999997</v>
      </c>
      <c r="H11" s="40">
        <v>38543.050000000003</v>
      </c>
      <c r="I11" s="40">
        <v>38715.700000000012</v>
      </c>
      <c r="J11" s="40">
        <v>38983.350000000006</v>
      </c>
      <c r="K11" s="31">
        <v>38448.050000000003</v>
      </c>
      <c r="L11" s="31">
        <v>38007.75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2447.5500000000002</v>
      </c>
      <c r="D12" s="40">
        <v>2443.0833333333335</v>
      </c>
      <c r="E12" s="40">
        <v>2432.666666666667</v>
      </c>
      <c r="F12" s="40">
        <v>2417.7833333333333</v>
      </c>
      <c r="G12" s="40">
        <v>2407.3666666666668</v>
      </c>
      <c r="H12" s="40">
        <v>2457.9666666666672</v>
      </c>
      <c r="I12" s="40">
        <v>2468.3833333333341</v>
      </c>
      <c r="J12" s="40">
        <v>2483.2666666666673</v>
      </c>
      <c r="K12" s="31">
        <v>2453.5</v>
      </c>
      <c r="L12" s="31">
        <v>2428.1999999999998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5276.85</v>
      </c>
      <c r="D13" s="40">
        <v>5266.7666666666673</v>
      </c>
      <c r="E13" s="40">
        <v>5246.2333333333345</v>
      </c>
      <c r="F13" s="40">
        <v>5215.6166666666668</v>
      </c>
      <c r="G13" s="40">
        <v>5195.0833333333339</v>
      </c>
      <c r="H13" s="40">
        <v>5297.383333333335</v>
      </c>
      <c r="I13" s="40">
        <v>5317.9166666666679</v>
      </c>
      <c r="J13" s="40">
        <v>5348.5333333333356</v>
      </c>
      <c r="K13" s="31">
        <v>5287.3</v>
      </c>
      <c r="L13" s="31">
        <v>5236.1499999999996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38826.85</v>
      </c>
      <c r="D14" s="40">
        <v>38589.700000000004</v>
      </c>
      <c r="E14" s="40">
        <v>38286.750000000007</v>
      </c>
      <c r="F14" s="40">
        <v>37746.65</v>
      </c>
      <c r="G14" s="40">
        <v>37443.700000000004</v>
      </c>
      <c r="H14" s="40">
        <v>39129.80000000001</v>
      </c>
      <c r="I14" s="40">
        <v>39432.750000000007</v>
      </c>
      <c r="J14" s="40">
        <v>39972.850000000013</v>
      </c>
      <c r="K14" s="31">
        <v>38892.65</v>
      </c>
      <c r="L14" s="31">
        <v>38049.599999999999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4138.75</v>
      </c>
      <c r="D15" s="40">
        <v>4125.05</v>
      </c>
      <c r="E15" s="40">
        <v>4108.1500000000005</v>
      </c>
      <c r="F15" s="40">
        <v>4077.55</v>
      </c>
      <c r="G15" s="40">
        <v>4060.6500000000005</v>
      </c>
      <c r="H15" s="40">
        <v>4155.6500000000005</v>
      </c>
      <c r="I15" s="40">
        <v>4172.55</v>
      </c>
      <c r="J15" s="40">
        <v>4203.1500000000005</v>
      </c>
      <c r="K15" s="31">
        <v>4141.95</v>
      </c>
      <c r="L15" s="31">
        <v>4094.45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8889.5499999999993</v>
      </c>
      <c r="D16" s="40">
        <v>8879.8166666666675</v>
      </c>
      <c r="E16" s="40">
        <v>8837.6833333333343</v>
      </c>
      <c r="F16" s="40">
        <v>8785.8166666666675</v>
      </c>
      <c r="G16" s="40">
        <v>8743.6833333333343</v>
      </c>
      <c r="H16" s="40">
        <v>8931.6833333333343</v>
      </c>
      <c r="I16" s="40">
        <v>8973.8166666666693</v>
      </c>
      <c r="J16" s="40">
        <v>9025.6833333333343</v>
      </c>
      <c r="K16" s="31">
        <v>8921.9500000000007</v>
      </c>
      <c r="L16" s="31">
        <v>8827.9500000000007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2358.1</v>
      </c>
      <c r="D17" s="40">
        <v>2345.6166666666668</v>
      </c>
      <c r="E17" s="40">
        <v>2317.2333333333336</v>
      </c>
      <c r="F17" s="40">
        <v>2276.3666666666668</v>
      </c>
      <c r="G17" s="40">
        <v>2247.9833333333336</v>
      </c>
      <c r="H17" s="40">
        <v>2386.4833333333336</v>
      </c>
      <c r="I17" s="40">
        <v>2414.8666666666668</v>
      </c>
      <c r="J17" s="40">
        <v>2455.7333333333336</v>
      </c>
      <c r="K17" s="31">
        <v>2374</v>
      </c>
      <c r="L17" s="31">
        <v>2304.75</v>
      </c>
      <c r="M17" s="31">
        <v>6.76328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1262.4000000000001</v>
      </c>
      <c r="D18" s="40">
        <v>1274.6333333333334</v>
      </c>
      <c r="E18" s="40">
        <v>1246.7666666666669</v>
      </c>
      <c r="F18" s="40">
        <v>1231.1333333333334</v>
      </c>
      <c r="G18" s="40">
        <v>1203.2666666666669</v>
      </c>
      <c r="H18" s="40">
        <v>1290.2666666666669</v>
      </c>
      <c r="I18" s="40">
        <v>1318.1333333333332</v>
      </c>
      <c r="J18" s="40">
        <v>1333.7666666666669</v>
      </c>
      <c r="K18" s="31">
        <v>1302.5</v>
      </c>
      <c r="L18" s="31">
        <v>1259</v>
      </c>
      <c r="M18" s="31">
        <v>11.316179999999999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1098.1500000000001</v>
      </c>
      <c r="D19" s="40">
        <v>1098.7166666666667</v>
      </c>
      <c r="E19" s="40">
        <v>1081.4333333333334</v>
      </c>
      <c r="F19" s="40">
        <v>1064.7166666666667</v>
      </c>
      <c r="G19" s="40">
        <v>1047.4333333333334</v>
      </c>
      <c r="H19" s="40">
        <v>1115.4333333333334</v>
      </c>
      <c r="I19" s="40">
        <v>1132.7166666666667</v>
      </c>
      <c r="J19" s="40">
        <v>1149.4333333333334</v>
      </c>
      <c r="K19" s="31">
        <v>1116</v>
      </c>
      <c r="L19" s="31">
        <v>1082</v>
      </c>
      <c r="M19" s="31">
        <v>3.44706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1870.25</v>
      </c>
      <c r="D20" s="40">
        <v>1863.9333333333332</v>
      </c>
      <c r="E20" s="40">
        <v>1837.4166666666663</v>
      </c>
      <c r="F20" s="40">
        <v>1804.583333333333</v>
      </c>
      <c r="G20" s="40">
        <v>1778.0666666666662</v>
      </c>
      <c r="H20" s="40">
        <v>1896.7666666666664</v>
      </c>
      <c r="I20" s="40">
        <v>1923.2833333333333</v>
      </c>
      <c r="J20" s="40">
        <v>1956.1166666666666</v>
      </c>
      <c r="K20" s="31">
        <v>1890.45</v>
      </c>
      <c r="L20" s="31">
        <v>1831.1</v>
      </c>
      <c r="M20" s="31">
        <v>23.576160000000002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1697.95</v>
      </c>
      <c r="D21" s="40">
        <v>1685.1666666666667</v>
      </c>
      <c r="E21" s="40">
        <v>1649.8333333333335</v>
      </c>
      <c r="F21" s="40">
        <v>1601.7166666666667</v>
      </c>
      <c r="G21" s="40">
        <v>1566.3833333333334</v>
      </c>
      <c r="H21" s="40">
        <v>1733.2833333333335</v>
      </c>
      <c r="I21" s="40">
        <v>1768.616666666667</v>
      </c>
      <c r="J21" s="40">
        <v>1816.7333333333336</v>
      </c>
      <c r="K21" s="31">
        <v>1720.5</v>
      </c>
      <c r="L21" s="31">
        <v>1637.05</v>
      </c>
      <c r="M21" s="31">
        <v>6.5670599999999997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780.1</v>
      </c>
      <c r="D22" s="40">
        <v>779.58333333333337</v>
      </c>
      <c r="E22" s="40">
        <v>764.16666666666674</v>
      </c>
      <c r="F22" s="40">
        <v>748.23333333333335</v>
      </c>
      <c r="G22" s="40">
        <v>732.81666666666672</v>
      </c>
      <c r="H22" s="40">
        <v>795.51666666666677</v>
      </c>
      <c r="I22" s="40">
        <v>810.93333333333351</v>
      </c>
      <c r="J22" s="40">
        <v>826.86666666666679</v>
      </c>
      <c r="K22" s="31">
        <v>795</v>
      </c>
      <c r="L22" s="31">
        <v>763.65</v>
      </c>
      <c r="M22" s="31">
        <v>96.277609999999996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1805.85</v>
      </c>
      <c r="D23" s="40">
        <v>1806.2833333333335</v>
      </c>
      <c r="E23" s="40">
        <v>1784.5666666666671</v>
      </c>
      <c r="F23" s="40">
        <v>1763.2833333333335</v>
      </c>
      <c r="G23" s="40">
        <v>1741.5666666666671</v>
      </c>
      <c r="H23" s="40">
        <v>1827.5666666666671</v>
      </c>
      <c r="I23" s="40">
        <v>1849.2833333333338</v>
      </c>
      <c r="J23" s="40">
        <v>1870.5666666666671</v>
      </c>
      <c r="K23" s="31">
        <v>1828</v>
      </c>
      <c r="L23" s="31">
        <v>1785</v>
      </c>
      <c r="M23" s="31">
        <v>1.51881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2020.6</v>
      </c>
      <c r="D24" s="40">
        <v>1993.5333333333335</v>
      </c>
      <c r="E24" s="40">
        <v>1957.0666666666671</v>
      </c>
      <c r="F24" s="40">
        <v>1893.5333333333335</v>
      </c>
      <c r="G24" s="40">
        <v>1857.0666666666671</v>
      </c>
      <c r="H24" s="40">
        <v>2057.0666666666671</v>
      </c>
      <c r="I24" s="40">
        <v>2093.5333333333338</v>
      </c>
      <c r="J24" s="40">
        <v>2157.0666666666671</v>
      </c>
      <c r="K24" s="31">
        <v>2030</v>
      </c>
      <c r="L24" s="31">
        <v>1930</v>
      </c>
      <c r="M24" s="31">
        <v>0.55454000000000003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133.5</v>
      </c>
      <c r="D25" s="40">
        <v>134.21666666666667</v>
      </c>
      <c r="E25" s="40">
        <v>132.03333333333333</v>
      </c>
      <c r="F25" s="40">
        <v>130.56666666666666</v>
      </c>
      <c r="G25" s="40">
        <v>128.38333333333333</v>
      </c>
      <c r="H25" s="40">
        <v>135.68333333333334</v>
      </c>
      <c r="I25" s="40">
        <v>137.86666666666667</v>
      </c>
      <c r="J25" s="40">
        <v>139.33333333333334</v>
      </c>
      <c r="K25" s="31">
        <v>136.4</v>
      </c>
      <c r="L25" s="31">
        <v>132.75</v>
      </c>
      <c r="M25" s="31">
        <v>45.299729999999997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308</v>
      </c>
      <c r="D26" s="40">
        <v>308.26666666666665</v>
      </c>
      <c r="E26" s="40">
        <v>303.73333333333329</v>
      </c>
      <c r="F26" s="40">
        <v>299.46666666666664</v>
      </c>
      <c r="G26" s="40">
        <v>294.93333333333328</v>
      </c>
      <c r="H26" s="40">
        <v>312.5333333333333</v>
      </c>
      <c r="I26" s="40">
        <v>317.06666666666661</v>
      </c>
      <c r="J26" s="40">
        <v>321.33333333333331</v>
      </c>
      <c r="K26" s="31">
        <v>312.8</v>
      </c>
      <c r="L26" s="31">
        <v>304</v>
      </c>
      <c r="M26" s="31">
        <v>47.497079999999997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2307.1</v>
      </c>
      <c r="D27" s="40">
        <v>2297.6833333333329</v>
      </c>
      <c r="E27" s="40">
        <v>2278.1666666666661</v>
      </c>
      <c r="F27" s="40">
        <v>2249.2333333333331</v>
      </c>
      <c r="G27" s="40">
        <v>2229.7166666666662</v>
      </c>
      <c r="H27" s="40">
        <v>2326.6166666666659</v>
      </c>
      <c r="I27" s="40">
        <v>2346.1333333333332</v>
      </c>
      <c r="J27" s="40">
        <v>2375.0666666666657</v>
      </c>
      <c r="K27" s="31">
        <v>2317.1999999999998</v>
      </c>
      <c r="L27" s="31">
        <v>2268.75</v>
      </c>
      <c r="M27" s="31">
        <v>0.3634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802.7</v>
      </c>
      <c r="D28" s="40">
        <v>805.30000000000007</v>
      </c>
      <c r="E28" s="40">
        <v>798.60000000000014</v>
      </c>
      <c r="F28" s="40">
        <v>794.50000000000011</v>
      </c>
      <c r="G28" s="40">
        <v>787.80000000000018</v>
      </c>
      <c r="H28" s="40">
        <v>809.40000000000009</v>
      </c>
      <c r="I28" s="40">
        <v>816.10000000000014</v>
      </c>
      <c r="J28" s="40">
        <v>820.2</v>
      </c>
      <c r="K28" s="31">
        <v>812</v>
      </c>
      <c r="L28" s="31">
        <v>801.2</v>
      </c>
      <c r="M28" s="31">
        <v>1.2668299999999999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3625.1</v>
      </c>
      <c r="D29" s="40">
        <v>3642.5</v>
      </c>
      <c r="E29" s="40">
        <v>3572.6</v>
      </c>
      <c r="F29" s="40">
        <v>3520.1</v>
      </c>
      <c r="G29" s="40">
        <v>3450.2</v>
      </c>
      <c r="H29" s="40">
        <v>3695</v>
      </c>
      <c r="I29" s="40">
        <v>3764.8999999999996</v>
      </c>
      <c r="J29" s="40">
        <v>3817.4</v>
      </c>
      <c r="K29" s="31">
        <v>3712.4</v>
      </c>
      <c r="L29" s="31">
        <v>3590</v>
      </c>
      <c r="M29" s="31">
        <v>1.49874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639.04999999999995</v>
      </c>
      <c r="D30" s="40">
        <v>642.2833333333333</v>
      </c>
      <c r="E30" s="40">
        <v>633.76666666666665</v>
      </c>
      <c r="F30" s="40">
        <v>628.48333333333335</v>
      </c>
      <c r="G30" s="40">
        <v>619.9666666666667</v>
      </c>
      <c r="H30" s="40">
        <v>647.56666666666661</v>
      </c>
      <c r="I30" s="40">
        <v>656.08333333333326</v>
      </c>
      <c r="J30" s="40">
        <v>661.36666666666656</v>
      </c>
      <c r="K30" s="31">
        <v>650.79999999999995</v>
      </c>
      <c r="L30" s="31">
        <v>637</v>
      </c>
      <c r="M30" s="31">
        <v>12.71804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402.7</v>
      </c>
      <c r="D31" s="40">
        <v>400.63333333333338</v>
      </c>
      <c r="E31" s="40">
        <v>396.26666666666677</v>
      </c>
      <c r="F31" s="40">
        <v>389.83333333333337</v>
      </c>
      <c r="G31" s="40">
        <v>385.46666666666675</v>
      </c>
      <c r="H31" s="40">
        <v>407.06666666666678</v>
      </c>
      <c r="I31" s="40">
        <v>411.43333333333345</v>
      </c>
      <c r="J31" s="40">
        <v>417.86666666666679</v>
      </c>
      <c r="K31" s="31">
        <v>405</v>
      </c>
      <c r="L31" s="31">
        <v>394.2</v>
      </c>
      <c r="M31" s="31">
        <v>21.46874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4974.05</v>
      </c>
      <c r="D32" s="40">
        <v>4973.0166666666664</v>
      </c>
      <c r="E32" s="40">
        <v>4931.0333333333328</v>
      </c>
      <c r="F32" s="40">
        <v>4888.0166666666664</v>
      </c>
      <c r="G32" s="40">
        <v>4846.0333333333328</v>
      </c>
      <c r="H32" s="40">
        <v>5016.0333333333328</v>
      </c>
      <c r="I32" s="40">
        <v>5058.0166666666664</v>
      </c>
      <c r="J32" s="40">
        <v>5101.0333333333328</v>
      </c>
      <c r="K32" s="31">
        <v>5015</v>
      </c>
      <c r="L32" s="31">
        <v>4930</v>
      </c>
      <c r="M32" s="31">
        <v>2.07639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231.6</v>
      </c>
      <c r="D33" s="40">
        <v>233.20000000000002</v>
      </c>
      <c r="E33" s="40">
        <v>228.90000000000003</v>
      </c>
      <c r="F33" s="40">
        <v>226.20000000000002</v>
      </c>
      <c r="G33" s="40">
        <v>221.90000000000003</v>
      </c>
      <c r="H33" s="40">
        <v>235.90000000000003</v>
      </c>
      <c r="I33" s="40">
        <v>240.20000000000005</v>
      </c>
      <c r="J33" s="40">
        <v>242.90000000000003</v>
      </c>
      <c r="K33" s="31">
        <v>237.5</v>
      </c>
      <c r="L33" s="31">
        <v>230.5</v>
      </c>
      <c r="M33" s="31">
        <v>25.926659999999998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137.75</v>
      </c>
      <c r="D34" s="40">
        <v>138.03333333333333</v>
      </c>
      <c r="E34" s="40">
        <v>136.56666666666666</v>
      </c>
      <c r="F34" s="40">
        <v>135.38333333333333</v>
      </c>
      <c r="G34" s="40">
        <v>133.91666666666666</v>
      </c>
      <c r="H34" s="40">
        <v>139.21666666666667</v>
      </c>
      <c r="I34" s="40">
        <v>140.68333333333331</v>
      </c>
      <c r="J34" s="40">
        <v>141.86666666666667</v>
      </c>
      <c r="K34" s="31">
        <v>139.5</v>
      </c>
      <c r="L34" s="31">
        <v>136.85</v>
      </c>
      <c r="M34" s="31">
        <v>60.539610000000003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3364.4</v>
      </c>
      <c r="D35" s="40">
        <v>3390.7999999999997</v>
      </c>
      <c r="E35" s="40">
        <v>3319.5999999999995</v>
      </c>
      <c r="F35" s="40">
        <v>3274.7999999999997</v>
      </c>
      <c r="G35" s="40">
        <v>3203.5999999999995</v>
      </c>
      <c r="H35" s="40">
        <v>3435.5999999999995</v>
      </c>
      <c r="I35" s="40">
        <v>3506.7999999999993</v>
      </c>
      <c r="J35" s="40">
        <v>3551.5999999999995</v>
      </c>
      <c r="K35" s="31">
        <v>3462</v>
      </c>
      <c r="L35" s="31">
        <v>3346</v>
      </c>
      <c r="M35" s="31">
        <v>15.589779999999999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2467.9</v>
      </c>
      <c r="D36" s="40">
        <v>2475.6166666666668</v>
      </c>
      <c r="E36" s="40">
        <v>2442.2833333333338</v>
      </c>
      <c r="F36" s="40">
        <v>2416.666666666667</v>
      </c>
      <c r="G36" s="40">
        <v>2383.3333333333339</v>
      </c>
      <c r="H36" s="40">
        <v>2501.2333333333336</v>
      </c>
      <c r="I36" s="40">
        <v>2534.5666666666666</v>
      </c>
      <c r="J36" s="40">
        <v>2560.1833333333334</v>
      </c>
      <c r="K36" s="31">
        <v>2508.9499999999998</v>
      </c>
      <c r="L36" s="31">
        <v>2450</v>
      </c>
      <c r="M36" s="31">
        <v>3.2824399999999998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695.15</v>
      </c>
      <c r="D37" s="40">
        <v>694.86666666666679</v>
      </c>
      <c r="E37" s="40">
        <v>684.73333333333358</v>
      </c>
      <c r="F37" s="40">
        <v>674.31666666666683</v>
      </c>
      <c r="G37" s="40">
        <v>664.18333333333362</v>
      </c>
      <c r="H37" s="40">
        <v>705.28333333333353</v>
      </c>
      <c r="I37" s="40">
        <v>715.41666666666674</v>
      </c>
      <c r="J37" s="40">
        <v>725.83333333333348</v>
      </c>
      <c r="K37" s="31">
        <v>705</v>
      </c>
      <c r="L37" s="31">
        <v>684.45</v>
      </c>
      <c r="M37" s="31">
        <v>58.799390000000002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4322.7</v>
      </c>
      <c r="D38" s="40">
        <v>4307.7666666666664</v>
      </c>
      <c r="E38" s="40">
        <v>4271.083333333333</v>
      </c>
      <c r="F38" s="40">
        <v>4219.4666666666662</v>
      </c>
      <c r="G38" s="40">
        <v>4182.7833333333328</v>
      </c>
      <c r="H38" s="40">
        <v>4359.3833333333332</v>
      </c>
      <c r="I38" s="40">
        <v>4396.0666666666675</v>
      </c>
      <c r="J38" s="40">
        <v>4447.6833333333334</v>
      </c>
      <c r="K38" s="31">
        <v>4344.45</v>
      </c>
      <c r="L38" s="31">
        <v>4256.1499999999996</v>
      </c>
      <c r="M38" s="31">
        <v>8.9692900000000009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721.7</v>
      </c>
      <c r="D39" s="40">
        <v>724.56666666666661</v>
      </c>
      <c r="E39" s="40">
        <v>713.18333333333317</v>
      </c>
      <c r="F39" s="40">
        <v>704.66666666666652</v>
      </c>
      <c r="G39" s="40">
        <v>693.28333333333308</v>
      </c>
      <c r="H39" s="40">
        <v>733.08333333333326</v>
      </c>
      <c r="I39" s="40">
        <v>744.4666666666667</v>
      </c>
      <c r="J39" s="40">
        <v>752.98333333333335</v>
      </c>
      <c r="K39" s="31">
        <v>735.95</v>
      </c>
      <c r="L39" s="31">
        <v>716.05</v>
      </c>
      <c r="M39" s="31">
        <v>163.02341999999999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3432.8</v>
      </c>
      <c r="D40" s="40">
        <v>3440</v>
      </c>
      <c r="E40" s="40">
        <v>3417.8</v>
      </c>
      <c r="F40" s="40">
        <v>3402.8</v>
      </c>
      <c r="G40" s="40">
        <v>3380.6000000000004</v>
      </c>
      <c r="H40" s="40">
        <v>3455</v>
      </c>
      <c r="I40" s="40">
        <v>3477.2</v>
      </c>
      <c r="J40" s="40">
        <v>3492.2</v>
      </c>
      <c r="K40" s="31">
        <v>3462.2</v>
      </c>
      <c r="L40" s="31">
        <v>3425</v>
      </c>
      <c r="M40" s="31">
        <v>1.27752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7832.2</v>
      </c>
      <c r="D41" s="40">
        <v>7802.2666666666664</v>
      </c>
      <c r="E41" s="40">
        <v>7758.4333333333325</v>
      </c>
      <c r="F41" s="40">
        <v>7684.6666666666661</v>
      </c>
      <c r="G41" s="40">
        <v>7640.8333333333321</v>
      </c>
      <c r="H41" s="40">
        <v>7876.0333333333328</v>
      </c>
      <c r="I41" s="40">
        <v>7919.8666666666668</v>
      </c>
      <c r="J41" s="40">
        <v>7993.6333333333332</v>
      </c>
      <c r="K41" s="31">
        <v>7846.1</v>
      </c>
      <c r="L41" s="31">
        <v>7728.5</v>
      </c>
      <c r="M41" s="31">
        <v>5.6963499999999998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18209.7</v>
      </c>
      <c r="D42" s="40">
        <v>18181.05</v>
      </c>
      <c r="E42" s="40">
        <v>18028.649999999998</v>
      </c>
      <c r="F42" s="40">
        <v>17847.599999999999</v>
      </c>
      <c r="G42" s="40">
        <v>17695.199999999997</v>
      </c>
      <c r="H42" s="40">
        <v>18362.099999999999</v>
      </c>
      <c r="I42" s="40">
        <v>18514.5</v>
      </c>
      <c r="J42" s="40">
        <v>18695.55</v>
      </c>
      <c r="K42" s="31">
        <v>18333.45</v>
      </c>
      <c r="L42" s="31">
        <v>18000</v>
      </c>
      <c r="M42" s="31">
        <v>1.55328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5431.15</v>
      </c>
      <c r="D43" s="40">
        <v>5396.7333333333336</v>
      </c>
      <c r="E43" s="40">
        <v>5344.4666666666672</v>
      </c>
      <c r="F43" s="40">
        <v>5257.7833333333338</v>
      </c>
      <c r="G43" s="40">
        <v>5205.5166666666673</v>
      </c>
      <c r="H43" s="40">
        <v>5483.416666666667</v>
      </c>
      <c r="I43" s="40">
        <v>5535.6833333333334</v>
      </c>
      <c r="J43" s="40">
        <v>5622.3666666666668</v>
      </c>
      <c r="K43" s="31">
        <v>5449</v>
      </c>
      <c r="L43" s="31">
        <v>5310.05</v>
      </c>
      <c r="M43" s="31">
        <v>0.19882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2489.75</v>
      </c>
      <c r="D44" s="40">
        <v>2477.7666666666669</v>
      </c>
      <c r="E44" s="40">
        <v>2460.5333333333338</v>
      </c>
      <c r="F44" s="40">
        <v>2431.3166666666671</v>
      </c>
      <c r="G44" s="40">
        <v>2414.0833333333339</v>
      </c>
      <c r="H44" s="40">
        <v>2506.9833333333336</v>
      </c>
      <c r="I44" s="40">
        <v>2524.2166666666662</v>
      </c>
      <c r="J44" s="40">
        <v>2553.4333333333334</v>
      </c>
      <c r="K44" s="31">
        <v>2495</v>
      </c>
      <c r="L44" s="31">
        <v>2448.5500000000002</v>
      </c>
      <c r="M44" s="31">
        <v>1.2105699999999999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296.55</v>
      </c>
      <c r="D45" s="40">
        <v>295.31666666666666</v>
      </c>
      <c r="E45" s="40">
        <v>290.48333333333335</v>
      </c>
      <c r="F45" s="40">
        <v>284.41666666666669</v>
      </c>
      <c r="G45" s="40">
        <v>279.58333333333337</v>
      </c>
      <c r="H45" s="40">
        <v>301.38333333333333</v>
      </c>
      <c r="I45" s="40">
        <v>306.2166666666667</v>
      </c>
      <c r="J45" s="40">
        <v>312.2833333333333</v>
      </c>
      <c r="K45" s="31">
        <v>300.14999999999998</v>
      </c>
      <c r="L45" s="31">
        <v>289.25</v>
      </c>
      <c r="M45" s="31">
        <v>93.236699999999999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93.6</v>
      </c>
      <c r="D46" s="40">
        <v>93.716666666666654</v>
      </c>
      <c r="E46" s="40">
        <v>92.833333333333314</v>
      </c>
      <c r="F46" s="40">
        <v>92.066666666666663</v>
      </c>
      <c r="G46" s="40">
        <v>91.183333333333323</v>
      </c>
      <c r="H46" s="40">
        <v>94.483333333333306</v>
      </c>
      <c r="I46" s="40">
        <v>95.36666666666666</v>
      </c>
      <c r="J46" s="40">
        <v>96.133333333333297</v>
      </c>
      <c r="K46" s="31">
        <v>94.6</v>
      </c>
      <c r="L46" s="31">
        <v>92.95</v>
      </c>
      <c r="M46" s="31">
        <v>172.30924999999999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54.4</v>
      </c>
      <c r="D47" s="40">
        <v>54.366666666666667</v>
      </c>
      <c r="E47" s="40">
        <v>53.833333333333336</v>
      </c>
      <c r="F47" s="40">
        <v>53.266666666666666</v>
      </c>
      <c r="G47" s="40">
        <v>52.733333333333334</v>
      </c>
      <c r="H47" s="40">
        <v>54.933333333333337</v>
      </c>
      <c r="I47" s="40">
        <v>55.466666666666669</v>
      </c>
      <c r="J47" s="40">
        <v>56.033333333333339</v>
      </c>
      <c r="K47" s="31">
        <v>54.9</v>
      </c>
      <c r="L47" s="31">
        <v>53.8</v>
      </c>
      <c r="M47" s="31">
        <v>32.21669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2000.95</v>
      </c>
      <c r="D48" s="40">
        <v>1990.3</v>
      </c>
      <c r="E48" s="40">
        <v>1965.6</v>
      </c>
      <c r="F48" s="40">
        <v>1930.25</v>
      </c>
      <c r="G48" s="40">
        <v>1905.55</v>
      </c>
      <c r="H48" s="40">
        <v>2025.6499999999999</v>
      </c>
      <c r="I48" s="40">
        <v>2050.3500000000004</v>
      </c>
      <c r="J48" s="40">
        <v>2085.6999999999998</v>
      </c>
      <c r="K48" s="31">
        <v>2015</v>
      </c>
      <c r="L48" s="31">
        <v>1954.95</v>
      </c>
      <c r="M48" s="31">
        <v>3.8556300000000001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771.35</v>
      </c>
      <c r="D49" s="40">
        <v>774.06666666666661</v>
      </c>
      <c r="E49" s="40">
        <v>763.28333333333319</v>
      </c>
      <c r="F49" s="40">
        <v>755.21666666666658</v>
      </c>
      <c r="G49" s="40">
        <v>744.43333333333317</v>
      </c>
      <c r="H49" s="40">
        <v>782.13333333333321</v>
      </c>
      <c r="I49" s="40">
        <v>792.91666666666652</v>
      </c>
      <c r="J49" s="40">
        <v>800.98333333333323</v>
      </c>
      <c r="K49" s="31">
        <v>784.85</v>
      </c>
      <c r="L49" s="31">
        <v>766</v>
      </c>
      <c r="M49" s="31">
        <v>3.2956400000000001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220.1</v>
      </c>
      <c r="D50" s="40">
        <v>216.86666666666667</v>
      </c>
      <c r="E50" s="40">
        <v>211.63333333333335</v>
      </c>
      <c r="F50" s="40">
        <v>203.16666666666669</v>
      </c>
      <c r="G50" s="40">
        <v>197.93333333333337</v>
      </c>
      <c r="H50" s="40">
        <v>225.33333333333334</v>
      </c>
      <c r="I50" s="40">
        <v>230.56666666666669</v>
      </c>
      <c r="J50" s="40">
        <v>239.03333333333333</v>
      </c>
      <c r="K50" s="31">
        <v>222.1</v>
      </c>
      <c r="L50" s="31">
        <v>208.4</v>
      </c>
      <c r="M50" s="31">
        <v>91.545500000000004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781.1</v>
      </c>
      <c r="D51" s="40">
        <v>775.36666666666667</v>
      </c>
      <c r="E51" s="40">
        <v>766.73333333333335</v>
      </c>
      <c r="F51" s="40">
        <v>752.36666666666667</v>
      </c>
      <c r="G51" s="40">
        <v>743.73333333333335</v>
      </c>
      <c r="H51" s="40">
        <v>789.73333333333335</v>
      </c>
      <c r="I51" s="40">
        <v>798.36666666666679</v>
      </c>
      <c r="J51" s="40">
        <v>812.73333333333335</v>
      </c>
      <c r="K51" s="31">
        <v>784</v>
      </c>
      <c r="L51" s="31">
        <v>761</v>
      </c>
      <c r="M51" s="31">
        <v>11.83085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63.7</v>
      </c>
      <c r="D52" s="40">
        <v>63.433333333333337</v>
      </c>
      <c r="E52" s="40">
        <v>62.316666666666677</v>
      </c>
      <c r="F52" s="40">
        <v>60.933333333333337</v>
      </c>
      <c r="G52" s="40">
        <v>59.816666666666677</v>
      </c>
      <c r="H52" s="40">
        <v>64.816666666666677</v>
      </c>
      <c r="I52" s="40">
        <v>65.933333333333337</v>
      </c>
      <c r="J52" s="40">
        <v>67.316666666666677</v>
      </c>
      <c r="K52" s="31">
        <v>64.55</v>
      </c>
      <c r="L52" s="31">
        <v>62.05</v>
      </c>
      <c r="M52" s="31">
        <v>388.27107000000001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398.45</v>
      </c>
      <c r="D53" s="40">
        <v>396.9666666666667</v>
      </c>
      <c r="E53" s="40">
        <v>393.98333333333341</v>
      </c>
      <c r="F53" s="40">
        <v>389.51666666666671</v>
      </c>
      <c r="G53" s="40">
        <v>386.53333333333342</v>
      </c>
      <c r="H53" s="40">
        <v>401.43333333333339</v>
      </c>
      <c r="I53" s="40">
        <v>404.41666666666674</v>
      </c>
      <c r="J53" s="40">
        <v>408.88333333333338</v>
      </c>
      <c r="K53" s="31">
        <v>399.95</v>
      </c>
      <c r="L53" s="31">
        <v>392.5</v>
      </c>
      <c r="M53" s="31">
        <v>34.57752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720.6</v>
      </c>
      <c r="D54" s="40">
        <v>723.31666666666661</v>
      </c>
      <c r="E54" s="40">
        <v>715.73333333333323</v>
      </c>
      <c r="F54" s="40">
        <v>710.86666666666667</v>
      </c>
      <c r="G54" s="40">
        <v>703.2833333333333</v>
      </c>
      <c r="H54" s="40">
        <v>728.18333333333317</v>
      </c>
      <c r="I54" s="40">
        <v>735.76666666666665</v>
      </c>
      <c r="J54" s="40">
        <v>740.6333333333331</v>
      </c>
      <c r="K54" s="31">
        <v>730.9</v>
      </c>
      <c r="L54" s="31">
        <v>718.45</v>
      </c>
      <c r="M54" s="31">
        <v>53.440959999999997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357.7</v>
      </c>
      <c r="D55" s="40">
        <v>362.7833333333333</v>
      </c>
      <c r="E55" s="40">
        <v>351.21666666666658</v>
      </c>
      <c r="F55" s="40">
        <v>344.73333333333329</v>
      </c>
      <c r="G55" s="40">
        <v>333.16666666666657</v>
      </c>
      <c r="H55" s="40">
        <v>369.26666666666659</v>
      </c>
      <c r="I55" s="40">
        <v>380.83333333333331</v>
      </c>
      <c r="J55" s="40">
        <v>387.31666666666661</v>
      </c>
      <c r="K55" s="31">
        <v>374.35</v>
      </c>
      <c r="L55" s="31">
        <v>356.3</v>
      </c>
      <c r="M55" s="31">
        <v>47.003869999999999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17486</v>
      </c>
      <c r="D56" s="40">
        <v>17516.966666666667</v>
      </c>
      <c r="E56" s="40">
        <v>17287.033333333333</v>
      </c>
      <c r="F56" s="40">
        <v>17088.066666666666</v>
      </c>
      <c r="G56" s="40">
        <v>16858.133333333331</v>
      </c>
      <c r="H56" s="40">
        <v>17715.933333333334</v>
      </c>
      <c r="I56" s="40">
        <v>17945.866666666669</v>
      </c>
      <c r="J56" s="40">
        <v>18144.833333333336</v>
      </c>
      <c r="K56" s="31">
        <v>17746.900000000001</v>
      </c>
      <c r="L56" s="31">
        <v>17318</v>
      </c>
      <c r="M56" s="31">
        <v>0.37139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3712.05</v>
      </c>
      <c r="D57" s="40">
        <v>3720.75</v>
      </c>
      <c r="E57" s="40">
        <v>3686.6</v>
      </c>
      <c r="F57" s="40">
        <v>3661.15</v>
      </c>
      <c r="G57" s="40">
        <v>3627</v>
      </c>
      <c r="H57" s="40">
        <v>3746.2</v>
      </c>
      <c r="I57" s="40">
        <v>3780.3499999999995</v>
      </c>
      <c r="J57" s="40">
        <v>3805.7999999999997</v>
      </c>
      <c r="K57" s="31">
        <v>3754.9</v>
      </c>
      <c r="L57" s="31">
        <v>3695.3</v>
      </c>
      <c r="M57" s="31">
        <v>0.97013000000000005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442.1</v>
      </c>
      <c r="D58" s="40">
        <v>444.0333333333333</v>
      </c>
      <c r="E58" s="40">
        <v>439.31666666666661</v>
      </c>
      <c r="F58" s="40">
        <v>436.5333333333333</v>
      </c>
      <c r="G58" s="40">
        <v>431.81666666666661</v>
      </c>
      <c r="H58" s="40">
        <v>446.81666666666661</v>
      </c>
      <c r="I58" s="40">
        <v>451.5333333333333</v>
      </c>
      <c r="J58" s="40">
        <v>454.31666666666661</v>
      </c>
      <c r="K58" s="31">
        <v>448.75</v>
      </c>
      <c r="L58" s="31">
        <v>441.25</v>
      </c>
      <c r="M58" s="31">
        <v>16.565750000000001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227.65</v>
      </c>
      <c r="D59" s="40">
        <v>226.5</v>
      </c>
      <c r="E59" s="40">
        <v>224.65</v>
      </c>
      <c r="F59" s="40">
        <v>221.65</v>
      </c>
      <c r="G59" s="40">
        <v>219.8</v>
      </c>
      <c r="H59" s="40">
        <v>229.5</v>
      </c>
      <c r="I59" s="40">
        <v>231.35000000000002</v>
      </c>
      <c r="J59" s="40">
        <v>234.35</v>
      </c>
      <c r="K59" s="31">
        <v>228.35</v>
      </c>
      <c r="L59" s="31">
        <v>223.5</v>
      </c>
      <c r="M59" s="31">
        <v>80.733270000000005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125.3</v>
      </c>
      <c r="D60" s="40">
        <v>124.8</v>
      </c>
      <c r="E60" s="40">
        <v>124.1</v>
      </c>
      <c r="F60" s="40">
        <v>122.89999999999999</v>
      </c>
      <c r="G60" s="40">
        <v>122.19999999999999</v>
      </c>
      <c r="H60" s="40">
        <v>126</v>
      </c>
      <c r="I60" s="40">
        <v>126.70000000000002</v>
      </c>
      <c r="J60" s="40">
        <v>127.9</v>
      </c>
      <c r="K60" s="31">
        <v>125.5</v>
      </c>
      <c r="L60" s="31">
        <v>123.6</v>
      </c>
      <c r="M60" s="31">
        <v>6.1780200000000001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586.20000000000005</v>
      </c>
      <c r="D61" s="40">
        <v>587.6</v>
      </c>
      <c r="E61" s="40">
        <v>580.85</v>
      </c>
      <c r="F61" s="40">
        <v>575.5</v>
      </c>
      <c r="G61" s="40">
        <v>568.75</v>
      </c>
      <c r="H61" s="40">
        <v>592.95000000000005</v>
      </c>
      <c r="I61" s="40">
        <v>599.70000000000005</v>
      </c>
      <c r="J61" s="40">
        <v>605.05000000000007</v>
      </c>
      <c r="K61" s="31">
        <v>594.35</v>
      </c>
      <c r="L61" s="31">
        <v>582.25</v>
      </c>
      <c r="M61" s="31">
        <v>14.43887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921.5</v>
      </c>
      <c r="D62" s="40">
        <v>923.6</v>
      </c>
      <c r="E62" s="40">
        <v>914.2</v>
      </c>
      <c r="F62" s="40">
        <v>906.9</v>
      </c>
      <c r="G62" s="40">
        <v>897.5</v>
      </c>
      <c r="H62" s="40">
        <v>930.90000000000009</v>
      </c>
      <c r="I62" s="40">
        <v>940.3</v>
      </c>
      <c r="J62" s="40">
        <v>947.60000000000014</v>
      </c>
      <c r="K62" s="31">
        <v>933</v>
      </c>
      <c r="L62" s="31">
        <v>916.3</v>
      </c>
      <c r="M62" s="31">
        <v>23.217610000000001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146.9</v>
      </c>
      <c r="D63" s="40">
        <v>147.44999999999999</v>
      </c>
      <c r="E63" s="40">
        <v>145.64999999999998</v>
      </c>
      <c r="F63" s="40">
        <v>144.39999999999998</v>
      </c>
      <c r="G63" s="40">
        <v>142.59999999999997</v>
      </c>
      <c r="H63" s="40">
        <v>148.69999999999999</v>
      </c>
      <c r="I63" s="40">
        <v>150.5</v>
      </c>
      <c r="J63" s="40">
        <v>151.75</v>
      </c>
      <c r="K63" s="31">
        <v>149.25</v>
      </c>
      <c r="L63" s="31">
        <v>146.19999999999999</v>
      </c>
      <c r="M63" s="31">
        <v>9.3932000000000002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164.75</v>
      </c>
      <c r="D64" s="40">
        <v>164.71666666666667</v>
      </c>
      <c r="E64" s="40">
        <v>163.28333333333333</v>
      </c>
      <c r="F64" s="40">
        <v>161.81666666666666</v>
      </c>
      <c r="G64" s="40">
        <v>160.38333333333333</v>
      </c>
      <c r="H64" s="40">
        <v>166.18333333333334</v>
      </c>
      <c r="I64" s="40">
        <v>167.61666666666667</v>
      </c>
      <c r="J64" s="40">
        <v>169.08333333333334</v>
      </c>
      <c r="K64" s="31">
        <v>166.15</v>
      </c>
      <c r="L64" s="31">
        <v>163.25</v>
      </c>
      <c r="M64" s="31">
        <v>102.1172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5688.55</v>
      </c>
      <c r="D65" s="40">
        <v>5674.5166666666664</v>
      </c>
      <c r="E65" s="40">
        <v>5639.0333333333328</v>
      </c>
      <c r="F65" s="40">
        <v>5589.5166666666664</v>
      </c>
      <c r="G65" s="40">
        <v>5554.0333333333328</v>
      </c>
      <c r="H65" s="40">
        <v>5724.0333333333328</v>
      </c>
      <c r="I65" s="40">
        <v>5759.5166666666664</v>
      </c>
      <c r="J65" s="40">
        <v>5809.0333333333328</v>
      </c>
      <c r="K65" s="31">
        <v>5710</v>
      </c>
      <c r="L65" s="31">
        <v>5625</v>
      </c>
      <c r="M65" s="31">
        <v>1.8328599999999999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1463.6</v>
      </c>
      <c r="D66" s="40">
        <v>1464.2</v>
      </c>
      <c r="E66" s="40">
        <v>1451.4</v>
      </c>
      <c r="F66" s="40">
        <v>1439.2</v>
      </c>
      <c r="G66" s="40">
        <v>1426.4</v>
      </c>
      <c r="H66" s="40">
        <v>1476.4</v>
      </c>
      <c r="I66" s="40">
        <v>1489.1999999999998</v>
      </c>
      <c r="J66" s="40">
        <v>1501.4</v>
      </c>
      <c r="K66" s="31">
        <v>1477</v>
      </c>
      <c r="L66" s="31">
        <v>1452</v>
      </c>
      <c r="M66" s="31">
        <v>3.3598400000000002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692.55</v>
      </c>
      <c r="D67" s="40">
        <v>684.5333333333333</v>
      </c>
      <c r="E67" s="40">
        <v>674.06666666666661</v>
      </c>
      <c r="F67" s="40">
        <v>655.58333333333326</v>
      </c>
      <c r="G67" s="40">
        <v>645.11666666666656</v>
      </c>
      <c r="H67" s="40">
        <v>703.01666666666665</v>
      </c>
      <c r="I67" s="40">
        <v>713.48333333333335</v>
      </c>
      <c r="J67" s="40">
        <v>731.9666666666667</v>
      </c>
      <c r="K67" s="31">
        <v>695</v>
      </c>
      <c r="L67" s="31">
        <v>666.05</v>
      </c>
      <c r="M67" s="31">
        <v>27.759370000000001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785.95</v>
      </c>
      <c r="D68" s="40">
        <v>787.85</v>
      </c>
      <c r="E68" s="40">
        <v>779.7</v>
      </c>
      <c r="F68" s="40">
        <v>773.45</v>
      </c>
      <c r="G68" s="40">
        <v>765.30000000000007</v>
      </c>
      <c r="H68" s="40">
        <v>794.1</v>
      </c>
      <c r="I68" s="40">
        <v>802.24999999999989</v>
      </c>
      <c r="J68" s="40">
        <v>808.5</v>
      </c>
      <c r="K68" s="31">
        <v>796</v>
      </c>
      <c r="L68" s="31">
        <v>781.6</v>
      </c>
      <c r="M68" s="31">
        <v>3.3518300000000001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446.65</v>
      </c>
      <c r="D69" s="40">
        <v>447.86666666666662</v>
      </c>
      <c r="E69" s="40">
        <v>443.78333333333325</v>
      </c>
      <c r="F69" s="40">
        <v>440.91666666666663</v>
      </c>
      <c r="G69" s="40">
        <v>436.83333333333326</v>
      </c>
      <c r="H69" s="40">
        <v>450.73333333333323</v>
      </c>
      <c r="I69" s="40">
        <v>454.81666666666661</v>
      </c>
      <c r="J69" s="40">
        <v>457.68333333333322</v>
      </c>
      <c r="K69" s="31">
        <v>451.95</v>
      </c>
      <c r="L69" s="31">
        <v>445</v>
      </c>
      <c r="M69" s="31">
        <v>11.334059999999999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986.85</v>
      </c>
      <c r="D70" s="40">
        <v>990.94999999999993</v>
      </c>
      <c r="E70" s="40">
        <v>963.89999999999986</v>
      </c>
      <c r="F70" s="40">
        <v>940.94999999999993</v>
      </c>
      <c r="G70" s="40">
        <v>913.89999999999986</v>
      </c>
      <c r="H70" s="40">
        <v>1013.8999999999999</v>
      </c>
      <c r="I70" s="40">
        <v>1040.9499999999998</v>
      </c>
      <c r="J70" s="40">
        <v>1063.8999999999999</v>
      </c>
      <c r="K70" s="31">
        <v>1018</v>
      </c>
      <c r="L70" s="31">
        <v>968</v>
      </c>
      <c r="M70" s="31">
        <v>14.574529999999999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417.35</v>
      </c>
      <c r="D71" s="40">
        <v>413.81666666666666</v>
      </c>
      <c r="E71" s="40">
        <v>408.63333333333333</v>
      </c>
      <c r="F71" s="40">
        <v>399.91666666666669</v>
      </c>
      <c r="G71" s="40">
        <v>394.73333333333335</v>
      </c>
      <c r="H71" s="40">
        <v>422.5333333333333</v>
      </c>
      <c r="I71" s="40">
        <v>427.71666666666658</v>
      </c>
      <c r="J71" s="40">
        <v>436.43333333333328</v>
      </c>
      <c r="K71" s="31">
        <v>419</v>
      </c>
      <c r="L71" s="31">
        <v>405.1</v>
      </c>
      <c r="M71" s="31">
        <v>57.612789999999997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575.79999999999995</v>
      </c>
      <c r="D72" s="40">
        <v>577.01666666666665</v>
      </c>
      <c r="E72" s="40">
        <v>569.83333333333326</v>
      </c>
      <c r="F72" s="40">
        <v>563.86666666666656</v>
      </c>
      <c r="G72" s="40">
        <v>556.68333333333317</v>
      </c>
      <c r="H72" s="40">
        <v>582.98333333333335</v>
      </c>
      <c r="I72" s="40">
        <v>590.16666666666674</v>
      </c>
      <c r="J72" s="40">
        <v>596.13333333333344</v>
      </c>
      <c r="K72" s="31">
        <v>584.20000000000005</v>
      </c>
      <c r="L72" s="31">
        <v>571.04999999999995</v>
      </c>
      <c r="M72" s="31">
        <v>20.09075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2012.85</v>
      </c>
      <c r="D73" s="40">
        <v>2009.2666666666667</v>
      </c>
      <c r="E73" s="40">
        <v>1987.5333333333333</v>
      </c>
      <c r="F73" s="40">
        <v>1962.2166666666667</v>
      </c>
      <c r="G73" s="40">
        <v>1940.4833333333333</v>
      </c>
      <c r="H73" s="40">
        <v>2034.5833333333333</v>
      </c>
      <c r="I73" s="40">
        <v>2056.3166666666666</v>
      </c>
      <c r="J73" s="40">
        <v>2081.6333333333332</v>
      </c>
      <c r="K73" s="31">
        <v>2031</v>
      </c>
      <c r="L73" s="31">
        <v>1983.95</v>
      </c>
      <c r="M73" s="31">
        <v>0.81064000000000003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2659.85</v>
      </c>
      <c r="D74" s="40">
        <v>2663.9</v>
      </c>
      <c r="E74" s="40">
        <v>2641.25</v>
      </c>
      <c r="F74" s="40">
        <v>2622.65</v>
      </c>
      <c r="G74" s="40">
        <v>2600</v>
      </c>
      <c r="H74" s="40">
        <v>2682.5</v>
      </c>
      <c r="I74" s="40">
        <v>2705.1500000000005</v>
      </c>
      <c r="J74" s="40">
        <v>2723.75</v>
      </c>
      <c r="K74" s="31">
        <v>2686.55</v>
      </c>
      <c r="L74" s="31">
        <v>2645.3</v>
      </c>
      <c r="M74" s="31">
        <v>3.4479600000000001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157.65</v>
      </c>
      <c r="D75" s="40">
        <v>158.68333333333334</v>
      </c>
      <c r="E75" s="40">
        <v>155.51666666666668</v>
      </c>
      <c r="F75" s="40">
        <v>153.38333333333335</v>
      </c>
      <c r="G75" s="40">
        <v>150.2166666666667</v>
      </c>
      <c r="H75" s="40">
        <v>160.81666666666666</v>
      </c>
      <c r="I75" s="40">
        <v>163.98333333333329</v>
      </c>
      <c r="J75" s="40">
        <v>166.11666666666665</v>
      </c>
      <c r="K75" s="31">
        <v>161.85</v>
      </c>
      <c r="L75" s="31">
        <v>156.55000000000001</v>
      </c>
      <c r="M75" s="31">
        <v>12.85838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4616.6000000000004</v>
      </c>
      <c r="D76" s="40">
        <v>4603.8666666666668</v>
      </c>
      <c r="E76" s="40">
        <v>4571.7333333333336</v>
      </c>
      <c r="F76" s="40">
        <v>4526.8666666666668</v>
      </c>
      <c r="G76" s="40">
        <v>4494.7333333333336</v>
      </c>
      <c r="H76" s="40">
        <v>4648.7333333333336</v>
      </c>
      <c r="I76" s="40">
        <v>4680.8666666666668</v>
      </c>
      <c r="J76" s="40">
        <v>4725.7333333333336</v>
      </c>
      <c r="K76" s="31">
        <v>4636</v>
      </c>
      <c r="L76" s="31">
        <v>4559</v>
      </c>
      <c r="M76" s="31">
        <v>3.9997400000000001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5268.35</v>
      </c>
      <c r="D77" s="40">
        <v>5274.75</v>
      </c>
      <c r="E77" s="40">
        <v>5239.5</v>
      </c>
      <c r="F77" s="40">
        <v>5210.6499999999996</v>
      </c>
      <c r="G77" s="40">
        <v>5175.3999999999996</v>
      </c>
      <c r="H77" s="40">
        <v>5303.6</v>
      </c>
      <c r="I77" s="40">
        <v>5338.85</v>
      </c>
      <c r="J77" s="40">
        <v>5367.7000000000007</v>
      </c>
      <c r="K77" s="31">
        <v>5310</v>
      </c>
      <c r="L77" s="31">
        <v>5245.9</v>
      </c>
      <c r="M77" s="31">
        <v>0.92896999999999996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3637.3</v>
      </c>
      <c r="D78" s="40">
        <v>3655.4333333333329</v>
      </c>
      <c r="E78" s="40">
        <v>3581.8666666666659</v>
      </c>
      <c r="F78" s="40">
        <v>3526.4333333333329</v>
      </c>
      <c r="G78" s="40">
        <v>3452.8666666666659</v>
      </c>
      <c r="H78" s="40">
        <v>3710.8666666666659</v>
      </c>
      <c r="I78" s="40">
        <v>3784.4333333333325</v>
      </c>
      <c r="J78" s="40">
        <v>3839.8666666666659</v>
      </c>
      <c r="K78" s="31">
        <v>3729</v>
      </c>
      <c r="L78" s="31">
        <v>3600</v>
      </c>
      <c r="M78" s="31">
        <v>1.1970499999999999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4689.2</v>
      </c>
      <c r="D79" s="40">
        <v>4690.916666666667</v>
      </c>
      <c r="E79" s="40">
        <v>4658.8333333333339</v>
      </c>
      <c r="F79" s="40">
        <v>4628.4666666666672</v>
      </c>
      <c r="G79" s="40">
        <v>4596.3833333333341</v>
      </c>
      <c r="H79" s="40">
        <v>4721.2833333333338</v>
      </c>
      <c r="I79" s="40">
        <v>4753.3666666666677</v>
      </c>
      <c r="J79" s="40">
        <v>4783.7333333333336</v>
      </c>
      <c r="K79" s="31">
        <v>4723</v>
      </c>
      <c r="L79" s="31">
        <v>4660.55</v>
      </c>
      <c r="M79" s="31">
        <v>3.1886000000000001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2819.7</v>
      </c>
      <c r="D80" s="40">
        <v>2821.15</v>
      </c>
      <c r="E80" s="40">
        <v>2797.3</v>
      </c>
      <c r="F80" s="40">
        <v>2774.9</v>
      </c>
      <c r="G80" s="40">
        <v>2751.05</v>
      </c>
      <c r="H80" s="40">
        <v>2843.55</v>
      </c>
      <c r="I80" s="40">
        <v>2867.3999999999996</v>
      </c>
      <c r="J80" s="40">
        <v>2889.8</v>
      </c>
      <c r="K80" s="31">
        <v>2845</v>
      </c>
      <c r="L80" s="31">
        <v>2798.75</v>
      </c>
      <c r="M80" s="31">
        <v>3.2401399999999998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500</v>
      </c>
      <c r="D81" s="40">
        <v>499.91666666666669</v>
      </c>
      <c r="E81" s="40">
        <v>498.28333333333336</v>
      </c>
      <c r="F81" s="40">
        <v>496.56666666666666</v>
      </c>
      <c r="G81" s="40">
        <v>494.93333333333334</v>
      </c>
      <c r="H81" s="40">
        <v>501.63333333333338</v>
      </c>
      <c r="I81" s="40">
        <v>503.26666666666671</v>
      </c>
      <c r="J81" s="40">
        <v>504.98333333333341</v>
      </c>
      <c r="K81" s="31">
        <v>501.55</v>
      </c>
      <c r="L81" s="31">
        <v>498.2</v>
      </c>
      <c r="M81" s="31">
        <v>1.46421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1701.8</v>
      </c>
      <c r="D82" s="40">
        <v>1695.7833333333335</v>
      </c>
      <c r="E82" s="40">
        <v>1686.0666666666671</v>
      </c>
      <c r="F82" s="40">
        <v>1670.3333333333335</v>
      </c>
      <c r="G82" s="40">
        <v>1660.616666666667</v>
      </c>
      <c r="H82" s="40">
        <v>1711.5166666666671</v>
      </c>
      <c r="I82" s="40">
        <v>1721.2333333333338</v>
      </c>
      <c r="J82" s="40">
        <v>1736.9666666666672</v>
      </c>
      <c r="K82" s="31">
        <v>1705.5</v>
      </c>
      <c r="L82" s="31">
        <v>1680.05</v>
      </c>
      <c r="M82" s="31">
        <v>0.30303999999999998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1869.3</v>
      </c>
      <c r="D83" s="40">
        <v>1864.7166666666665</v>
      </c>
      <c r="E83" s="40">
        <v>1855.583333333333</v>
      </c>
      <c r="F83" s="40">
        <v>1841.8666666666666</v>
      </c>
      <c r="G83" s="40">
        <v>1832.7333333333331</v>
      </c>
      <c r="H83" s="40">
        <v>1878.4333333333329</v>
      </c>
      <c r="I83" s="40">
        <v>1887.5666666666666</v>
      </c>
      <c r="J83" s="40">
        <v>1901.2833333333328</v>
      </c>
      <c r="K83" s="31">
        <v>1873.85</v>
      </c>
      <c r="L83" s="31">
        <v>1851</v>
      </c>
      <c r="M83" s="31">
        <v>7.1965899999999996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173.9</v>
      </c>
      <c r="D84" s="40">
        <v>174</v>
      </c>
      <c r="E84" s="40">
        <v>171.65</v>
      </c>
      <c r="F84" s="40">
        <v>169.4</v>
      </c>
      <c r="G84" s="40">
        <v>167.05</v>
      </c>
      <c r="H84" s="40">
        <v>176.25</v>
      </c>
      <c r="I84" s="40">
        <v>178.60000000000002</v>
      </c>
      <c r="J84" s="40">
        <v>180.85</v>
      </c>
      <c r="K84" s="31">
        <v>176.35</v>
      </c>
      <c r="L84" s="31">
        <v>171.75</v>
      </c>
      <c r="M84" s="31">
        <v>84.648910000000001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99.5</v>
      </c>
      <c r="D85" s="40">
        <v>99.766666666666666</v>
      </c>
      <c r="E85" s="40">
        <v>98.533333333333331</v>
      </c>
      <c r="F85" s="40">
        <v>97.566666666666663</v>
      </c>
      <c r="G85" s="40">
        <v>96.333333333333329</v>
      </c>
      <c r="H85" s="40">
        <v>100.73333333333333</v>
      </c>
      <c r="I85" s="40">
        <v>101.96666666666665</v>
      </c>
      <c r="J85" s="40">
        <v>102.93333333333334</v>
      </c>
      <c r="K85" s="31">
        <v>101</v>
      </c>
      <c r="L85" s="31">
        <v>98.8</v>
      </c>
      <c r="M85" s="31">
        <v>115.09041999999999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286.45</v>
      </c>
      <c r="D86" s="40">
        <v>286.03333333333336</v>
      </c>
      <c r="E86" s="40">
        <v>283.51666666666671</v>
      </c>
      <c r="F86" s="40">
        <v>280.58333333333337</v>
      </c>
      <c r="G86" s="40">
        <v>278.06666666666672</v>
      </c>
      <c r="H86" s="40">
        <v>288.9666666666667</v>
      </c>
      <c r="I86" s="40">
        <v>291.48333333333335</v>
      </c>
      <c r="J86" s="40">
        <v>294.41666666666669</v>
      </c>
      <c r="K86" s="31">
        <v>288.55</v>
      </c>
      <c r="L86" s="31">
        <v>283.10000000000002</v>
      </c>
      <c r="M86" s="31">
        <v>11.85581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144.30000000000001</v>
      </c>
      <c r="D87" s="40">
        <v>144.36666666666665</v>
      </c>
      <c r="E87" s="40">
        <v>143.1333333333333</v>
      </c>
      <c r="F87" s="40">
        <v>141.96666666666664</v>
      </c>
      <c r="G87" s="40">
        <v>140.73333333333329</v>
      </c>
      <c r="H87" s="40">
        <v>145.5333333333333</v>
      </c>
      <c r="I87" s="40">
        <v>146.76666666666665</v>
      </c>
      <c r="J87" s="40">
        <v>147.93333333333331</v>
      </c>
      <c r="K87" s="31">
        <v>145.6</v>
      </c>
      <c r="L87" s="31">
        <v>143.19999999999999</v>
      </c>
      <c r="M87" s="31">
        <v>41.969160000000002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45.35</v>
      </c>
      <c r="D88" s="40">
        <v>45.183333333333337</v>
      </c>
      <c r="E88" s="40">
        <v>44.416666666666671</v>
      </c>
      <c r="F88" s="40">
        <v>43.483333333333334</v>
      </c>
      <c r="G88" s="40">
        <v>42.716666666666669</v>
      </c>
      <c r="H88" s="40">
        <v>46.116666666666674</v>
      </c>
      <c r="I88" s="40">
        <v>46.88333333333334</v>
      </c>
      <c r="J88" s="40">
        <v>47.816666666666677</v>
      </c>
      <c r="K88" s="31">
        <v>45.95</v>
      </c>
      <c r="L88" s="31">
        <v>44.25</v>
      </c>
      <c r="M88" s="31">
        <v>233.24619999999999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3723.85</v>
      </c>
      <c r="D89" s="40">
        <v>3730.2833333333333</v>
      </c>
      <c r="E89" s="40">
        <v>3700.5666666666666</v>
      </c>
      <c r="F89" s="40">
        <v>3677.2833333333333</v>
      </c>
      <c r="G89" s="40">
        <v>3647.5666666666666</v>
      </c>
      <c r="H89" s="40">
        <v>3753.5666666666666</v>
      </c>
      <c r="I89" s="40">
        <v>3783.2833333333328</v>
      </c>
      <c r="J89" s="40">
        <v>3806.5666666666666</v>
      </c>
      <c r="K89" s="31">
        <v>3760</v>
      </c>
      <c r="L89" s="31">
        <v>3707</v>
      </c>
      <c r="M89" s="31">
        <v>0.75580999999999998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516</v>
      </c>
      <c r="D90" s="40">
        <v>519.43333333333339</v>
      </c>
      <c r="E90" s="40">
        <v>510.16666666666674</v>
      </c>
      <c r="F90" s="40">
        <v>504.33333333333337</v>
      </c>
      <c r="G90" s="40">
        <v>495.06666666666672</v>
      </c>
      <c r="H90" s="40">
        <v>525.26666666666677</v>
      </c>
      <c r="I90" s="40">
        <v>534.53333333333342</v>
      </c>
      <c r="J90" s="40">
        <v>540.36666666666679</v>
      </c>
      <c r="K90" s="31">
        <v>528.70000000000005</v>
      </c>
      <c r="L90" s="31">
        <v>513.6</v>
      </c>
      <c r="M90" s="31">
        <v>10.01202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918.75</v>
      </c>
      <c r="D91" s="40">
        <v>917.4</v>
      </c>
      <c r="E91" s="40">
        <v>910.34999999999991</v>
      </c>
      <c r="F91" s="40">
        <v>901.94999999999993</v>
      </c>
      <c r="G91" s="40">
        <v>894.89999999999986</v>
      </c>
      <c r="H91" s="40">
        <v>925.8</v>
      </c>
      <c r="I91" s="40">
        <v>932.84999999999991</v>
      </c>
      <c r="J91" s="40">
        <v>941.25</v>
      </c>
      <c r="K91" s="31">
        <v>924.45</v>
      </c>
      <c r="L91" s="31">
        <v>909</v>
      </c>
      <c r="M91" s="31">
        <v>6.9047099999999997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631.1</v>
      </c>
      <c r="D92" s="40">
        <v>634.69999999999993</v>
      </c>
      <c r="E92" s="40">
        <v>625.39999999999986</v>
      </c>
      <c r="F92" s="40">
        <v>619.69999999999993</v>
      </c>
      <c r="G92" s="40">
        <v>610.39999999999986</v>
      </c>
      <c r="H92" s="40">
        <v>640.39999999999986</v>
      </c>
      <c r="I92" s="40">
        <v>649.69999999999982</v>
      </c>
      <c r="J92" s="40">
        <v>655.39999999999986</v>
      </c>
      <c r="K92" s="31">
        <v>644</v>
      </c>
      <c r="L92" s="31">
        <v>629</v>
      </c>
      <c r="M92" s="31">
        <v>0.95781000000000005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1964.35</v>
      </c>
      <c r="D93" s="40">
        <v>1946.6833333333334</v>
      </c>
      <c r="E93" s="40">
        <v>1923.7166666666667</v>
      </c>
      <c r="F93" s="40">
        <v>1883.0833333333333</v>
      </c>
      <c r="G93" s="40">
        <v>1860.1166666666666</v>
      </c>
      <c r="H93" s="40">
        <v>1987.3166666666668</v>
      </c>
      <c r="I93" s="40">
        <v>2010.2833333333335</v>
      </c>
      <c r="J93" s="40">
        <v>2050.916666666667</v>
      </c>
      <c r="K93" s="31">
        <v>1969.65</v>
      </c>
      <c r="L93" s="31">
        <v>1906.05</v>
      </c>
      <c r="M93" s="31">
        <v>10.123200000000001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1857.3</v>
      </c>
      <c r="D94" s="40">
        <v>1852.4666666666665</v>
      </c>
      <c r="E94" s="40">
        <v>1837.1833333333329</v>
      </c>
      <c r="F94" s="40">
        <v>1817.0666666666664</v>
      </c>
      <c r="G94" s="40">
        <v>1801.7833333333328</v>
      </c>
      <c r="H94" s="40">
        <v>1872.583333333333</v>
      </c>
      <c r="I94" s="40">
        <v>1887.8666666666663</v>
      </c>
      <c r="J94" s="40">
        <v>1907.9833333333331</v>
      </c>
      <c r="K94" s="31">
        <v>1867.75</v>
      </c>
      <c r="L94" s="31">
        <v>1832.35</v>
      </c>
      <c r="M94" s="31">
        <v>12.345829999999999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704.8</v>
      </c>
      <c r="D95" s="40">
        <v>707.36666666666667</v>
      </c>
      <c r="E95" s="40">
        <v>692.93333333333339</v>
      </c>
      <c r="F95" s="40">
        <v>681.06666666666672</v>
      </c>
      <c r="G95" s="40">
        <v>666.63333333333344</v>
      </c>
      <c r="H95" s="40">
        <v>719.23333333333335</v>
      </c>
      <c r="I95" s="40">
        <v>733.66666666666652</v>
      </c>
      <c r="J95" s="40">
        <v>745.5333333333333</v>
      </c>
      <c r="K95" s="31">
        <v>721.8</v>
      </c>
      <c r="L95" s="31">
        <v>695.5</v>
      </c>
      <c r="M95" s="31">
        <v>12.21311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313.25</v>
      </c>
      <c r="D96" s="40">
        <v>314.09999999999997</v>
      </c>
      <c r="E96" s="40">
        <v>304.19999999999993</v>
      </c>
      <c r="F96" s="40">
        <v>295.14999999999998</v>
      </c>
      <c r="G96" s="40">
        <v>285.24999999999994</v>
      </c>
      <c r="H96" s="40">
        <v>323.14999999999992</v>
      </c>
      <c r="I96" s="40">
        <v>333.0499999999999</v>
      </c>
      <c r="J96" s="40">
        <v>342.09999999999991</v>
      </c>
      <c r="K96" s="31">
        <v>324</v>
      </c>
      <c r="L96" s="31">
        <v>305.05</v>
      </c>
      <c r="M96" s="31">
        <v>13.371919999999999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1337.2</v>
      </c>
      <c r="D97" s="40">
        <v>1324.3833333333334</v>
      </c>
      <c r="E97" s="40">
        <v>1305.8166666666668</v>
      </c>
      <c r="F97" s="40">
        <v>1274.4333333333334</v>
      </c>
      <c r="G97" s="40">
        <v>1255.8666666666668</v>
      </c>
      <c r="H97" s="40">
        <v>1355.7666666666669</v>
      </c>
      <c r="I97" s="40">
        <v>1374.3333333333335</v>
      </c>
      <c r="J97" s="40">
        <v>1405.7166666666669</v>
      </c>
      <c r="K97" s="31">
        <v>1342.95</v>
      </c>
      <c r="L97" s="31">
        <v>1293</v>
      </c>
      <c r="M97" s="31">
        <v>56.362430000000003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2470.6</v>
      </c>
      <c r="D98" s="40">
        <v>2474.8666666666668</v>
      </c>
      <c r="E98" s="40">
        <v>2450.7333333333336</v>
      </c>
      <c r="F98" s="40">
        <v>2430.8666666666668</v>
      </c>
      <c r="G98" s="40">
        <v>2406.7333333333336</v>
      </c>
      <c r="H98" s="40">
        <v>2494.7333333333336</v>
      </c>
      <c r="I98" s="40">
        <v>2518.8666666666668</v>
      </c>
      <c r="J98" s="40">
        <v>2538.7333333333336</v>
      </c>
      <c r="K98" s="31">
        <v>2499</v>
      </c>
      <c r="L98" s="31">
        <v>2455</v>
      </c>
      <c r="M98" s="31">
        <v>5.8900800000000002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1545.15</v>
      </c>
      <c r="D99" s="40">
        <v>1537.6166666666668</v>
      </c>
      <c r="E99" s="40">
        <v>1526.5333333333335</v>
      </c>
      <c r="F99" s="40">
        <v>1507.9166666666667</v>
      </c>
      <c r="G99" s="40">
        <v>1496.8333333333335</v>
      </c>
      <c r="H99" s="40">
        <v>1556.2333333333336</v>
      </c>
      <c r="I99" s="40">
        <v>1567.3166666666666</v>
      </c>
      <c r="J99" s="40">
        <v>1585.9333333333336</v>
      </c>
      <c r="K99" s="31">
        <v>1548.7</v>
      </c>
      <c r="L99" s="31">
        <v>1519</v>
      </c>
      <c r="M99" s="31">
        <v>56.044840000000001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671.45</v>
      </c>
      <c r="D100" s="40">
        <v>670.83333333333337</v>
      </c>
      <c r="E100" s="40">
        <v>666.81666666666672</v>
      </c>
      <c r="F100" s="40">
        <v>662.18333333333339</v>
      </c>
      <c r="G100" s="40">
        <v>658.16666666666674</v>
      </c>
      <c r="H100" s="40">
        <v>675.4666666666667</v>
      </c>
      <c r="I100" s="40">
        <v>679.48333333333335</v>
      </c>
      <c r="J100" s="40">
        <v>684.11666666666667</v>
      </c>
      <c r="K100" s="31">
        <v>674.85</v>
      </c>
      <c r="L100" s="31">
        <v>666.2</v>
      </c>
      <c r="M100" s="31">
        <v>12.92789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1344.85</v>
      </c>
      <c r="D101" s="40">
        <v>1336.0333333333333</v>
      </c>
      <c r="E101" s="40">
        <v>1322.0666666666666</v>
      </c>
      <c r="F101" s="40">
        <v>1299.2833333333333</v>
      </c>
      <c r="G101" s="40">
        <v>1285.3166666666666</v>
      </c>
      <c r="H101" s="40">
        <v>1358.8166666666666</v>
      </c>
      <c r="I101" s="40">
        <v>1372.7833333333333</v>
      </c>
      <c r="J101" s="40">
        <v>1395.5666666666666</v>
      </c>
      <c r="K101" s="31">
        <v>1350</v>
      </c>
      <c r="L101" s="31">
        <v>1313.25</v>
      </c>
      <c r="M101" s="31">
        <v>6.9076300000000002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2569.6999999999998</v>
      </c>
      <c r="D102" s="40">
        <v>2573.1666666666665</v>
      </c>
      <c r="E102" s="40">
        <v>2551.5333333333328</v>
      </c>
      <c r="F102" s="40">
        <v>2533.3666666666663</v>
      </c>
      <c r="G102" s="40">
        <v>2511.7333333333327</v>
      </c>
      <c r="H102" s="40">
        <v>2591.333333333333</v>
      </c>
      <c r="I102" s="40">
        <v>2612.9666666666672</v>
      </c>
      <c r="J102" s="40">
        <v>2631.1333333333332</v>
      </c>
      <c r="K102" s="31">
        <v>2594.8000000000002</v>
      </c>
      <c r="L102" s="31">
        <v>2555</v>
      </c>
      <c r="M102" s="31">
        <v>2.6706500000000002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506.35</v>
      </c>
      <c r="D103" s="40">
        <v>506.2833333333333</v>
      </c>
      <c r="E103" s="40">
        <v>503.06666666666661</v>
      </c>
      <c r="F103" s="40">
        <v>499.7833333333333</v>
      </c>
      <c r="G103" s="40">
        <v>496.56666666666661</v>
      </c>
      <c r="H103" s="40">
        <v>509.56666666666661</v>
      </c>
      <c r="I103" s="40">
        <v>512.7833333333333</v>
      </c>
      <c r="J103" s="40">
        <v>516.06666666666661</v>
      </c>
      <c r="K103" s="31">
        <v>509.5</v>
      </c>
      <c r="L103" s="31">
        <v>503</v>
      </c>
      <c r="M103" s="31">
        <v>54.610720000000001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1365.65</v>
      </c>
      <c r="D104" s="40">
        <v>1349.8666666666668</v>
      </c>
      <c r="E104" s="40">
        <v>1327.7333333333336</v>
      </c>
      <c r="F104" s="40">
        <v>1289.8166666666668</v>
      </c>
      <c r="G104" s="40">
        <v>1267.6833333333336</v>
      </c>
      <c r="H104" s="40">
        <v>1387.7833333333335</v>
      </c>
      <c r="I104" s="40">
        <v>1409.9166666666667</v>
      </c>
      <c r="J104" s="40">
        <v>1447.8333333333335</v>
      </c>
      <c r="K104" s="31">
        <v>1372</v>
      </c>
      <c r="L104" s="31">
        <v>1311.95</v>
      </c>
      <c r="M104" s="31">
        <v>8.80246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136.65</v>
      </c>
      <c r="D105" s="40">
        <v>136.28333333333333</v>
      </c>
      <c r="E105" s="40">
        <v>135.06666666666666</v>
      </c>
      <c r="F105" s="40">
        <v>133.48333333333332</v>
      </c>
      <c r="G105" s="40">
        <v>132.26666666666665</v>
      </c>
      <c r="H105" s="40">
        <v>137.86666666666667</v>
      </c>
      <c r="I105" s="40">
        <v>139.08333333333331</v>
      </c>
      <c r="J105" s="40">
        <v>140.66666666666669</v>
      </c>
      <c r="K105" s="31">
        <v>137.5</v>
      </c>
      <c r="L105" s="31">
        <v>134.69999999999999</v>
      </c>
      <c r="M105" s="31">
        <v>56.394480000000001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325</v>
      </c>
      <c r="D106" s="40">
        <v>323.63333333333333</v>
      </c>
      <c r="E106" s="40">
        <v>320.86666666666667</v>
      </c>
      <c r="F106" s="40">
        <v>316.73333333333335</v>
      </c>
      <c r="G106" s="40">
        <v>313.9666666666667</v>
      </c>
      <c r="H106" s="40">
        <v>327.76666666666665</v>
      </c>
      <c r="I106" s="40">
        <v>330.5333333333333</v>
      </c>
      <c r="J106" s="40">
        <v>334.66666666666663</v>
      </c>
      <c r="K106" s="31">
        <v>326.39999999999998</v>
      </c>
      <c r="L106" s="31">
        <v>319.5</v>
      </c>
      <c r="M106" s="31">
        <v>37.865349999999999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2363.6999999999998</v>
      </c>
      <c r="D107" s="40">
        <v>2381.8333333333335</v>
      </c>
      <c r="E107" s="40">
        <v>2342.666666666667</v>
      </c>
      <c r="F107" s="40">
        <v>2321.6333333333337</v>
      </c>
      <c r="G107" s="40">
        <v>2282.4666666666672</v>
      </c>
      <c r="H107" s="40">
        <v>2402.8666666666668</v>
      </c>
      <c r="I107" s="40">
        <v>2442.0333333333338</v>
      </c>
      <c r="J107" s="40">
        <v>2463.0666666666666</v>
      </c>
      <c r="K107" s="31">
        <v>2421</v>
      </c>
      <c r="L107" s="31">
        <v>2360.8000000000002</v>
      </c>
      <c r="M107" s="31">
        <v>15.960369999999999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330</v>
      </c>
      <c r="D108" s="40">
        <v>330.31666666666666</v>
      </c>
      <c r="E108" s="40">
        <v>327.98333333333335</v>
      </c>
      <c r="F108" s="40">
        <v>325.9666666666667</v>
      </c>
      <c r="G108" s="40">
        <v>323.63333333333338</v>
      </c>
      <c r="H108" s="40">
        <v>332.33333333333331</v>
      </c>
      <c r="I108" s="40">
        <v>334.66666666666669</v>
      </c>
      <c r="J108" s="40">
        <v>336.68333333333328</v>
      </c>
      <c r="K108" s="31">
        <v>332.65</v>
      </c>
      <c r="L108" s="31">
        <v>328.3</v>
      </c>
      <c r="M108" s="31">
        <v>2.2048999999999999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2712.45</v>
      </c>
      <c r="D109" s="40">
        <v>2710.45</v>
      </c>
      <c r="E109" s="40">
        <v>2689.2999999999997</v>
      </c>
      <c r="F109" s="40">
        <v>2666.15</v>
      </c>
      <c r="G109" s="40">
        <v>2645</v>
      </c>
      <c r="H109" s="40">
        <v>2733.5999999999995</v>
      </c>
      <c r="I109" s="40">
        <v>2754.7499999999991</v>
      </c>
      <c r="J109" s="40">
        <v>2777.8999999999992</v>
      </c>
      <c r="K109" s="31">
        <v>2731.6</v>
      </c>
      <c r="L109" s="31">
        <v>2687.3</v>
      </c>
      <c r="M109" s="31">
        <v>17.65906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820</v>
      </c>
      <c r="D110" s="40">
        <v>817.86666666666667</v>
      </c>
      <c r="E110" s="40">
        <v>813.73333333333335</v>
      </c>
      <c r="F110" s="40">
        <v>807.4666666666667</v>
      </c>
      <c r="G110" s="40">
        <v>803.33333333333337</v>
      </c>
      <c r="H110" s="40">
        <v>824.13333333333333</v>
      </c>
      <c r="I110" s="40">
        <v>828.26666666666677</v>
      </c>
      <c r="J110" s="40">
        <v>834.5333333333333</v>
      </c>
      <c r="K110" s="31">
        <v>822</v>
      </c>
      <c r="L110" s="31">
        <v>811.6</v>
      </c>
      <c r="M110" s="31">
        <v>75.528440000000003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1415.55</v>
      </c>
      <c r="D111" s="40">
        <v>1414.95</v>
      </c>
      <c r="E111" s="40">
        <v>1402.15</v>
      </c>
      <c r="F111" s="40">
        <v>1388.75</v>
      </c>
      <c r="G111" s="40">
        <v>1375.95</v>
      </c>
      <c r="H111" s="40">
        <v>1428.3500000000001</v>
      </c>
      <c r="I111" s="40">
        <v>1441.1499999999999</v>
      </c>
      <c r="J111" s="40">
        <v>1454.5500000000002</v>
      </c>
      <c r="K111" s="31">
        <v>1427.75</v>
      </c>
      <c r="L111" s="31">
        <v>1401.55</v>
      </c>
      <c r="M111" s="31">
        <v>3.57396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591.1</v>
      </c>
      <c r="D112" s="40">
        <v>593.91666666666663</v>
      </c>
      <c r="E112" s="40">
        <v>584.43333333333328</v>
      </c>
      <c r="F112" s="40">
        <v>577.76666666666665</v>
      </c>
      <c r="G112" s="40">
        <v>568.2833333333333</v>
      </c>
      <c r="H112" s="40">
        <v>600.58333333333326</v>
      </c>
      <c r="I112" s="40">
        <v>610.06666666666661</v>
      </c>
      <c r="J112" s="40">
        <v>616.73333333333323</v>
      </c>
      <c r="K112" s="31">
        <v>603.4</v>
      </c>
      <c r="L112" s="31">
        <v>587.25</v>
      </c>
      <c r="M112" s="31">
        <v>11.4625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820.4</v>
      </c>
      <c r="D113" s="40">
        <v>815.20000000000016</v>
      </c>
      <c r="E113" s="40">
        <v>803.40000000000032</v>
      </c>
      <c r="F113" s="40">
        <v>786.4000000000002</v>
      </c>
      <c r="G113" s="40">
        <v>774.60000000000036</v>
      </c>
      <c r="H113" s="40">
        <v>832.20000000000027</v>
      </c>
      <c r="I113" s="40">
        <v>844.00000000000023</v>
      </c>
      <c r="J113" s="40">
        <v>861.00000000000023</v>
      </c>
      <c r="K113" s="31">
        <v>827</v>
      </c>
      <c r="L113" s="31">
        <v>798.2</v>
      </c>
      <c r="M113" s="31">
        <v>4.9018600000000001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49.2</v>
      </c>
      <c r="D114" s="40">
        <v>49.466666666666661</v>
      </c>
      <c r="E114" s="40">
        <v>48.783333333333324</v>
      </c>
      <c r="F114" s="40">
        <v>48.36666666666666</v>
      </c>
      <c r="G114" s="40">
        <v>47.683333333333323</v>
      </c>
      <c r="H114" s="40">
        <v>49.883333333333326</v>
      </c>
      <c r="I114" s="40">
        <v>50.566666666666663</v>
      </c>
      <c r="J114" s="40">
        <v>50.983333333333327</v>
      </c>
      <c r="K114" s="31">
        <v>50.15</v>
      </c>
      <c r="L114" s="31">
        <v>49.05</v>
      </c>
      <c r="M114" s="31">
        <v>158.92842999999999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222.6</v>
      </c>
      <c r="D115" s="40">
        <v>223.23333333333335</v>
      </c>
      <c r="E115" s="40">
        <v>221.66666666666669</v>
      </c>
      <c r="F115" s="40">
        <v>220.73333333333335</v>
      </c>
      <c r="G115" s="40">
        <v>219.16666666666669</v>
      </c>
      <c r="H115" s="40">
        <v>224.16666666666669</v>
      </c>
      <c r="I115" s="40">
        <v>225.73333333333335</v>
      </c>
      <c r="J115" s="40">
        <v>226.66666666666669</v>
      </c>
      <c r="K115" s="31">
        <v>224.8</v>
      </c>
      <c r="L115" s="31">
        <v>222.3</v>
      </c>
      <c r="M115" s="31">
        <v>105.69725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6769.9</v>
      </c>
      <c r="D116" s="40">
        <v>6763.3</v>
      </c>
      <c r="E116" s="40">
        <v>6656.6</v>
      </c>
      <c r="F116" s="40">
        <v>6543.3</v>
      </c>
      <c r="G116" s="40">
        <v>6436.6</v>
      </c>
      <c r="H116" s="40">
        <v>6876.6</v>
      </c>
      <c r="I116" s="40">
        <v>6983.2999999999993</v>
      </c>
      <c r="J116" s="40">
        <v>7096.6</v>
      </c>
      <c r="K116" s="31">
        <v>6870</v>
      </c>
      <c r="L116" s="31">
        <v>6650</v>
      </c>
      <c r="M116" s="31">
        <v>1.0838000000000001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146.05000000000001</v>
      </c>
      <c r="D117" s="40">
        <v>146.11666666666667</v>
      </c>
      <c r="E117" s="40">
        <v>144.23333333333335</v>
      </c>
      <c r="F117" s="40">
        <v>142.41666666666669</v>
      </c>
      <c r="G117" s="40">
        <v>140.53333333333336</v>
      </c>
      <c r="H117" s="40">
        <v>147.93333333333334</v>
      </c>
      <c r="I117" s="40">
        <v>149.81666666666666</v>
      </c>
      <c r="J117" s="40">
        <v>151.63333333333333</v>
      </c>
      <c r="K117" s="31">
        <v>148</v>
      </c>
      <c r="L117" s="31">
        <v>144.30000000000001</v>
      </c>
      <c r="M117" s="31">
        <v>37.1374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210.7</v>
      </c>
      <c r="D118" s="40">
        <v>210.73333333333335</v>
      </c>
      <c r="E118" s="40">
        <v>207.51666666666671</v>
      </c>
      <c r="F118" s="40">
        <v>204.33333333333337</v>
      </c>
      <c r="G118" s="40">
        <v>201.11666666666673</v>
      </c>
      <c r="H118" s="40">
        <v>213.91666666666669</v>
      </c>
      <c r="I118" s="40">
        <v>217.13333333333333</v>
      </c>
      <c r="J118" s="40">
        <v>220.31666666666666</v>
      </c>
      <c r="K118" s="31">
        <v>213.95</v>
      </c>
      <c r="L118" s="31">
        <v>207.55</v>
      </c>
      <c r="M118" s="31">
        <v>40.355249999999998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123.3</v>
      </c>
      <c r="D119" s="40">
        <v>123.01666666666665</v>
      </c>
      <c r="E119" s="40">
        <v>121.6333333333333</v>
      </c>
      <c r="F119" s="40">
        <v>119.96666666666664</v>
      </c>
      <c r="G119" s="40">
        <v>118.58333333333329</v>
      </c>
      <c r="H119" s="40">
        <v>124.68333333333331</v>
      </c>
      <c r="I119" s="40">
        <v>126.06666666666666</v>
      </c>
      <c r="J119" s="40">
        <v>127.73333333333332</v>
      </c>
      <c r="K119" s="31">
        <v>124.4</v>
      </c>
      <c r="L119" s="31">
        <v>121.35</v>
      </c>
      <c r="M119" s="31">
        <v>149.54005000000001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902.7</v>
      </c>
      <c r="D120" s="40">
        <v>889.13333333333333</v>
      </c>
      <c r="E120" s="40">
        <v>870.26666666666665</v>
      </c>
      <c r="F120" s="40">
        <v>837.83333333333337</v>
      </c>
      <c r="G120" s="40">
        <v>818.9666666666667</v>
      </c>
      <c r="H120" s="40">
        <v>921.56666666666661</v>
      </c>
      <c r="I120" s="40">
        <v>940.43333333333317</v>
      </c>
      <c r="J120" s="40">
        <v>972.86666666666656</v>
      </c>
      <c r="K120" s="31">
        <v>908</v>
      </c>
      <c r="L120" s="31">
        <v>856.7</v>
      </c>
      <c r="M120" s="31">
        <v>140.72932</v>
      </c>
      <c r="N120" s="1"/>
      <c r="O120" s="1"/>
    </row>
    <row r="121" spans="1:15" ht="12.75" customHeight="1">
      <c r="A121" s="56">
        <v>112</v>
      </c>
      <c r="B121" s="31" t="s">
        <v>837</v>
      </c>
      <c r="C121" s="31">
        <v>23.7</v>
      </c>
      <c r="D121" s="40">
        <v>23.45</v>
      </c>
      <c r="E121" s="40">
        <v>23.15</v>
      </c>
      <c r="F121" s="40">
        <v>22.599999999999998</v>
      </c>
      <c r="G121" s="40">
        <v>22.299999999999997</v>
      </c>
      <c r="H121" s="40">
        <v>24</v>
      </c>
      <c r="I121" s="40">
        <v>24.300000000000004</v>
      </c>
      <c r="J121" s="40">
        <v>24.85</v>
      </c>
      <c r="K121" s="31">
        <v>23.75</v>
      </c>
      <c r="L121" s="31">
        <v>22.9</v>
      </c>
      <c r="M121" s="31">
        <v>168.31189000000001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461.45</v>
      </c>
      <c r="D122" s="40">
        <v>462.7</v>
      </c>
      <c r="E122" s="40">
        <v>458.79999999999995</v>
      </c>
      <c r="F122" s="40">
        <v>456.15</v>
      </c>
      <c r="G122" s="40">
        <v>452.24999999999994</v>
      </c>
      <c r="H122" s="40">
        <v>465.34999999999997</v>
      </c>
      <c r="I122" s="40">
        <v>469.24999999999994</v>
      </c>
      <c r="J122" s="40">
        <v>471.9</v>
      </c>
      <c r="K122" s="31">
        <v>466.6</v>
      </c>
      <c r="L122" s="31">
        <v>460.05</v>
      </c>
      <c r="M122" s="31">
        <v>16.2301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272.10000000000002</v>
      </c>
      <c r="D123" s="40">
        <v>273.28333333333336</v>
      </c>
      <c r="E123" s="40">
        <v>270.01666666666671</v>
      </c>
      <c r="F123" s="40">
        <v>267.93333333333334</v>
      </c>
      <c r="G123" s="40">
        <v>264.66666666666669</v>
      </c>
      <c r="H123" s="40">
        <v>275.36666666666673</v>
      </c>
      <c r="I123" s="40">
        <v>278.63333333333338</v>
      </c>
      <c r="J123" s="40">
        <v>280.71666666666675</v>
      </c>
      <c r="K123" s="31">
        <v>276.55</v>
      </c>
      <c r="L123" s="31">
        <v>271.2</v>
      </c>
      <c r="M123" s="31">
        <v>19.404060000000001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920.05</v>
      </c>
      <c r="D124" s="40">
        <v>919.98333333333323</v>
      </c>
      <c r="E124" s="40">
        <v>913.31666666666649</v>
      </c>
      <c r="F124" s="40">
        <v>906.58333333333326</v>
      </c>
      <c r="G124" s="40">
        <v>899.91666666666652</v>
      </c>
      <c r="H124" s="40">
        <v>926.71666666666647</v>
      </c>
      <c r="I124" s="40">
        <v>933.38333333333321</v>
      </c>
      <c r="J124" s="40">
        <v>940.11666666666645</v>
      </c>
      <c r="K124" s="31">
        <v>926.65</v>
      </c>
      <c r="L124" s="31">
        <v>913.25</v>
      </c>
      <c r="M124" s="31">
        <v>25.57488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5696.25</v>
      </c>
      <c r="D125" s="40">
        <v>5648.0666666666666</v>
      </c>
      <c r="E125" s="40">
        <v>5548.1333333333332</v>
      </c>
      <c r="F125" s="40">
        <v>5400.0166666666664</v>
      </c>
      <c r="G125" s="40">
        <v>5300.083333333333</v>
      </c>
      <c r="H125" s="40">
        <v>5796.1833333333334</v>
      </c>
      <c r="I125" s="40">
        <v>5896.1166666666659</v>
      </c>
      <c r="J125" s="40">
        <v>6044.2333333333336</v>
      </c>
      <c r="K125" s="31">
        <v>5748</v>
      </c>
      <c r="L125" s="31">
        <v>5499.95</v>
      </c>
      <c r="M125" s="31">
        <v>4.88131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1929.35</v>
      </c>
      <c r="D126" s="40">
        <v>1914.45</v>
      </c>
      <c r="E126" s="40">
        <v>1895.9</v>
      </c>
      <c r="F126" s="40">
        <v>1862.45</v>
      </c>
      <c r="G126" s="40">
        <v>1843.9</v>
      </c>
      <c r="H126" s="40">
        <v>1947.9</v>
      </c>
      <c r="I126" s="40">
        <v>1966.4499999999998</v>
      </c>
      <c r="J126" s="40">
        <v>1999.9</v>
      </c>
      <c r="K126" s="31">
        <v>1933</v>
      </c>
      <c r="L126" s="31">
        <v>1881</v>
      </c>
      <c r="M126" s="31">
        <v>76.885059999999996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2165.4499999999998</v>
      </c>
      <c r="D127" s="40">
        <v>2151.9333333333329</v>
      </c>
      <c r="E127" s="40">
        <v>2134.8666666666659</v>
      </c>
      <c r="F127" s="40">
        <v>2104.2833333333328</v>
      </c>
      <c r="G127" s="40">
        <v>2087.2166666666658</v>
      </c>
      <c r="H127" s="40">
        <v>2182.516666666666</v>
      </c>
      <c r="I127" s="40">
        <v>2199.5833333333326</v>
      </c>
      <c r="J127" s="40">
        <v>2230.1666666666661</v>
      </c>
      <c r="K127" s="31">
        <v>2169</v>
      </c>
      <c r="L127" s="31">
        <v>2121.35</v>
      </c>
      <c r="M127" s="31">
        <v>6.2832999999999997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1062.3499999999999</v>
      </c>
      <c r="D128" s="40">
        <v>1058.0333333333335</v>
      </c>
      <c r="E128" s="40">
        <v>1049.366666666667</v>
      </c>
      <c r="F128" s="40">
        <v>1036.3833333333334</v>
      </c>
      <c r="G128" s="40">
        <v>1027.7166666666669</v>
      </c>
      <c r="H128" s="40">
        <v>1071.0166666666671</v>
      </c>
      <c r="I128" s="40">
        <v>1079.6833333333336</v>
      </c>
      <c r="J128" s="40">
        <v>1092.6666666666672</v>
      </c>
      <c r="K128" s="31">
        <v>1066.7</v>
      </c>
      <c r="L128" s="31">
        <v>1045.05</v>
      </c>
      <c r="M128" s="31">
        <v>2.37758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307.60000000000002</v>
      </c>
      <c r="D129" s="40">
        <v>308.78333333333336</v>
      </c>
      <c r="E129" s="40">
        <v>304.56666666666672</v>
      </c>
      <c r="F129" s="40">
        <v>301.53333333333336</v>
      </c>
      <c r="G129" s="40">
        <v>297.31666666666672</v>
      </c>
      <c r="H129" s="40">
        <v>311.81666666666672</v>
      </c>
      <c r="I129" s="40">
        <v>316.0333333333333</v>
      </c>
      <c r="J129" s="40">
        <v>319.06666666666672</v>
      </c>
      <c r="K129" s="31">
        <v>313</v>
      </c>
      <c r="L129" s="31">
        <v>305.75</v>
      </c>
      <c r="M129" s="31">
        <v>2.7796500000000002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682.7</v>
      </c>
      <c r="D130" s="40">
        <v>683.16666666666663</v>
      </c>
      <c r="E130" s="40">
        <v>676.7833333333333</v>
      </c>
      <c r="F130" s="40">
        <v>670.86666666666667</v>
      </c>
      <c r="G130" s="40">
        <v>664.48333333333335</v>
      </c>
      <c r="H130" s="40">
        <v>689.08333333333326</v>
      </c>
      <c r="I130" s="40">
        <v>695.4666666666667</v>
      </c>
      <c r="J130" s="40">
        <v>701.38333333333321</v>
      </c>
      <c r="K130" s="31">
        <v>689.55</v>
      </c>
      <c r="L130" s="31">
        <v>677.25</v>
      </c>
      <c r="M130" s="31">
        <v>20.54419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418.65</v>
      </c>
      <c r="D131" s="40">
        <v>416.2166666666667</v>
      </c>
      <c r="E131" s="40">
        <v>411.03333333333342</v>
      </c>
      <c r="F131" s="40">
        <v>403.41666666666674</v>
      </c>
      <c r="G131" s="40">
        <v>398.23333333333346</v>
      </c>
      <c r="H131" s="40">
        <v>423.83333333333337</v>
      </c>
      <c r="I131" s="40">
        <v>429.01666666666665</v>
      </c>
      <c r="J131" s="40">
        <v>436.63333333333333</v>
      </c>
      <c r="K131" s="31">
        <v>421.4</v>
      </c>
      <c r="L131" s="31">
        <v>408.6</v>
      </c>
      <c r="M131" s="31">
        <v>67.143950000000004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3931.5</v>
      </c>
      <c r="D132" s="40">
        <v>3941.1666666666665</v>
      </c>
      <c r="E132" s="40">
        <v>3850.333333333333</v>
      </c>
      <c r="F132" s="40">
        <v>3769.1666666666665</v>
      </c>
      <c r="G132" s="40">
        <v>3678.333333333333</v>
      </c>
      <c r="H132" s="40">
        <v>4022.333333333333</v>
      </c>
      <c r="I132" s="40">
        <v>4113.1666666666661</v>
      </c>
      <c r="J132" s="40">
        <v>4194.333333333333</v>
      </c>
      <c r="K132" s="31">
        <v>4032</v>
      </c>
      <c r="L132" s="31">
        <v>3860</v>
      </c>
      <c r="M132" s="31">
        <v>10.9161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1938.2</v>
      </c>
      <c r="D133" s="40">
        <v>1927.0666666666666</v>
      </c>
      <c r="E133" s="40">
        <v>1909.1333333333332</v>
      </c>
      <c r="F133" s="40">
        <v>1880.0666666666666</v>
      </c>
      <c r="G133" s="40">
        <v>1862.1333333333332</v>
      </c>
      <c r="H133" s="40">
        <v>1956.1333333333332</v>
      </c>
      <c r="I133" s="40">
        <v>1974.0666666666666</v>
      </c>
      <c r="J133" s="40">
        <v>2003.1333333333332</v>
      </c>
      <c r="K133" s="31">
        <v>1945</v>
      </c>
      <c r="L133" s="31">
        <v>1898</v>
      </c>
      <c r="M133" s="31">
        <v>18.28762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79.349999999999994</v>
      </c>
      <c r="D134" s="40">
        <v>79.666666666666671</v>
      </c>
      <c r="E134" s="40">
        <v>78.683333333333337</v>
      </c>
      <c r="F134" s="40">
        <v>78.016666666666666</v>
      </c>
      <c r="G134" s="40">
        <v>77.033333333333331</v>
      </c>
      <c r="H134" s="40">
        <v>80.333333333333343</v>
      </c>
      <c r="I134" s="40">
        <v>81.316666666666663</v>
      </c>
      <c r="J134" s="40">
        <v>81.983333333333348</v>
      </c>
      <c r="K134" s="31">
        <v>80.650000000000006</v>
      </c>
      <c r="L134" s="31">
        <v>79</v>
      </c>
      <c r="M134" s="31">
        <v>58.243819999999999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5542.4</v>
      </c>
      <c r="D135" s="40">
        <v>5565.5166666666664</v>
      </c>
      <c r="E135" s="40">
        <v>5481.0333333333328</v>
      </c>
      <c r="F135" s="40">
        <v>5419.6666666666661</v>
      </c>
      <c r="G135" s="40">
        <v>5335.1833333333325</v>
      </c>
      <c r="H135" s="40">
        <v>5626.8833333333332</v>
      </c>
      <c r="I135" s="40">
        <v>5711.3666666666668</v>
      </c>
      <c r="J135" s="40">
        <v>5772.7333333333336</v>
      </c>
      <c r="K135" s="31">
        <v>5650</v>
      </c>
      <c r="L135" s="31">
        <v>5504.15</v>
      </c>
      <c r="M135" s="31">
        <v>2.5523799999999999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378.9</v>
      </c>
      <c r="D136" s="40">
        <v>378.31666666666666</v>
      </c>
      <c r="E136" s="40">
        <v>375.7833333333333</v>
      </c>
      <c r="F136" s="40">
        <v>372.66666666666663</v>
      </c>
      <c r="G136" s="40">
        <v>370.13333333333327</v>
      </c>
      <c r="H136" s="40">
        <v>381.43333333333334</v>
      </c>
      <c r="I136" s="40">
        <v>383.96666666666675</v>
      </c>
      <c r="J136" s="40">
        <v>387.08333333333337</v>
      </c>
      <c r="K136" s="31">
        <v>380.85</v>
      </c>
      <c r="L136" s="31">
        <v>375.2</v>
      </c>
      <c r="M136" s="31">
        <v>25.341480000000001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7078.35</v>
      </c>
      <c r="D137" s="40">
        <v>7083.5166666666664</v>
      </c>
      <c r="E137" s="40">
        <v>7025.083333333333</v>
      </c>
      <c r="F137" s="40">
        <v>6971.8166666666666</v>
      </c>
      <c r="G137" s="40">
        <v>6913.3833333333332</v>
      </c>
      <c r="H137" s="40">
        <v>7136.7833333333328</v>
      </c>
      <c r="I137" s="40">
        <v>7195.2166666666672</v>
      </c>
      <c r="J137" s="40">
        <v>7248.4833333333327</v>
      </c>
      <c r="K137" s="31">
        <v>7141.95</v>
      </c>
      <c r="L137" s="31">
        <v>7030.25</v>
      </c>
      <c r="M137" s="31">
        <v>2.9163800000000002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2044.75</v>
      </c>
      <c r="D138" s="40">
        <v>2033.8999999999999</v>
      </c>
      <c r="E138" s="40">
        <v>2017.85</v>
      </c>
      <c r="F138" s="40">
        <v>1990.95</v>
      </c>
      <c r="G138" s="40">
        <v>1974.9</v>
      </c>
      <c r="H138" s="40">
        <v>2060.7999999999997</v>
      </c>
      <c r="I138" s="40">
        <v>2076.8499999999995</v>
      </c>
      <c r="J138" s="40">
        <v>2103.7499999999995</v>
      </c>
      <c r="K138" s="31">
        <v>2049.9499999999998</v>
      </c>
      <c r="L138" s="31">
        <v>2007</v>
      </c>
      <c r="M138" s="31">
        <v>31.24945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520.85</v>
      </c>
      <c r="D139" s="40">
        <v>521.4666666666667</v>
      </c>
      <c r="E139" s="40">
        <v>517.38333333333344</v>
      </c>
      <c r="F139" s="40">
        <v>513.91666666666674</v>
      </c>
      <c r="G139" s="40">
        <v>509.83333333333348</v>
      </c>
      <c r="H139" s="40">
        <v>524.93333333333339</v>
      </c>
      <c r="I139" s="40">
        <v>529.01666666666665</v>
      </c>
      <c r="J139" s="40">
        <v>532.48333333333335</v>
      </c>
      <c r="K139" s="31">
        <v>525.54999999999995</v>
      </c>
      <c r="L139" s="31">
        <v>518</v>
      </c>
      <c r="M139" s="31">
        <v>13.17071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951.8</v>
      </c>
      <c r="D140" s="40">
        <v>954.4</v>
      </c>
      <c r="E140" s="40">
        <v>945.94999999999993</v>
      </c>
      <c r="F140" s="40">
        <v>940.09999999999991</v>
      </c>
      <c r="G140" s="40">
        <v>931.64999999999986</v>
      </c>
      <c r="H140" s="40">
        <v>960.25</v>
      </c>
      <c r="I140" s="40">
        <v>968.7</v>
      </c>
      <c r="J140" s="40">
        <v>974.55000000000007</v>
      </c>
      <c r="K140" s="31">
        <v>962.85</v>
      </c>
      <c r="L140" s="31">
        <v>948.55</v>
      </c>
      <c r="M140" s="31">
        <v>5.3497500000000002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76134.649999999994</v>
      </c>
      <c r="D141" s="40">
        <v>75918.95</v>
      </c>
      <c r="E141" s="40">
        <v>75560.75</v>
      </c>
      <c r="F141" s="40">
        <v>74986.850000000006</v>
      </c>
      <c r="G141" s="40">
        <v>74628.650000000009</v>
      </c>
      <c r="H141" s="40">
        <v>76492.849999999991</v>
      </c>
      <c r="I141" s="40">
        <v>76851.049999999974</v>
      </c>
      <c r="J141" s="40">
        <v>77424.949999999983</v>
      </c>
      <c r="K141" s="31">
        <v>76277.149999999994</v>
      </c>
      <c r="L141" s="31">
        <v>75345.05</v>
      </c>
      <c r="M141" s="31">
        <v>4.4929999999999998E-2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883.55</v>
      </c>
      <c r="D142" s="40">
        <v>883.5</v>
      </c>
      <c r="E142" s="40">
        <v>879.3</v>
      </c>
      <c r="F142" s="40">
        <v>875.05</v>
      </c>
      <c r="G142" s="40">
        <v>870.84999999999991</v>
      </c>
      <c r="H142" s="40">
        <v>887.75</v>
      </c>
      <c r="I142" s="40">
        <v>891.95</v>
      </c>
      <c r="J142" s="40">
        <v>896.2</v>
      </c>
      <c r="K142" s="31">
        <v>887.7</v>
      </c>
      <c r="L142" s="31">
        <v>879.25</v>
      </c>
      <c r="M142" s="31">
        <v>3.0473400000000002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164.9</v>
      </c>
      <c r="D143" s="40">
        <v>165.83333333333334</v>
      </c>
      <c r="E143" s="40">
        <v>163.4666666666667</v>
      </c>
      <c r="F143" s="40">
        <v>162.03333333333336</v>
      </c>
      <c r="G143" s="40">
        <v>159.66666666666671</v>
      </c>
      <c r="H143" s="40">
        <v>167.26666666666668</v>
      </c>
      <c r="I143" s="40">
        <v>169.6333333333333</v>
      </c>
      <c r="J143" s="40">
        <v>171.06666666666666</v>
      </c>
      <c r="K143" s="31">
        <v>168.2</v>
      </c>
      <c r="L143" s="31">
        <v>164.4</v>
      </c>
      <c r="M143" s="31">
        <v>17.821149999999999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881.2</v>
      </c>
      <c r="D144" s="40">
        <v>885.6</v>
      </c>
      <c r="E144" s="40">
        <v>875.25</v>
      </c>
      <c r="F144" s="40">
        <v>869.3</v>
      </c>
      <c r="G144" s="40">
        <v>858.94999999999993</v>
      </c>
      <c r="H144" s="40">
        <v>891.55000000000007</v>
      </c>
      <c r="I144" s="40">
        <v>901.9000000000002</v>
      </c>
      <c r="J144" s="40">
        <v>907.85000000000014</v>
      </c>
      <c r="K144" s="31">
        <v>895.95</v>
      </c>
      <c r="L144" s="31">
        <v>879.65</v>
      </c>
      <c r="M144" s="31">
        <v>20.27852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168.95</v>
      </c>
      <c r="D145" s="40">
        <v>169.25</v>
      </c>
      <c r="E145" s="40">
        <v>167.5</v>
      </c>
      <c r="F145" s="40">
        <v>166.05</v>
      </c>
      <c r="G145" s="40">
        <v>164.3</v>
      </c>
      <c r="H145" s="40">
        <v>170.7</v>
      </c>
      <c r="I145" s="40">
        <v>172.45</v>
      </c>
      <c r="J145" s="40">
        <v>173.89999999999998</v>
      </c>
      <c r="K145" s="31">
        <v>171</v>
      </c>
      <c r="L145" s="31">
        <v>167.8</v>
      </c>
      <c r="M145" s="31">
        <v>21.09676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499.55</v>
      </c>
      <c r="D146" s="40">
        <v>498.86666666666662</v>
      </c>
      <c r="E146" s="40">
        <v>496.73333333333323</v>
      </c>
      <c r="F146" s="40">
        <v>493.91666666666663</v>
      </c>
      <c r="G146" s="40">
        <v>491.78333333333325</v>
      </c>
      <c r="H146" s="40">
        <v>501.68333333333322</v>
      </c>
      <c r="I146" s="40">
        <v>503.81666666666655</v>
      </c>
      <c r="J146" s="40">
        <v>506.63333333333321</v>
      </c>
      <c r="K146" s="31">
        <v>501</v>
      </c>
      <c r="L146" s="31">
        <v>496.05</v>
      </c>
      <c r="M146" s="31">
        <v>6.3791799999999999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8084.2</v>
      </c>
      <c r="D147" s="40">
        <v>8060.0666666666666</v>
      </c>
      <c r="E147" s="40">
        <v>7975.1333333333332</v>
      </c>
      <c r="F147" s="40">
        <v>7866.0666666666666</v>
      </c>
      <c r="G147" s="40">
        <v>7781.1333333333332</v>
      </c>
      <c r="H147" s="40">
        <v>8169.1333333333332</v>
      </c>
      <c r="I147" s="40">
        <v>8254.0666666666657</v>
      </c>
      <c r="J147" s="40">
        <v>8363.1333333333332</v>
      </c>
      <c r="K147" s="31">
        <v>8145</v>
      </c>
      <c r="L147" s="31">
        <v>7951</v>
      </c>
      <c r="M147" s="31">
        <v>2.9953599999999998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1031.3</v>
      </c>
      <c r="D148" s="40">
        <v>1037.4333333333334</v>
      </c>
      <c r="E148" s="40">
        <v>1015.8666666666668</v>
      </c>
      <c r="F148" s="40">
        <v>1000.4333333333334</v>
      </c>
      <c r="G148" s="40">
        <v>978.86666666666679</v>
      </c>
      <c r="H148" s="40">
        <v>1052.8666666666668</v>
      </c>
      <c r="I148" s="40">
        <v>1074.4333333333334</v>
      </c>
      <c r="J148" s="40">
        <v>1089.8666666666668</v>
      </c>
      <c r="K148" s="31">
        <v>1059</v>
      </c>
      <c r="L148" s="31">
        <v>1022</v>
      </c>
      <c r="M148" s="31">
        <v>6.0503999999999998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4547.95</v>
      </c>
      <c r="D149" s="40">
        <v>4566.7666666666673</v>
      </c>
      <c r="E149" s="40">
        <v>4458.5333333333347</v>
      </c>
      <c r="F149" s="40">
        <v>4369.1166666666677</v>
      </c>
      <c r="G149" s="40">
        <v>4260.883333333335</v>
      </c>
      <c r="H149" s="40">
        <v>4656.1833333333343</v>
      </c>
      <c r="I149" s="40">
        <v>4764.4166666666661</v>
      </c>
      <c r="J149" s="40">
        <v>4853.8333333333339</v>
      </c>
      <c r="K149" s="31">
        <v>4675</v>
      </c>
      <c r="L149" s="31">
        <v>4477.3500000000004</v>
      </c>
      <c r="M149" s="31">
        <v>25.192360000000001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3263.7</v>
      </c>
      <c r="D150" s="40">
        <v>3264.5333333333328</v>
      </c>
      <c r="E150" s="40">
        <v>3216.6166666666659</v>
      </c>
      <c r="F150" s="40">
        <v>3169.5333333333328</v>
      </c>
      <c r="G150" s="40">
        <v>3121.6166666666659</v>
      </c>
      <c r="H150" s="40">
        <v>3311.6166666666659</v>
      </c>
      <c r="I150" s="40">
        <v>3359.5333333333328</v>
      </c>
      <c r="J150" s="40">
        <v>3406.6166666666659</v>
      </c>
      <c r="K150" s="31">
        <v>3312.45</v>
      </c>
      <c r="L150" s="31">
        <v>3217.45</v>
      </c>
      <c r="M150" s="31">
        <v>6.1495800000000003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1484.85</v>
      </c>
      <c r="D151" s="40">
        <v>1488.1333333333332</v>
      </c>
      <c r="E151" s="40">
        <v>1473.8166666666664</v>
      </c>
      <c r="F151" s="40">
        <v>1462.7833333333331</v>
      </c>
      <c r="G151" s="40">
        <v>1448.4666666666662</v>
      </c>
      <c r="H151" s="40">
        <v>1499.1666666666665</v>
      </c>
      <c r="I151" s="40">
        <v>1513.4833333333331</v>
      </c>
      <c r="J151" s="40">
        <v>1524.5166666666667</v>
      </c>
      <c r="K151" s="31">
        <v>1502.45</v>
      </c>
      <c r="L151" s="31">
        <v>1477.1</v>
      </c>
      <c r="M151" s="31">
        <v>6.4809799999999997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922.35</v>
      </c>
      <c r="D152" s="40">
        <v>920.6</v>
      </c>
      <c r="E152" s="40">
        <v>916.2</v>
      </c>
      <c r="F152" s="40">
        <v>910.05000000000007</v>
      </c>
      <c r="G152" s="40">
        <v>905.65000000000009</v>
      </c>
      <c r="H152" s="40">
        <v>926.75</v>
      </c>
      <c r="I152" s="40">
        <v>931.14999999999986</v>
      </c>
      <c r="J152" s="40">
        <v>937.3</v>
      </c>
      <c r="K152" s="31">
        <v>925</v>
      </c>
      <c r="L152" s="31">
        <v>914.45</v>
      </c>
      <c r="M152" s="31">
        <v>0.69782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145.94999999999999</v>
      </c>
      <c r="D153" s="40">
        <v>145.71666666666667</v>
      </c>
      <c r="E153" s="40">
        <v>144.53333333333333</v>
      </c>
      <c r="F153" s="40">
        <v>143.11666666666667</v>
      </c>
      <c r="G153" s="40">
        <v>141.93333333333334</v>
      </c>
      <c r="H153" s="40">
        <v>147.13333333333333</v>
      </c>
      <c r="I153" s="40">
        <v>148.31666666666666</v>
      </c>
      <c r="J153" s="40">
        <v>149.73333333333332</v>
      </c>
      <c r="K153" s="31">
        <v>146.9</v>
      </c>
      <c r="L153" s="31">
        <v>144.30000000000001</v>
      </c>
      <c r="M153" s="31">
        <v>52.116950000000003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135.35</v>
      </c>
      <c r="D154" s="40">
        <v>134.93333333333334</v>
      </c>
      <c r="E154" s="40">
        <v>133.71666666666667</v>
      </c>
      <c r="F154" s="40">
        <v>132.08333333333334</v>
      </c>
      <c r="G154" s="40">
        <v>130.86666666666667</v>
      </c>
      <c r="H154" s="40">
        <v>136.56666666666666</v>
      </c>
      <c r="I154" s="40">
        <v>137.78333333333336</v>
      </c>
      <c r="J154" s="40">
        <v>139.41666666666666</v>
      </c>
      <c r="K154" s="31">
        <v>136.15</v>
      </c>
      <c r="L154" s="31">
        <v>133.30000000000001</v>
      </c>
      <c r="M154" s="31">
        <v>93.443820000000002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113.55</v>
      </c>
      <c r="D155" s="40">
        <v>113.78333333333335</v>
      </c>
      <c r="E155" s="40">
        <v>112.31666666666669</v>
      </c>
      <c r="F155" s="40">
        <v>111.08333333333334</v>
      </c>
      <c r="G155" s="40">
        <v>109.61666666666669</v>
      </c>
      <c r="H155" s="40">
        <v>115.01666666666669</v>
      </c>
      <c r="I155" s="40">
        <v>116.48333333333336</v>
      </c>
      <c r="J155" s="40">
        <v>117.7166666666667</v>
      </c>
      <c r="K155" s="31">
        <v>115.25</v>
      </c>
      <c r="L155" s="31">
        <v>112.55</v>
      </c>
      <c r="M155" s="31">
        <v>180.50749999999999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4199.7</v>
      </c>
      <c r="D156" s="40">
        <v>4189.1500000000005</v>
      </c>
      <c r="E156" s="40">
        <v>4136.6000000000013</v>
      </c>
      <c r="F156" s="40">
        <v>4073.5000000000009</v>
      </c>
      <c r="G156" s="40">
        <v>4020.9500000000016</v>
      </c>
      <c r="H156" s="40">
        <v>4252.2500000000009</v>
      </c>
      <c r="I156" s="40">
        <v>4304.8</v>
      </c>
      <c r="J156" s="40">
        <v>4367.9000000000005</v>
      </c>
      <c r="K156" s="31">
        <v>4241.7</v>
      </c>
      <c r="L156" s="31">
        <v>4126.05</v>
      </c>
      <c r="M156" s="31">
        <v>0.83337000000000006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19400.150000000001</v>
      </c>
      <c r="D157" s="40">
        <v>19463.166666666668</v>
      </c>
      <c r="E157" s="40">
        <v>19206.983333333337</v>
      </c>
      <c r="F157" s="40">
        <v>19013.816666666669</v>
      </c>
      <c r="G157" s="40">
        <v>18757.633333333339</v>
      </c>
      <c r="H157" s="40">
        <v>19656.333333333336</v>
      </c>
      <c r="I157" s="40">
        <v>19912.516666666663</v>
      </c>
      <c r="J157" s="40">
        <v>20105.683333333334</v>
      </c>
      <c r="K157" s="31">
        <v>19719.349999999999</v>
      </c>
      <c r="L157" s="31">
        <v>19270</v>
      </c>
      <c r="M157" s="31">
        <v>0.37190000000000001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368.9</v>
      </c>
      <c r="D158" s="40">
        <v>370</v>
      </c>
      <c r="E158" s="40">
        <v>364.45</v>
      </c>
      <c r="F158" s="40">
        <v>360</v>
      </c>
      <c r="G158" s="40">
        <v>354.45</v>
      </c>
      <c r="H158" s="40">
        <v>374.45</v>
      </c>
      <c r="I158" s="40">
        <v>379.99999999999994</v>
      </c>
      <c r="J158" s="40">
        <v>384.45</v>
      </c>
      <c r="K158" s="31">
        <v>375.55</v>
      </c>
      <c r="L158" s="31">
        <v>365.55</v>
      </c>
      <c r="M158" s="31">
        <v>8.7845200000000006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973.95</v>
      </c>
      <c r="D159" s="40">
        <v>963.61666666666667</v>
      </c>
      <c r="E159" s="40">
        <v>945.43333333333339</v>
      </c>
      <c r="F159" s="40">
        <v>916.91666666666674</v>
      </c>
      <c r="G159" s="40">
        <v>898.73333333333346</v>
      </c>
      <c r="H159" s="40">
        <v>992.13333333333333</v>
      </c>
      <c r="I159" s="40">
        <v>1010.3166666666665</v>
      </c>
      <c r="J159" s="40">
        <v>1038.8333333333333</v>
      </c>
      <c r="K159" s="31">
        <v>981.8</v>
      </c>
      <c r="L159" s="31">
        <v>935.1</v>
      </c>
      <c r="M159" s="31">
        <v>12.47444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161.05000000000001</v>
      </c>
      <c r="D160" s="40">
        <v>161.51666666666668</v>
      </c>
      <c r="E160" s="40">
        <v>159.73333333333335</v>
      </c>
      <c r="F160" s="40">
        <v>158.41666666666666</v>
      </c>
      <c r="G160" s="40">
        <v>156.63333333333333</v>
      </c>
      <c r="H160" s="40">
        <v>162.83333333333337</v>
      </c>
      <c r="I160" s="40">
        <v>164.61666666666673</v>
      </c>
      <c r="J160" s="40">
        <v>165.93333333333339</v>
      </c>
      <c r="K160" s="31">
        <v>163.30000000000001</v>
      </c>
      <c r="L160" s="31">
        <v>160.19999999999999</v>
      </c>
      <c r="M160" s="31">
        <v>116.46259000000001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218.8</v>
      </c>
      <c r="D161" s="40">
        <v>219.69999999999996</v>
      </c>
      <c r="E161" s="40">
        <v>217.04999999999993</v>
      </c>
      <c r="F161" s="40">
        <v>215.29999999999995</v>
      </c>
      <c r="G161" s="40">
        <v>212.64999999999992</v>
      </c>
      <c r="H161" s="40">
        <v>221.44999999999993</v>
      </c>
      <c r="I161" s="40">
        <v>224.09999999999997</v>
      </c>
      <c r="J161" s="40">
        <v>225.84999999999994</v>
      </c>
      <c r="K161" s="31">
        <v>222.35</v>
      </c>
      <c r="L161" s="31">
        <v>217.95</v>
      </c>
      <c r="M161" s="31">
        <v>7.5237100000000003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2802.25</v>
      </c>
      <c r="D162" s="40">
        <v>2809.7999999999997</v>
      </c>
      <c r="E162" s="40">
        <v>2783.6999999999994</v>
      </c>
      <c r="F162" s="40">
        <v>2765.1499999999996</v>
      </c>
      <c r="G162" s="40">
        <v>2739.0499999999993</v>
      </c>
      <c r="H162" s="40">
        <v>2828.3499999999995</v>
      </c>
      <c r="I162" s="40">
        <v>2854.45</v>
      </c>
      <c r="J162" s="40">
        <v>2872.9999999999995</v>
      </c>
      <c r="K162" s="31">
        <v>2835.9</v>
      </c>
      <c r="L162" s="31">
        <v>2791.25</v>
      </c>
      <c r="M162" s="31">
        <v>3.68513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44607.7</v>
      </c>
      <c r="D163" s="40">
        <v>44378.783333333326</v>
      </c>
      <c r="E163" s="40">
        <v>44057.866666666654</v>
      </c>
      <c r="F163" s="40">
        <v>43508.033333333326</v>
      </c>
      <c r="G163" s="40">
        <v>43187.116666666654</v>
      </c>
      <c r="H163" s="40">
        <v>44928.616666666654</v>
      </c>
      <c r="I163" s="40">
        <v>45249.533333333326</v>
      </c>
      <c r="J163" s="40">
        <v>45799.366666666654</v>
      </c>
      <c r="K163" s="31">
        <v>44699.7</v>
      </c>
      <c r="L163" s="31">
        <v>43828.95</v>
      </c>
      <c r="M163" s="31">
        <v>0.16003999999999999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226.15</v>
      </c>
      <c r="D164" s="40">
        <v>225.93333333333331</v>
      </c>
      <c r="E164" s="40">
        <v>224.71666666666661</v>
      </c>
      <c r="F164" s="40">
        <v>223.2833333333333</v>
      </c>
      <c r="G164" s="40">
        <v>222.06666666666661</v>
      </c>
      <c r="H164" s="40">
        <v>227.36666666666662</v>
      </c>
      <c r="I164" s="40">
        <v>228.58333333333331</v>
      </c>
      <c r="J164" s="40">
        <v>230.01666666666662</v>
      </c>
      <c r="K164" s="31">
        <v>227.15</v>
      </c>
      <c r="L164" s="31">
        <v>224.5</v>
      </c>
      <c r="M164" s="31">
        <v>8.0066799999999994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4897.3</v>
      </c>
      <c r="D165" s="40">
        <v>4907.4833333333327</v>
      </c>
      <c r="E165" s="40">
        <v>4869.9666666666653</v>
      </c>
      <c r="F165" s="40">
        <v>4842.6333333333323</v>
      </c>
      <c r="G165" s="40">
        <v>4805.116666666665</v>
      </c>
      <c r="H165" s="40">
        <v>4934.8166666666657</v>
      </c>
      <c r="I165" s="40">
        <v>4972.3333333333339</v>
      </c>
      <c r="J165" s="40">
        <v>4999.6666666666661</v>
      </c>
      <c r="K165" s="31">
        <v>4945</v>
      </c>
      <c r="L165" s="31">
        <v>4880.1499999999996</v>
      </c>
      <c r="M165" s="31">
        <v>0.17515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2700.55</v>
      </c>
      <c r="D166" s="40">
        <v>2691.6666666666665</v>
      </c>
      <c r="E166" s="40">
        <v>2658.8833333333332</v>
      </c>
      <c r="F166" s="40">
        <v>2617.2166666666667</v>
      </c>
      <c r="G166" s="40">
        <v>2584.4333333333334</v>
      </c>
      <c r="H166" s="40">
        <v>2733.333333333333</v>
      </c>
      <c r="I166" s="40">
        <v>2766.1166666666668</v>
      </c>
      <c r="J166" s="40">
        <v>2807.7833333333328</v>
      </c>
      <c r="K166" s="31">
        <v>2724.45</v>
      </c>
      <c r="L166" s="31">
        <v>2650</v>
      </c>
      <c r="M166" s="31">
        <v>4.9360299999999997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2642.95</v>
      </c>
      <c r="D167" s="40">
        <v>2643.9833333333331</v>
      </c>
      <c r="E167" s="40">
        <v>2615.9666666666662</v>
      </c>
      <c r="F167" s="40">
        <v>2588.9833333333331</v>
      </c>
      <c r="G167" s="40">
        <v>2560.9666666666662</v>
      </c>
      <c r="H167" s="40">
        <v>2670.9666666666662</v>
      </c>
      <c r="I167" s="40">
        <v>2698.9833333333336</v>
      </c>
      <c r="J167" s="40">
        <v>2725.9666666666662</v>
      </c>
      <c r="K167" s="31">
        <v>2672</v>
      </c>
      <c r="L167" s="31">
        <v>2617</v>
      </c>
      <c r="M167" s="31">
        <v>2.9286699999999999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2693.9</v>
      </c>
      <c r="D168" s="40">
        <v>2701.9833333333336</v>
      </c>
      <c r="E168" s="40">
        <v>2644.0666666666671</v>
      </c>
      <c r="F168" s="40">
        <v>2594.2333333333336</v>
      </c>
      <c r="G168" s="40">
        <v>2536.3166666666671</v>
      </c>
      <c r="H168" s="40">
        <v>2751.8166666666671</v>
      </c>
      <c r="I168" s="40">
        <v>2809.7333333333331</v>
      </c>
      <c r="J168" s="40">
        <v>2859.5666666666671</v>
      </c>
      <c r="K168" s="31">
        <v>2759.9</v>
      </c>
      <c r="L168" s="31">
        <v>2652.15</v>
      </c>
      <c r="M168" s="31">
        <v>16.362390000000001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127.25</v>
      </c>
      <c r="D169" s="40">
        <v>127.34999999999998</v>
      </c>
      <c r="E169" s="40">
        <v>126.49999999999997</v>
      </c>
      <c r="F169" s="40">
        <v>125.74999999999999</v>
      </c>
      <c r="G169" s="40">
        <v>124.89999999999998</v>
      </c>
      <c r="H169" s="40">
        <v>128.09999999999997</v>
      </c>
      <c r="I169" s="40">
        <v>128.94999999999996</v>
      </c>
      <c r="J169" s="40">
        <v>129.69999999999996</v>
      </c>
      <c r="K169" s="31">
        <v>128.19999999999999</v>
      </c>
      <c r="L169" s="31">
        <v>126.6</v>
      </c>
      <c r="M169" s="31">
        <v>28.365749999999998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207.75</v>
      </c>
      <c r="D170" s="40">
        <v>207.98333333333335</v>
      </c>
      <c r="E170" s="40">
        <v>206.31666666666669</v>
      </c>
      <c r="F170" s="40">
        <v>204.88333333333335</v>
      </c>
      <c r="G170" s="40">
        <v>203.2166666666667</v>
      </c>
      <c r="H170" s="40">
        <v>209.41666666666669</v>
      </c>
      <c r="I170" s="40">
        <v>211.08333333333331</v>
      </c>
      <c r="J170" s="40">
        <v>212.51666666666668</v>
      </c>
      <c r="K170" s="31">
        <v>209.65</v>
      </c>
      <c r="L170" s="31">
        <v>206.55</v>
      </c>
      <c r="M170" s="31">
        <v>106.37741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504.45</v>
      </c>
      <c r="D171" s="40">
        <v>497.81666666666666</v>
      </c>
      <c r="E171" s="40">
        <v>485.63333333333333</v>
      </c>
      <c r="F171" s="40">
        <v>466.81666666666666</v>
      </c>
      <c r="G171" s="40">
        <v>454.63333333333333</v>
      </c>
      <c r="H171" s="40">
        <v>516.63333333333333</v>
      </c>
      <c r="I171" s="40">
        <v>528.81666666666661</v>
      </c>
      <c r="J171" s="40">
        <v>547.63333333333333</v>
      </c>
      <c r="K171" s="31">
        <v>510</v>
      </c>
      <c r="L171" s="31">
        <v>479</v>
      </c>
      <c r="M171" s="31">
        <v>39.6554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16015.7</v>
      </c>
      <c r="D172" s="40">
        <v>16022.183333333334</v>
      </c>
      <c r="E172" s="40">
        <v>15874.366666666669</v>
      </c>
      <c r="F172" s="40">
        <v>15733.033333333335</v>
      </c>
      <c r="G172" s="40">
        <v>15585.216666666669</v>
      </c>
      <c r="H172" s="40">
        <v>16163.516666666668</v>
      </c>
      <c r="I172" s="40">
        <v>16311.333333333334</v>
      </c>
      <c r="J172" s="40">
        <v>16452.666666666668</v>
      </c>
      <c r="K172" s="31">
        <v>16170</v>
      </c>
      <c r="L172" s="31">
        <v>15880.85</v>
      </c>
      <c r="M172" s="31">
        <v>0.37212000000000001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40.15</v>
      </c>
      <c r="D173" s="40">
        <v>40.1</v>
      </c>
      <c r="E173" s="40">
        <v>39.85</v>
      </c>
      <c r="F173" s="40">
        <v>39.549999999999997</v>
      </c>
      <c r="G173" s="40">
        <v>39.299999999999997</v>
      </c>
      <c r="H173" s="40">
        <v>40.400000000000006</v>
      </c>
      <c r="I173" s="40">
        <v>40.650000000000006</v>
      </c>
      <c r="J173" s="40">
        <v>40.95000000000001</v>
      </c>
      <c r="K173" s="31">
        <v>40.35</v>
      </c>
      <c r="L173" s="31">
        <v>39.799999999999997</v>
      </c>
      <c r="M173" s="31">
        <v>282.46978999999999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156.5</v>
      </c>
      <c r="D174" s="40">
        <v>153.21666666666667</v>
      </c>
      <c r="E174" s="40">
        <v>148.73333333333335</v>
      </c>
      <c r="F174" s="40">
        <v>140.96666666666667</v>
      </c>
      <c r="G174" s="40">
        <v>136.48333333333335</v>
      </c>
      <c r="H174" s="40">
        <v>160.98333333333335</v>
      </c>
      <c r="I174" s="40">
        <v>165.46666666666664</v>
      </c>
      <c r="J174" s="40">
        <v>173.23333333333335</v>
      </c>
      <c r="K174" s="31">
        <v>157.69999999999999</v>
      </c>
      <c r="L174" s="31">
        <v>145.44999999999999</v>
      </c>
      <c r="M174" s="31">
        <v>399.72647999999998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139.19999999999999</v>
      </c>
      <c r="D175" s="40">
        <v>139.51666666666665</v>
      </c>
      <c r="E175" s="40">
        <v>138.5333333333333</v>
      </c>
      <c r="F175" s="40">
        <v>137.86666666666665</v>
      </c>
      <c r="G175" s="40">
        <v>136.8833333333333</v>
      </c>
      <c r="H175" s="40">
        <v>140.18333333333331</v>
      </c>
      <c r="I175" s="40">
        <v>141.16666666666666</v>
      </c>
      <c r="J175" s="40">
        <v>141.83333333333331</v>
      </c>
      <c r="K175" s="31">
        <v>140.5</v>
      </c>
      <c r="L175" s="31">
        <v>138.85</v>
      </c>
      <c r="M175" s="31">
        <v>21.216239999999999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2539</v>
      </c>
      <c r="D176" s="40">
        <v>2544.0499999999997</v>
      </c>
      <c r="E176" s="40">
        <v>2520.7999999999993</v>
      </c>
      <c r="F176" s="40">
        <v>2502.5999999999995</v>
      </c>
      <c r="G176" s="40">
        <v>2479.349999999999</v>
      </c>
      <c r="H176" s="40">
        <v>2562.2499999999995</v>
      </c>
      <c r="I176" s="40">
        <v>2585.5000000000005</v>
      </c>
      <c r="J176" s="40">
        <v>2603.6999999999998</v>
      </c>
      <c r="K176" s="31">
        <v>2567.3000000000002</v>
      </c>
      <c r="L176" s="31">
        <v>2525.85</v>
      </c>
      <c r="M176" s="31">
        <v>91.977729999999994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893.95</v>
      </c>
      <c r="D177" s="40">
        <v>893.69999999999993</v>
      </c>
      <c r="E177" s="40">
        <v>890.24999999999989</v>
      </c>
      <c r="F177" s="40">
        <v>886.55</v>
      </c>
      <c r="G177" s="40">
        <v>883.09999999999991</v>
      </c>
      <c r="H177" s="40">
        <v>897.39999999999986</v>
      </c>
      <c r="I177" s="40">
        <v>900.84999999999991</v>
      </c>
      <c r="J177" s="40">
        <v>904.54999999999984</v>
      </c>
      <c r="K177" s="31">
        <v>897.15</v>
      </c>
      <c r="L177" s="31">
        <v>890</v>
      </c>
      <c r="M177" s="31">
        <v>5.3841900000000003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1263.5999999999999</v>
      </c>
      <c r="D178" s="40">
        <v>1263.45</v>
      </c>
      <c r="E178" s="40">
        <v>1254.6500000000001</v>
      </c>
      <c r="F178" s="40">
        <v>1245.7</v>
      </c>
      <c r="G178" s="40">
        <v>1236.9000000000001</v>
      </c>
      <c r="H178" s="40">
        <v>1272.4000000000001</v>
      </c>
      <c r="I178" s="40">
        <v>1281.1999999999998</v>
      </c>
      <c r="J178" s="40">
        <v>1290.1500000000001</v>
      </c>
      <c r="K178" s="31">
        <v>1272.25</v>
      </c>
      <c r="L178" s="31">
        <v>1254.5</v>
      </c>
      <c r="M178" s="31">
        <v>8.9552200000000006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2652.7</v>
      </c>
      <c r="D179" s="40">
        <v>2658.0333333333333</v>
      </c>
      <c r="E179" s="40">
        <v>2636.0666666666666</v>
      </c>
      <c r="F179" s="40">
        <v>2619.4333333333334</v>
      </c>
      <c r="G179" s="40">
        <v>2597.4666666666667</v>
      </c>
      <c r="H179" s="40">
        <v>2674.6666666666665</v>
      </c>
      <c r="I179" s="40">
        <v>2696.6333333333328</v>
      </c>
      <c r="J179" s="40">
        <v>2713.2666666666664</v>
      </c>
      <c r="K179" s="31">
        <v>2680</v>
      </c>
      <c r="L179" s="31">
        <v>2641.4</v>
      </c>
      <c r="M179" s="31">
        <v>4.5244799999999996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7577.95</v>
      </c>
      <c r="D180" s="40">
        <v>7567.45</v>
      </c>
      <c r="E180" s="40">
        <v>7550.5</v>
      </c>
      <c r="F180" s="40">
        <v>7523.05</v>
      </c>
      <c r="G180" s="40">
        <v>7506.1</v>
      </c>
      <c r="H180" s="40">
        <v>7594.9</v>
      </c>
      <c r="I180" s="40">
        <v>7611.8499999999985</v>
      </c>
      <c r="J180" s="40">
        <v>7639.2999999999993</v>
      </c>
      <c r="K180" s="31">
        <v>7584.4</v>
      </c>
      <c r="L180" s="31">
        <v>7540</v>
      </c>
      <c r="M180" s="31">
        <v>4.5409999999999999E-2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27078.45</v>
      </c>
      <c r="D181" s="40">
        <v>26935.233333333334</v>
      </c>
      <c r="E181" s="40">
        <v>26720.466666666667</v>
      </c>
      <c r="F181" s="40">
        <v>26362.483333333334</v>
      </c>
      <c r="G181" s="40">
        <v>26147.716666666667</v>
      </c>
      <c r="H181" s="40">
        <v>27293.216666666667</v>
      </c>
      <c r="I181" s="40">
        <v>27507.983333333337</v>
      </c>
      <c r="J181" s="40">
        <v>27865.966666666667</v>
      </c>
      <c r="K181" s="31">
        <v>27150</v>
      </c>
      <c r="L181" s="31">
        <v>26577.25</v>
      </c>
      <c r="M181" s="31">
        <v>0.24063000000000001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1240.3</v>
      </c>
      <c r="D182" s="40">
        <v>1244.7333333333333</v>
      </c>
      <c r="E182" s="40">
        <v>1224.6666666666667</v>
      </c>
      <c r="F182" s="40">
        <v>1209.0333333333333</v>
      </c>
      <c r="G182" s="40">
        <v>1188.9666666666667</v>
      </c>
      <c r="H182" s="40">
        <v>1260.3666666666668</v>
      </c>
      <c r="I182" s="40">
        <v>1280.4333333333334</v>
      </c>
      <c r="J182" s="40">
        <v>1296.0666666666668</v>
      </c>
      <c r="K182" s="31">
        <v>1264.8</v>
      </c>
      <c r="L182" s="31">
        <v>1229.0999999999999</v>
      </c>
      <c r="M182" s="31">
        <v>8.5418299999999991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2394.5500000000002</v>
      </c>
      <c r="D183" s="40">
        <v>2377.35</v>
      </c>
      <c r="E183" s="40">
        <v>2353.6</v>
      </c>
      <c r="F183" s="40">
        <v>2312.65</v>
      </c>
      <c r="G183" s="40">
        <v>2288.9</v>
      </c>
      <c r="H183" s="40">
        <v>2418.2999999999997</v>
      </c>
      <c r="I183" s="40">
        <v>2442.0499999999997</v>
      </c>
      <c r="J183" s="40">
        <v>2482.9999999999995</v>
      </c>
      <c r="K183" s="31">
        <v>2401.1</v>
      </c>
      <c r="L183" s="31">
        <v>2336.4</v>
      </c>
      <c r="M183" s="31">
        <v>5.7846399999999996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508.35</v>
      </c>
      <c r="D184" s="40">
        <v>507.95</v>
      </c>
      <c r="E184" s="40">
        <v>505.54999999999995</v>
      </c>
      <c r="F184" s="40">
        <v>502.74999999999994</v>
      </c>
      <c r="G184" s="40">
        <v>500.34999999999991</v>
      </c>
      <c r="H184" s="40">
        <v>510.75</v>
      </c>
      <c r="I184" s="40">
        <v>513.15</v>
      </c>
      <c r="J184" s="40">
        <v>515.95000000000005</v>
      </c>
      <c r="K184" s="31">
        <v>510.35</v>
      </c>
      <c r="L184" s="31">
        <v>505.15</v>
      </c>
      <c r="M184" s="31">
        <v>87.245739999999998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108.2</v>
      </c>
      <c r="D185" s="40">
        <v>108.10000000000001</v>
      </c>
      <c r="E185" s="40">
        <v>107.35000000000002</v>
      </c>
      <c r="F185" s="40">
        <v>106.50000000000001</v>
      </c>
      <c r="G185" s="40">
        <v>105.75000000000003</v>
      </c>
      <c r="H185" s="40">
        <v>108.95000000000002</v>
      </c>
      <c r="I185" s="40">
        <v>109.69999999999999</v>
      </c>
      <c r="J185" s="40">
        <v>110.55000000000001</v>
      </c>
      <c r="K185" s="31">
        <v>108.85</v>
      </c>
      <c r="L185" s="31">
        <v>107.25</v>
      </c>
      <c r="M185" s="31">
        <v>226.83240000000001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859.75</v>
      </c>
      <c r="D186" s="40">
        <v>861.81666666666661</v>
      </c>
      <c r="E186" s="40">
        <v>854.73333333333323</v>
      </c>
      <c r="F186" s="40">
        <v>849.71666666666658</v>
      </c>
      <c r="G186" s="40">
        <v>842.63333333333321</v>
      </c>
      <c r="H186" s="40">
        <v>866.83333333333326</v>
      </c>
      <c r="I186" s="40">
        <v>873.91666666666674</v>
      </c>
      <c r="J186" s="40">
        <v>878.93333333333328</v>
      </c>
      <c r="K186" s="31">
        <v>868.9</v>
      </c>
      <c r="L186" s="31">
        <v>856.8</v>
      </c>
      <c r="M186" s="31">
        <v>23.519629999999999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517.25</v>
      </c>
      <c r="D187" s="40">
        <v>517.93333333333339</v>
      </c>
      <c r="E187" s="40">
        <v>513.71666666666681</v>
      </c>
      <c r="F187" s="40">
        <v>510.18333333333339</v>
      </c>
      <c r="G187" s="40">
        <v>505.96666666666681</v>
      </c>
      <c r="H187" s="40">
        <v>521.46666666666681</v>
      </c>
      <c r="I187" s="40">
        <v>525.68333333333351</v>
      </c>
      <c r="J187" s="40">
        <v>529.21666666666681</v>
      </c>
      <c r="K187" s="31">
        <v>522.15</v>
      </c>
      <c r="L187" s="31">
        <v>514.4</v>
      </c>
      <c r="M187" s="31">
        <v>4.7845599999999999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632.79999999999995</v>
      </c>
      <c r="D188" s="40">
        <v>633.31666666666661</v>
      </c>
      <c r="E188" s="40">
        <v>627.63333333333321</v>
      </c>
      <c r="F188" s="40">
        <v>622.46666666666658</v>
      </c>
      <c r="G188" s="40">
        <v>616.78333333333319</v>
      </c>
      <c r="H188" s="40">
        <v>638.48333333333323</v>
      </c>
      <c r="I188" s="40">
        <v>644.16666666666663</v>
      </c>
      <c r="J188" s="40">
        <v>649.33333333333326</v>
      </c>
      <c r="K188" s="31">
        <v>639</v>
      </c>
      <c r="L188" s="31">
        <v>628.15</v>
      </c>
      <c r="M188" s="31">
        <v>1.69184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658.75</v>
      </c>
      <c r="D189" s="40">
        <v>658.53333333333342</v>
      </c>
      <c r="E189" s="40">
        <v>652.91666666666686</v>
      </c>
      <c r="F189" s="40">
        <v>647.08333333333348</v>
      </c>
      <c r="G189" s="40">
        <v>641.46666666666692</v>
      </c>
      <c r="H189" s="40">
        <v>664.36666666666679</v>
      </c>
      <c r="I189" s="40">
        <v>669.98333333333335</v>
      </c>
      <c r="J189" s="40">
        <v>675.81666666666672</v>
      </c>
      <c r="K189" s="31">
        <v>664.15</v>
      </c>
      <c r="L189" s="31">
        <v>652.70000000000005</v>
      </c>
      <c r="M189" s="31">
        <v>6.97133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1028.75</v>
      </c>
      <c r="D190" s="40">
        <v>1027.2</v>
      </c>
      <c r="E190" s="40">
        <v>1004.1000000000001</v>
      </c>
      <c r="F190" s="40">
        <v>979.45</v>
      </c>
      <c r="G190" s="40">
        <v>956.35000000000014</v>
      </c>
      <c r="H190" s="40">
        <v>1051.8500000000001</v>
      </c>
      <c r="I190" s="40">
        <v>1074.95</v>
      </c>
      <c r="J190" s="40">
        <v>1099.6000000000001</v>
      </c>
      <c r="K190" s="31">
        <v>1050.3</v>
      </c>
      <c r="L190" s="31">
        <v>1002.55</v>
      </c>
      <c r="M190" s="31">
        <v>34.656089999999999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1545.25</v>
      </c>
      <c r="D191" s="40">
        <v>1549.75</v>
      </c>
      <c r="E191" s="40">
        <v>1532.5</v>
      </c>
      <c r="F191" s="40">
        <v>1519.75</v>
      </c>
      <c r="G191" s="40">
        <v>1502.5</v>
      </c>
      <c r="H191" s="40">
        <v>1562.5</v>
      </c>
      <c r="I191" s="40">
        <v>1579.75</v>
      </c>
      <c r="J191" s="40">
        <v>1592.5</v>
      </c>
      <c r="K191" s="31">
        <v>1567</v>
      </c>
      <c r="L191" s="31">
        <v>1537</v>
      </c>
      <c r="M191" s="31">
        <v>9.1521899999999992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3968.15</v>
      </c>
      <c r="D192" s="40">
        <v>3935.0666666666671</v>
      </c>
      <c r="E192" s="40">
        <v>3893.1333333333341</v>
      </c>
      <c r="F192" s="40">
        <v>3818.1166666666672</v>
      </c>
      <c r="G192" s="40">
        <v>3776.1833333333343</v>
      </c>
      <c r="H192" s="40">
        <v>4010.0833333333339</v>
      </c>
      <c r="I192" s="40">
        <v>4052.0166666666673</v>
      </c>
      <c r="J192" s="40">
        <v>4127.0333333333338</v>
      </c>
      <c r="K192" s="31">
        <v>3977</v>
      </c>
      <c r="L192" s="31">
        <v>3860.05</v>
      </c>
      <c r="M192" s="31">
        <v>33.481229999999996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762.5</v>
      </c>
      <c r="D193" s="40">
        <v>755.5</v>
      </c>
      <c r="E193" s="40">
        <v>734</v>
      </c>
      <c r="F193" s="40">
        <v>705.5</v>
      </c>
      <c r="G193" s="40">
        <v>684</v>
      </c>
      <c r="H193" s="40">
        <v>784</v>
      </c>
      <c r="I193" s="40">
        <v>805.5</v>
      </c>
      <c r="J193" s="40">
        <v>834</v>
      </c>
      <c r="K193" s="31">
        <v>777</v>
      </c>
      <c r="L193" s="31">
        <v>727</v>
      </c>
      <c r="M193" s="31">
        <v>87.333449999999999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6312</v>
      </c>
      <c r="D194" s="40">
        <v>6319.666666666667</v>
      </c>
      <c r="E194" s="40">
        <v>6224.3333333333339</v>
      </c>
      <c r="F194" s="40">
        <v>6136.666666666667</v>
      </c>
      <c r="G194" s="40">
        <v>6041.3333333333339</v>
      </c>
      <c r="H194" s="40">
        <v>6407.3333333333339</v>
      </c>
      <c r="I194" s="40">
        <v>6502.6666666666679</v>
      </c>
      <c r="J194" s="40">
        <v>6590.3333333333339</v>
      </c>
      <c r="K194" s="31">
        <v>6415</v>
      </c>
      <c r="L194" s="31">
        <v>6232</v>
      </c>
      <c r="M194" s="31">
        <v>1.72383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509.9</v>
      </c>
      <c r="D195" s="40">
        <v>510.31666666666661</v>
      </c>
      <c r="E195" s="40">
        <v>505.23333333333323</v>
      </c>
      <c r="F195" s="40">
        <v>500.56666666666661</v>
      </c>
      <c r="G195" s="40">
        <v>495.48333333333323</v>
      </c>
      <c r="H195" s="40">
        <v>514.98333333333323</v>
      </c>
      <c r="I195" s="40">
        <v>520.06666666666672</v>
      </c>
      <c r="J195" s="40">
        <v>524.73333333333323</v>
      </c>
      <c r="K195" s="31">
        <v>515.4</v>
      </c>
      <c r="L195" s="31">
        <v>505.65</v>
      </c>
      <c r="M195" s="31">
        <v>126.55602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244.4</v>
      </c>
      <c r="D196" s="40">
        <v>245.13333333333333</v>
      </c>
      <c r="E196" s="40">
        <v>241.76666666666665</v>
      </c>
      <c r="F196" s="40">
        <v>239.13333333333333</v>
      </c>
      <c r="G196" s="40">
        <v>235.76666666666665</v>
      </c>
      <c r="H196" s="40">
        <v>247.76666666666665</v>
      </c>
      <c r="I196" s="40">
        <v>251.13333333333333</v>
      </c>
      <c r="J196" s="40">
        <v>253.76666666666665</v>
      </c>
      <c r="K196" s="31">
        <v>248.5</v>
      </c>
      <c r="L196" s="31">
        <v>242.5</v>
      </c>
      <c r="M196" s="31">
        <v>369.40487000000002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1213.5999999999999</v>
      </c>
      <c r="D197" s="40">
        <v>1215.3333333333333</v>
      </c>
      <c r="E197" s="40">
        <v>1204.3666666666666</v>
      </c>
      <c r="F197" s="40">
        <v>1195.1333333333332</v>
      </c>
      <c r="G197" s="40">
        <v>1184.1666666666665</v>
      </c>
      <c r="H197" s="40">
        <v>1224.5666666666666</v>
      </c>
      <c r="I197" s="40">
        <v>1235.5333333333333</v>
      </c>
      <c r="J197" s="40">
        <v>1244.7666666666667</v>
      </c>
      <c r="K197" s="31">
        <v>1226.3</v>
      </c>
      <c r="L197" s="31">
        <v>1206.0999999999999</v>
      </c>
      <c r="M197" s="31">
        <v>52.679070000000003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1737.75</v>
      </c>
      <c r="D198" s="40">
        <v>1727.0166666666667</v>
      </c>
      <c r="E198" s="40">
        <v>1707.2333333333333</v>
      </c>
      <c r="F198" s="40">
        <v>1676.7166666666667</v>
      </c>
      <c r="G198" s="40">
        <v>1656.9333333333334</v>
      </c>
      <c r="H198" s="40">
        <v>1757.5333333333333</v>
      </c>
      <c r="I198" s="40">
        <v>1777.3166666666666</v>
      </c>
      <c r="J198" s="40">
        <v>1807.8333333333333</v>
      </c>
      <c r="K198" s="31">
        <v>1746.8</v>
      </c>
      <c r="L198" s="31">
        <v>1696.5</v>
      </c>
      <c r="M198" s="31">
        <v>18.89385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1011.9</v>
      </c>
      <c r="D199" s="40">
        <v>1015.6999999999999</v>
      </c>
      <c r="E199" s="40">
        <v>1001.1999999999998</v>
      </c>
      <c r="F199" s="40">
        <v>990.49999999999989</v>
      </c>
      <c r="G199" s="40">
        <v>975.99999999999977</v>
      </c>
      <c r="H199" s="40">
        <v>1026.3999999999999</v>
      </c>
      <c r="I199" s="40">
        <v>1040.9000000000001</v>
      </c>
      <c r="J199" s="40">
        <v>1051.5999999999999</v>
      </c>
      <c r="K199" s="31">
        <v>1030.2</v>
      </c>
      <c r="L199" s="31">
        <v>1005</v>
      </c>
      <c r="M199" s="31">
        <v>4.0015099999999997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2592.75</v>
      </c>
      <c r="D200" s="40">
        <v>2606.8666666666668</v>
      </c>
      <c r="E200" s="40">
        <v>2574.7333333333336</v>
      </c>
      <c r="F200" s="40">
        <v>2556.7166666666667</v>
      </c>
      <c r="G200" s="40">
        <v>2524.5833333333335</v>
      </c>
      <c r="H200" s="40">
        <v>2624.8833333333337</v>
      </c>
      <c r="I200" s="40">
        <v>2657.0166666666669</v>
      </c>
      <c r="J200" s="40">
        <v>2675.0333333333338</v>
      </c>
      <c r="K200" s="31">
        <v>2639</v>
      </c>
      <c r="L200" s="31">
        <v>2588.85</v>
      </c>
      <c r="M200" s="31">
        <v>11.664569999999999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3194.2</v>
      </c>
      <c r="D201" s="40">
        <v>3182.3166666666671</v>
      </c>
      <c r="E201" s="40">
        <v>3155.8833333333341</v>
      </c>
      <c r="F201" s="40">
        <v>3117.5666666666671</v>
      </c>
      <c r="G201" s="40">
        <v>3091.1333333333341</v>
      </c>
      <c r="H201" s="40">
        <v>3220.6333333333341</v>
      </c>
      <c r="I201" s="40">
        <v>3247.0666666666675</v>
      </c>
      <c r="J201" s="40">
        <v>3285.3833333333341</v>
      </c>
      <c r="K201" s="31">
        <v>3208.75</v>
      </c>
      <c r="L201" s="31">
        <v>3144</v>
      </c>
      <c r="M201" s="31">
        <v>1.69729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578.85</v>
      </c>
      <c r="D202" s="40">
        <v>579.61666666666667</v>
      </c>
      <c r="E202" s="40">
        <v>574.58333333333337</v>
      </c>
      <c r="F202" s="40">
        <v>570.31666666666672</v>
      </c>
      <c r="G202" s="40">
        <v>565.28333333333342</v>
      </c>
      <c r="H202" s="40">
        <v>583.88333333333333</v>
      </c>
      <c r="I202" s="40">
        <v>588.91666666666663</v>
      </c>
      <c r="J202" s="40">
        <v>593.18333333333328</v>
      </c>
      <c r="K202" s="31">
        <v>584.65</v>
      </c>
      <c r="L202" s="31">
        <v>575.35</v>
      </c>
      <c r="M202" s="31">
        <v>5.6435500000000003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1164.8499999999999</v>
      </c>
      <c r="D203" s="40">
        <v>1174.7333333333333</v>
      </c>
      <c r="E203" s="40">
        <v>1149.5166666666667</v>
      </c>
      <c r="F203" s="40">
        <v>1134.1833333333334</v>
      </c>
      <c r="G203" s="40">
        <v>1108.9666666666667</v>
      </c>
      <c r="H203" s="40">
        <v>1190.0666666666666</v>
      </c>
      <c r="I203" s="40">
        <v>1215.2833333333333</v>
      </c>
      <c r="J203" s="40">
        <v>1230.6166666666666</v>
      </c>
      <c r="K203" s="31">
        <v>1199.95</v>
      </c>
      <c r="L203" s="31">
        <v>1159.4000000000001</v>
      </c>
      <c r="M203" s="31">
        <v>7.4428599999999996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824.65</v>
      </c>
      <c r="D204" s="40">
        <v>826.23333333333323</v>
      </c>
      <c r="E204" s="40">
        <v>816.41666666666652</v>
      </c>
      <c r="F204" s="40">
        <v>808.18333333333328</v>
      </c>
      <c r="G204" s="40">
        <v>798.36666666666656</v>
      </c>
      <c r="H204" s="40">
        <v>834.46666666666647</v>
      </c>
      <c r="I204" s="40">
        <v>844.2833333333333</v>
      </c>
      <c r="J204" s="40">
        <v>852.51666666666642</v>
      </c>
      <c r="K204" s="31">
        <v>836.05</v>
      </c>
      <c r="L204" s="31">
        <v>818</v>
      </c>
      <c r="M204" s="31">
        <v>36.905479999999997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7660.55</v>
      </c>
      <c r="D205" s="40">
        <v>7642.4833333333327</v>
      </c>
      <c r="E205" s="40">
        <v>7584.9666666666653</v>
      </c>
      <c r="F205" s="40">
        <v>7509.3833333333323</v>
      </c>
      <c r="G205" s="40">
        <v>7451.866666666665</v>
      </c>
      <c r="H205" s="40">
        <v>7718.0666666666657</v>
      </c>
      <c r="I205" s="40">
        <v>7775.5833333333339</v>
      </c>
      <c r="J205" s="40">
        <v>7851.1666666666661</v>
      </c>
      <c r="K205" s="31">
        <v>7700</v>
      </c>
      <c r="L205" s="31">
        <v>7566.9</v>
      </c>
      <c r="M205" s="31">
        <v>2.5025300000000001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45.6</v>
      </c>
      <c r="D206" s="40">
        <v>45.4</v>
      </c>
      <c r="E206" s="40">
        <v>44.5</v>
      </c>
      <c r="F206" s="40">
        <v>43.4</v>
      </c>
      <c r="G206" s="40">
        <v>42.5</v>
      </c>
      <c r="H206" s="40">
        <v>46.5</v>
      </c>
      <c r="I206" s="40">
        <v>47.399999999999991</v>
      </c>
      <c r="J206" s="40">
        <v>48.5</v>
      </c>
      <c r="K206" s="31">
        <v>46.3</v>
      </c>
      <c r="L206" s="31">
        <v>44.3</v>
      </c>
      <c r="M206" s="31">
        <v>63.186219999999999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1656.05</v>
      </c>
      <c r="D207" s="40">
        <v>1654.8999999999999</v>
      </c>
      <c r="E207" s="40">
        <v>1636.1499999999996</v>
      </c>
      <c r="F207" s="40">
        <v>1616.2499999999998</v>
      </c>
      <c r="G207" s="40">
        <v>1597.4999999999995</v>
      </c>
      <c r="H207" s="40">
        <v>1674.7999999999997</v>
      </c>
      <c r="I207" s="40">
        <v>1693.5500000000002</v>
      </c>
      <c r="J207" s="40">
        <v>1713.4499999999998</v>
      </c>
      <c r="K207" s="31">
        <v>1673.65</v>
      </c>
      <c r="L207" s="31">
        <v>1635</v>
      </c>
      <c r="M207" s="31">
        <v>3.2938900000000002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944.2</v>
      </c>
      <c r="D208" s="40">
        <v>944.76666666666677</v>
      </c>
      <c r="E208" s="40">
        <v>931.53333333333353</v>
      </c>
      <c r="F208" s="40">
        <v>918.86666666666679</v>
      </c>
      <c r="G208" s="40">
        <v>905.63333333333355</v>
      </c>
      <c r="H208" s="40">
        <v>957.43333333333351</v>
      </c>
      <c r="I208" s="40">
        <v>970.66666666666686</v>
      </c>
      <c r="J208" s="40">
        <v>983.33333333333348</v>
      </c>
      <c r="K208" s="31">
        <v>958</v>
      </c>
      <c r="L208" s="31">
        <v>932.1</v>
      </c>
      <c r="M208" s="31">
        <v>18.922429999999999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928.65</v>
      </c>
      <c r="D209" s="40">
        <v>916.1</v>
      </c>
      <c r="E209" s="40">
        <v>902.2</v>
      </c>
      <c r="F209" s="40">
        <v>875.75</v>
      </c>
      <c r="G209" s="40">
        <v>861.85</v>
      </c>
      <c r="H209" s="40">
        <v>942.55000000000007</v>
      </c>
      <c r="I209" s="40">
        <v>956.44999999999993</v>
      </c>
      <c r="J209" s="40">
        <v>982.90000000000009</v>
      </c>
      <c r="K209" s="31">
        <v>930</v>
      </c>
      <c r="L209" s="31">
        <v>889.65</v>
      </c>
      <c r="M209" s="31">
        <v>4.2099299999999999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336.2</v>
      </c>
      <c r="D210" s="40">
        <v>337.81666666666666</v>
      </c>
      <c r="E210" s="40">
        <v>332.43333333333334</v>
      </c>
      <c r="F210" s="40">
        <v>328.66666666666669</v>
      </c>
      <c r="G210" s="40">
        <v>323.28333333333336</v>
      </c>
      <c r="H210" s="40">
        <v>341.58333333333331</v>
      </c>
      <c r="I210" s="40">
        <v>346.96666666666664</v>
      </c>
      <c r="J210" s="40">
        <v>350.73333333333329</v>
      </c>
      <c r="K210" s="31">
        <v>343.2</v>
      </c>
      <c r="L210" s="31">
        <v>334.05</v>
      </c>
      <c r="M210" s="31">
        <v>63.25976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12.75</v>
      </c>
      <c r="D211" s="40">
        <v>12.816666666666668</v>
      </c>
      <c r="E211" s="40">
        <v>12.633333333333336</v>
      </c>
      <c r="F211" s="40">
        <v>12.516666666666667</v>
      </c>
      <c r="G211" s="40">
        <v>12.333333333333336</v>
      </c>
      <c r="H211" s="40">
        <v>12.933333333333337</v>
      </c>
      <c r="I211" s="40">
        <v>13.116666666666671</v>
      </c>
      <c r="J211" s="40">
        <v>13.233333333333338</v>
      </c>
      <c r="K211" s="31">
        <v>13</v>
      </c>
      <c r="L211" s="31">
        <v>12.7</v>
      </c>
      <c r="M211" s="31">
        <v>1588.30431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1303.6500000000001</v>
      </c>
      <c r="D212" s="40">
        <v>1294.5333333333333</v>
      </c>
      <c r="E212" s="40">
        <v>1271.7666666666667</v>
      </c>
      <c r="F212" s="40">
        <v>1239.8833333333334</v>
      </c>
      <c r="G212" s="40">
        <v>1217.1166666666668</v>
      </c>
      <c r="H212" s="40">
        <v>1326.4166666666665</v>
      </c>
      <c r="I212" s="40">
        <v>1349.1833333333329</v>
      </c>
      <c r="J212" s="40">
        <v>1381.0666666666664</v>
      </c>
      <c r="K212" s="31">
        <v>1317.3</v>
      </c>
      <c r="L212" s="31">
        <v>1262.6500000000001</v>
      </c>
      <c r="M212" s="31">
        <v>15.132770000000001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1877</v>
      </c>
      <c r="D213" s="40">
        <v>1862.6499999999999</v>
      </c>
      <c r="E213" s="40">
        <v>1837.2999999999997</v>
      </c>
      <c r="F213" s="40">
        <v>1797.6</v>
      </c>
      <c r="G213" s="40">
        <v>1772.2499999999998</v>
      </c>
      <c r="H213" s="40">
        <v>1902.3499999999997</v>
      </c>
      <c r="I213" s="40">
        <v>1927.6999999999996</v>
      </c>
      <c r="J213" s="40">
        <v>1967.3999999999996</v>
      </c>
      <c r="K213" s="31">
        <v>1888</v>
      </c>
      <c r="L213" s="31">
        <v>1822.95</v>
      </c>
      <c r="M213" s="31">
        <v>2.3418800000000002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639.79999999999995</v>
      </c>
      <c r="D214" s="40">
        <v>641.85</v>
      </c>
      <c r="E214" s="40">
        <v>634.45000000000005</v>
      </c>
      <c r="F214" s="40">
        <v>629.1</v>
      </c>
      <c r="G214" s="40">
        <v>621.70000000000005</v>
      </c>
      <c r="H214" s="40">
        <v>647.20000000000005</v>
      </c>
      <c r="I214" s="40">
        <v>654.59999999999991</v>
      </c>
      <c r="J214" s="40">
        <v>659.95</v>
      </c>
      <c r="K214" s="40">
        <v>649.25</v>
      </c>
      <c r="L214" s="40">
        <v>636.5</v>
      </c>
      <c r="M214" s="40">
        <v>132.57274000000001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14.05</v>
      </c>
      <c r="D215" s="40">
        <v>14.016666666666667</v>
      </c>
      <c r="E215" s="40">
        <v>13.883333333333335</v>
      </c>
      <c r="F215" s="40">
        <v>13.716666666666667</v>
      </c>
      <c r="G215" s="40">
        <v>13.583333333333334</v>
      </c>
      <c r="H215" s="40">
        <v>14.183333333333335</v>
      </c>
      <c r="I215" s="40">
        <v>14.316666666666668</v>
      </c>
      <c r="J215" s="40">
        <v>14.483333333333336</v>
      </c>
      <c r="K215" s="40">
        <v>14.15</v>
      </c>
      <c r="L215" s="40">
        <v>13.85</v>
      </c>
      <c r="M215" s="40">
        <v>766.20802000000003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322.55</v>
      </c>
      <c r="D216" s="40">
        <v>323.28333333333336</v>
      </c>
      <c r="E216" s="40">
        <v>319.86666666666673</v>
      </c>
      <c r="F216" s="40">
        <v>317.18333333333339</v>
      </c>
      <c r="G216" s="40">
        <v>313.76666666666677</v>
      </c>
      <c r="H216" s="40">
        <v>325.9666666666667</v>
      </c>
      <c r="I216" s="40">
        <v>329.38333333333333</v>
      </c>
      <c r="J216" s="40">
        <v>332.06666666666666</v>
      </c>
      <c r="K216" s="40">
        <v>326.7</v>
      </c>
      <c r="L216" s="40">
        <v>320.60000000000002</v>
      </c>
      <c r="M216" s="40">
        <v>47.194989999999997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2"/>
      <c r="B1" s="463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44578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5" t="s">
        <v>16</v>
      </c>
      <c r="B9" s="457" t="s">
        <v>18</v>
      </c>
      <c r="C9" s="461" t="s">
        <v>20</v>
      </c>
      <c r="D9" s="461" t="s">
        <v>21</v>
      </c>
      <c r="E9" s="452" t="s">
        <v>22</v>
      </c>
      <c r="F9" s="453"/>
      <c r="G9" s="454"/>
      <c r="H9" s="452" t="s">
        <v>23</v>
      </c>
      <c r="I9" s="453"/>
      <c r="J9" s="454"/>
      <c r="K9" s="26"/>
      <c r="L9" s="27"/>
      <c r="M9" s="53"/>
      <c r="N9" s="1"/>
      <c r="O9" s="1"/>
    </row>
    <row r="10" spans="1:15" ht="42.75" customHeight="1">
      <c r="A10" s="459"/>
      <c r="B10" s="460"/>
      <c r="C10" s="460"/>
      <c r="D10" s="46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3">
        <v>1</v>
      </c>
      <c r="B11" s="439" t="s">
        <v>289</v>
      </c>
      <c r="C11" s="381">
        <v>25093.7</v>
      </c>
      <c r="D11" s="382">
        <v>25048.783333333336</v>
      </c>
      <c r="E11" s="382">
        <v>24927.166666666672</v>
      </c>
      <c r="F11" s="382">
        <v>24760.633333333335</v>
      </c>
      <c r="G11" s="382">
        <v>24639.01666666667</v>
      </c>
      <c r="H11" s="382">
        <v>25215.316666666673</v>
      </c>
      <c r="I11" s="382">
        <v>25336.933333333334</v>
      </c>
      <c r="J11" s="382">
        <v>25503.466666666674</v>
      </c>
      <c r="K11" s="381">
        <v>25170.400000000001</v>
      </c>
      <c r="L11" s="381">
        <v>24882.25</v>
      </c>
      <c r="M11" s="381">
        <v>2.6419999999999999E-2</v>
      </c>
      <c r="N11" s="1"/>
      <c r="O11" s="1"/>
    </row>
    <row r="12" spans="1:15" ht="12" customHeight="1">
      <c r="A12" s="33">
        <v>2</v>
      </c>
      <c r="B12" s="440" t="s">
        <v>294</v>
      </c>
      <c r="C12" s="381">
        <v>527.45000000000005</v>
      </c>
      <c r="D12" s="382">
        <v>526.51666666666665</v>
      </c>
      <c r="E12" s="382">
        <v>523.73333333333335</v>
      </c>
      <c r="F12" s="382">
        <v>520.01666666666665</v>
      </c>
      <c r="G12" s="382">
        <v>517.23333333333335</v>
      </c>
      <c r="H12" s="382">
        <v>530.23333333333335</v>
      </c>
      <c r="I12" s="382">
        <v>533.01666666666665</v>
      </c>
      <c r="J12" s="382">
        <v>536.73333333333335</v>
      </c>
      <c r="K12" s="381">
        <v>529.29999999999995</v>
      </c>
      <c r="L12" s="381">
        <v>522.79999999999995</v>
      </c>
      <c r="M12" s="381">
        <v>0.80576999999999999</v>
      </c>
      <c r="N12" s="1"/>
      <c r="O12" s="1"/>
    </row>
    <row r="13" spans="1:15" ht="12" customHeight="1">
      <c r="A13" s="33">
        <v>3</v>
      </c>
      <c r="B13" s="440" t="s">
        <v>39</v>
      </c>
      <c r="C13" s="381">
        <v>1098.1500000000001</v>
      </c>
      <c r="D13" s="382">
        <v>1098.7166666666667</v>
      </c>
      <c r="E13" s="382">
        <v>1081.4333333333334</v>
      </c>
      <c r="F13" s="382">
        <v>1064.7166666666667</v>
      </c>
      <c r="G13" s="382">
        <v>1047.4333333333334</v>
      </c>
      <c r="H13" s="382">
        <v>1115.4333333333334</v>
      </c>
      <c r="I13" s="382">
        <v>1132.7166666666667</v>
      </c>
      <c r="J13" s="382">
        <v>1149.4333333333334</v>
      </c>
      <c r="K13" s="381">
        <v>1116</v>
      </c>
      <c r="L13" s="381">
        <v>1082</v>
      </c>
      <c r="M13" s="381">
        <v>3.44706</v>
      </c>
      <c r="N13" s="1"/>
      <c r="O13" s="1"/>
    </row>
    <row r="14" spans="1:15" ht="12" customHeight="1">
      <c r="A14" s="33">
        <v>4</v>
      </c>
      <c r="B14" s="440" t="s">
        <v>295</v>
      </c>
      <c r="C14" s="381">
        <v>2770.95</v>
      </c>
      <c r="D14" s="382">
        <v>2775.7666666666664</v>
      </c>
      <c r="E14" s="382">
        <v>2730.7833333333328</v>
      </c>
      <c r="F14" s="382">
        <v>2690.6166666666663</v>
      </c>
      <c r="G14" s="382">
        <v>2645.6333333333328</v>
      </c>
      <c r="H14" s="382">
        <v>2815.9333333333329</v>
      </c>
      <c r="I14" s="382">
        <v>2860.9166666666665</v>
      </c>
      <c r="J14" s="382">
        <v>2901.083333333333</v>
      </c>
      <c r="K14" s="381">
        <v>2820.75</v>
      </c>
      <c r="L14" s="381">
        <v>2735.6</v>
      </c>
      <c r="M14" s="381">
        <v>0.76749999999999996</v>
      </c>
      <c r="N14" s="1"/>
      <c r="O14" s="1"/>
    </row>
    <row r="15" spans="1:15" ht="12" customHeight="1">
      <c r="A15" s="33">
        <v>5</v>
      </c>
      <c r="B15" s="440" t="s">
        <v>290</v>
      </c>
      <c r="C15" s="381">
        <v>2341.5500000000002</v>
      </c>
      <c r="D15" s="382">
        <v>2328.5166666666669</v>
      </c>
      <c r="E15" s="382">
        <v>2303.0333333333338</v>
      </c>
      <c r="F15" s="382">
        <v>2264.5166666666669</v>
      </c>
      <c r="G15" s="382">
        <v>2239.0333333333338</v>
      </c>
      <c r="H15" s="382">
        <v>2367.0333333333338</v>
      </c>
      <c r="I15" s="382">
        <v>2392.5166666666664</v>
      </c>
      <c r="J15" s="382">
        <v>2431.0333333333338</v>
      </c>
      <c r="K15" s="381">
        <v>2354</v>
      </c>
      <c r="L15" s="381">
        <v>2290</v>
      </c>
      <c r="M15" s="381">
        <v>1.90526</v>
      </c>
      <c r="N15" s="1"/>
      <c r="O15" s="1"/>
    </row>
    <row r="16" spans="1:15" ht="12" customHeight="1">
      <c r="A16" s="33">
        <v>6</v>
      </c>
      <c r="B16" s="440" t="s">
        <v>239</v>
      </c>
      <c r="C16" s="381">
        <v>17690.45</v>
      </c>
      <c r="D16" s="382">
        <v>17770.149999999998</v>
      </c>
      <c r="E16" s="382">
        <v>17590.299999999996</v>
      </c>
      <c r="F16" s="382">
        <v>17490.149999999998</v>
      </c>
      <c r="G16" s="382">
        <v>17310.299999999996</v>
      </c>
      <c r="H16" s="382">
        <v>17870.299999999996</v>
      </c>
      <c r="I16" s="382">
        <v>18050.149999999994</v>
      </c>
      <c r="J16" s="382">
        <v>18150.299999999996</v>
      </c>
      <c r="K16" s="381">
        <v>17950</v>
      </c>
      <c r="L16" s="381">
        <v>17670</v>
      </c>
      <c r="M16" s="381">
        <v>0.17546999999999999</v>
      </c>
      <c r="N16" s="1"/>
      <c r="O16" s="1"/>
    </row>
    <row r="17" spans="1:15" ht="12" customHeight="1">
      <c r="A17" s="33">
        <v>7</v>
      </c>
      <c r="B17" s="440" t="s">
        <v>243</v>
      </c>
      <c r="C17" s="381">
        <v>133.5</v>
      </c>
      <c r="D17" s="382">
        <v>134.21666666666667</v>
      </c>
      <c r="E17" s="382">
        <v>132.03333333333333</v>
      </c>
      <c r="F17" s="382">
        <v>130.56666666666666</v>
      </c>
      <c r="G17" s="382">
        <v>128.38333333333333</v>
      </c>
      <c r="H17" s="382">
        <v>135.68333333333334</v>
      </c>
      <c r="I17" s="382">
        <v>137.86666666666667</v>
      </c>
      <c r="J17" s="382">
        <v>139.33333333333334</v>
      </c>
      <c r="K17" s="381">
        <v>136.4</v>
      </c>
      <c r="L17" s="381">
        <v>132.75</v>
      </c>
      <c r="M17" s="381">
        <v>45.299729999999997</v>
      </c>
      <c r="N17" s="1"/>
      <c r="O17" s="1"/>
    </row>
    <row r="18" spans="1:15" ht="12" customHeight="1">
      <c r="A18" s="33">
        <v>8</v>
      </c>
      <c r="B18" s="440" t="s">
        <v>41</v>
      </c>
      <c r="C18" s="381">
        <v>308</v>
      </c>
      <c r="D18" s="382">
        <v>308.26666666666665</v>
      </c>
      <c r="E18" s="382">
        <v>303.73333333333329</v>
      </c>
      <c r="F18" s="382">
        <v>299.46666666666664</v>
      </c>
      <c r="G18" s="382">
        <v>294.93333333333328</v>
      </c>
      <c r="H18" s="382">
        <v>312.5333333333333</v>
      </c>
      <c r="I18" s="382">
        <v>317.06666666666661</v>
      </c>
      <c r="J18" s="382">
        <v>321.33333333333331</v>
      </c>
      <c r="K18" s="381">
        <v>312.8</v>
      </c>
      <c r="L18" s="381">
        <v>304</v>
      </c>
      <c r="M18" s="381">
        <v>47.497079999999997</v>
      </c>
      <c r="N18" s="1"/>
      <c r="O18" s="1"/>
    </row>
    <row r="19" spans="1:15" ht="12" customHeight="1">
      <c r="A19" s="33">
        <v>9</v>
      </c>
      <c r="B19" s="440" t="s">
        <v>43</v>
      </c>
      <c r="C19" s="381">
        <v>2358.1</v>
      </c>
      <c r="D19" s="382">
        <v>2345.6166666666668</v>
      </c>
      <c r="E19" s="382">
        <v>2317.2333333333336</v>
      </c>
      <c r="F19" s="382">
        <v>2276.3666666666668</v>
      </c>
      <c r="G19" s="382">
        <v>2247.9833333333336</v>
      </c>
      <c r="H19" s="382">
        <v>2386.4833333333336</v>
      </c>
      <c r="I19" s="382">
        <v>2414.8666666666668</v>
      </c>
      <c r="J19" s="382">
        <v>2455.7333333333336</v>
      </c>
      <c r="K19" s="381">
        <v>2374</v>
      </c>
      <c r="L19" s="381">
        <v>2304.75</v>
      </c>
      <c r="M19" s="381">
        <v>6.76328</v>
      </c>
      <c r="N19" s="1"/>
      <c r="O19" s="1"/>
    </row>
    <row r="20" spans="1:15" ht="12" customHeight="1">
      <c r="A20" s="33">
        <v>10</v>
      </c>
      <c r="B20" s="440" t="s">
        <v>45</v>
      </c>
      <c r="C20" s="381">
        <v>1870.25</v>
      </c>
      <c r="D20" s="382">
        <v>1863.9333333333332</v>
      </c>
      <c r="E20" s="382">
        <v>1837.4166666666663</v>
      </c>
      <c r="F20" s="382">
        <v>1804.583333333333</v>
      </c>
      <c r="G20" s="382">
        <v>1778.0666666666662</v>
      </c>
      <c r="H20" s="382">
        <v>1896.7666666666664</v>
      </c>
      <c r="I20" s="382">
        <v>1923.2833333333333</v>
      </c>
      <c r="J20" s="382">
        <v>1956.1166666666666</v>
      </c>
      <c r="K20" s="381">
        <v>1890.45</v>
      </c>
      <c r="L20" s="381">
        <v>1831.1</v>
      </c>
      <c r="M20" s="381">
        <v>23.576160000000002</v>
      </c>
      <c r="N20" s="1"/>
      <c r="O20" s="1"/>
    </row>
    <row r="21" spans="1:15" ht="12" customHeight="1">
      <c r="A21" s="33">
        <v>11</v>
      </c>
      <c r="B21" s="440" t="s">
        <v>240</v>
      </c>
      <c r="C21" s="381">
        <v>1697.95</v>
      </c>
      <c r="D21" s="382">
        <v>1685.1666666666667</v>
      </c>
      <c r="E21" s="382">
        <v>1649.8333333333335</v>
      </c>
      <c r="F21" s="382">
        <v>1601.7166666666667</v>
      </c>
      <c r="G21" s="382">
        <v>1566.3833333333334</v>
      </c>
      <c r="H21" s="382">
        <v>1733.2833333333335</v>
      </c>
      <c r="I21" s="382">
        <v>1768.616666666667</v>
      </c>
      <c r="J21" s="382">
        <v>1816.7333333333336</v>
      </c>
      <c r="K21" s="381">
        <v>1720.5</v>
      </c>
      <c r="L21" s="381">
        <v>1637.05</v>
      </c>
      <c r="M21" s="381">
        <v>6.5670599999999997</v>
      </c>
      <c r="N21" s="1"/>
      <c r="O21" s="1"/>
    </row>
    <row r="22" spans="1:15" ht="12" customHeight="1">
      <c r="A22" s="33">
        <v>12</v>
      </c>
      <c r="B22" s="440" t="s">
        <v>46</v>
      </c>
      <c r="C22" s="381">
        <v>780.1</v>
      </c>
      <c r="D22" s="382">
        <v>779.58333333333337</v>
      </c>
      <c r="E22" s="382">
        <v>764.16666666666674</v>
      </c>
      <c r="F22" s="382">
        <v>748.23333333333335</v>
      </c>
      <c r="G22" s="382">
        <v>732.81666666666672</v>
      </c>
      <c r="H22" s="382">
        <v>795.51666666666677</v>
      </c>
      <c r="I22" s="382">
        <v>810.93333333333351</v>
      </c>
      <c r="J22" s="382">
        <v>826.86666666666679</v>
      </c>
      <c r="K22" s="381">
        <v>795</v>
      </c>
      <c r="L22" s="381">
        <v>763.65</v>
      </c>
      <c r="M22" s="381">
        <v>96.277609999999996</v>
      </c>
      <c r="N22" s="1"/>
      <c r="O22" s="1"/>
    </row>
    <row r="23" spans="1:15" ht="12.75" customHeight="1">
      <c r="A23" s="33">
        <v>13</v>
      </c>
      <c r="B23" s="440" t="s">
        <v>242</v>
      </c>
      <c r="C23" s="381">
        <v>2020.6</v>
      </c>
      <c r="D23" s="382">
        <v>1993.5333333333335</v>
      </c>
      <c r="E23" s="382">
        <v>1957.0666666666671</v>
      </c>
      <c r="F23" s="382">
        <v>1893.5333333333335</v>
      </c>
      <c r="G23" s="382">
        <v>1857.0666666666671</v>
      </c>
      <c r="H23" s="382">
        <v>2057.0666666666671</v>
      </c>
      <c r="I23" s="382">
        <v>2093.5333333333338</v>
      </c>
      <c r="J23" s="382">
        <v>2157.0666666666671</v>
      </c>
      <c r="K23" s="381">
        <v>2030</v>
      </c>
      <c r="L23" s="381">
        <v>1930</v>
      </c>
      <c r="M23" s="381">
        <v>0.55454000000000003</v>
      </c>
      <c r="N23" s="1"/>
      <c r="O23" s="1"/>
    </row>
    <row r="24" spans="1:15" ht="12.75" customHeight="1">
      <c r="A24" s="33">
        <v>14</v>
      </c>
      <c r="B24" s="440" t="s">
        <v>296</v>
      </c>
      <c r="C24" s="381">
        <v>332.45</v>
      </c>
      <c r="D24" s="382">
        <v>331.28333333333336</v>
      </c>
      <c r="E24" s="382">
        <v>328.56666666666672</v>
      </c>
      <c r="F24" s="382">
        <v>324.68333333333334</v>
      </c>
      <c r="G24" s="382">
        <v>321.9666666666667</v>
      </c>
      <c r="H24" s="382">
        <v>335.16666666666674</v>
      </c>
      <c r="I24" s="382">
        <v>337.88333333333333</v>
      </c>
      <c r="J24" s="382">
        <v>341.76666666666677</v>
      </c>
      <c r="K24" s="381">
        <v>334</v>
      </c>
      <c r="L24" s="381">
        <v>327.39999999999998</v>
      </c>
      <c r="M24" s="381">
        <v>1.0555600000000001</v>
      </c>
      <c r="N24" s="1"/>
      <c r="O24" s="1"/>
    </row>
    <row r="25" spans="1:15" ht="12.75" customHeight="1">
      <c r="A25" s="33">
        <v>15</v>
      </c>
      <c r="B25" s="440" t="s">
        <v>297</v>
      </c>
      <c r="C25" s="381">
        <v>227.25</v>
      </c>
      <c r="D25" s="382">
        <v>223.43333333333331</v>
      </c>
      <c r="E25" s="382">
        <v>218.61666666666662</v>
      </c>
      <c r="F25" s="382">
        <v>209.98333333333332</v>
      </c>
      <c r="G25" s="382">
        <v>205.16666666666663</v>
      </c>
      <c r="H25" s="382">
        <v>232.06666666666661</v>
      </c>
      <c r="I25" s="382">
        <v>236.88333333333327</v>
      </c>
      <c r="J25" s="382">
        <v>245.51666666666659</v>
      </c>
      <c r="K25" s="381">
        <v>228.25</v>
      </c>
      <c r="L25" s="381">
        <v>214.8</v>
      </c>
      <c r="M25" s="381">
        <v>20.705410000000001</v>
      </c>
      <c r="N25" s="1"/>
      <c r="O25" s="1"/>
    </row>
    <row r="26" spans="1:15" ht="12.75" customHeight="1">
      <c r="A26" s="33">
        <v>16</v>
      </c>
      <c r="B26" s="440" t="s">
        <v>298</v>
      </c>
      <c r="C26" s="381">
        <v>1480.3</v>
      </c>
      <c r="D26" s="382">
        <v>1470</v>
      </c>
      <c r="E26" s="382">
        <v>1429</v>
      </c>
      <c r="F26" s="382">
        <v>1377.7</v>
      </c>
      <c r="G26" s="382">
        <v>1336.7</v>
      </c>
      <c r="H26" s="382">
        <v>1521.3</v>
      </c>
      <c r="I26" s="382">
        <v>1562.3</v>
      </c>
      <c r="J26" s="382">
        <v>1613.6</v>
      </c>
      <c r="K26" s="381">
        <v>1511</v>
      </c>
      <c r="L26" s="381">
        <v>1418.7</v>
      </c>
      <c r="M26" s="381">
        <v>11.231590000000001</v>
      </c>
      <c r="N26" s="1"/>
      <c r="O26" s="1"/>
    </row>
    <row r="27" spans="1:15" ht="12.75" customHeight="1">
      <c r="A27" s="33">
        <v>17</v>
      </c>
      <c r="B27" s="440" t="s">
        <v>292</v>
      </c>
      <c r="C27" s="381">
        <v>1870.4</v>
      </c>
      <c r="D27" s="382">
        <v>1870.8</v>
      </c>
      <c r="E27" s="382">
        <v>1851.6</v>
      </c>
      <c r="F27" s="382">
        <v>1832.8</v>
      </c>
      <c r="G27" s="382">
        <v>1813.6</v>
      </c>
      <c r="H27" s="382">
        <v>1889.6</v>
      </c>
      <c r="I27" s="382">
        <v>1908.8000000000002</v>
      </c>
      <c r="J27" s="382">
        <v>1927.6</v>
      </c>
      <c r="K27" s="381">
        <v>1890</v>
      </c>
      <c r="L27" s="381">
        <v>1852</v>
      </c>
      <c r="M27" s="381">
        <v>0.13833000000000001</v>
      </c>
      <c r="N27" s="1"/>
      <c r="O27" s="1"/>
    </row>
    <row r="28" spans="1:15" ht="12.75" customHeight="1">
      <c r="A28" s="33">
        <v>18</v>
      </c>
      <c r="B28" s="440" t="s">
        <v>244</v>
      </c>
      <c r="C28" s="381">
        <v>2307.1</v>
      </c>
      <c r="D28" s="382">
        <v>2297.6833333333329</v>
      </c>
      <c r="E28" s="382">
        <v>2278.1666666666661</v>
      </c>
      <c r="F28" s="382">
        <v>2249.2333333333331</v>
      </c>
      <c r="G28" s="382">
        <v>2229.7166666666662</v>
      </c>
      <c r="H28" s="382">
        <v>2326.6166666666659</v>
      </c>
      <c r="I28" s="382">
        <v>2346.1333333333332</v>
      </c>
      <c r="J28" s="382">
        <v>2375.0666666666657</v>
      </c>
      <c r="K28" s="381">
        <v>2317.1999999999998</v>
      </c>
      <c r="L28" s="381">
        <v>2268.75</v>
      </c>
      <c r="M28" s="381">
        <v>0.3634</v>
      </c>
      <c r="N28" s="1"/>
      <c r="O28" s="1"/>
    </row>
    <row r="29" spans="1:15" ht="12.75" customHeight="1">
      <c r="A29" s="33">
        <v>19</v>
      </c>
      <c r="B29" s="440" t="s">
        <v>299</v>
      </c>
      <c r="C29" s="381">
        <v>107.15</v>
      </c>
      <c r="D29" s="382">
        <v>107.31666666666668</v>
      </c>
      <c r="E29" s="382">
        <v>106.68333333333335</v>
      </c>
      <c r="F29" s="382">
        <v>106.21666666666667</v>
      </c>
      <c r="G29" s="382">
        <v>105.58333333333334</v>
      </c>
      <c r="H29" s="382">
        <v>107.78333333333336</v>
      </c>
      <c r="I29" s="382">
        <v>108.41666666666669</v>
      </c>
      <c r="J29" s="382">
        <v>108.88333333333337</v>
      </c>
      <c r="K29" s="381">
        <v>107.95</v>
      </c>
      <c r="L29" s="381">
        <v>106.85</v>
      </c>
      <c r="M29" s="381">
        <v>1.4487099999999999</v>
      </c>
      <c r="N29" s="1"/>
      <c r="O29" s="1"/>
    </row>
    <row r="30" spans="1:15" ht="12.75" customHeight="1">
      <c r="A30" s="33">
        <v>20</v>
      </c>
      <c r="B30" s="440" t="s">
        <v>48</v>
      </c>
      <c r="C30" s="381">
        <v>3625.1</v>
      </c>
      <c r="D30" s="382">
        <v>3642.5</v>
      </c>
      <c r="E30" s="382">
        <v>3572.6</v>
      </c>
      <c r="F30" s="382">
        <v>3520.1</v>
      </c>
      <c r="G30" s="382">
        <v>3450.2</v>
      </c>
      <c r="H30" s="382">
        <v>3695</v>
      </c>
      <c r="I30" s="382">
        <v>3764.8999999999996</v>
      </c>
      <c r="J30" s="382">
        <v>3817.4</v>
      </c>
      <c r="K30" s="381">
        <v>3712.4</v>
      </c>
      <c r="L30" s="381">
        <v>3590</v>
      </c>
      <c r="M30" s="381">
        <v>1.49874</v>
      </c>
      <c r="N30" s="1"/>
      <c r="O30" s="1"/>
    </row>
    <row r="31" spans="1:15" ht="12.75" customHeight="1">
      <c r="A31" s="33">
        <v>21</v>
      </c>
      <c r="B31" s="440" t="s">
        <v>300</v>
      </c>
      <c r="C31" s="381">
        <v>3720.65</v>
      </c>
      <c r="D31" s="382">
        <v>3737.6</v>
      </c>
      <c r="E31" s="382">
        <v>3693.0499999999997</v>
      </c>
      <c r="F31" s="382">
        <v>3665.45</v>
      </c>
      <c r="G31" s="382">
        <v>3620.8999999999996</v>
      </c>
      <c r="H31" s="382">
        <v>3765.2</v>
      </c>
      <c r="I31" s="382">
        <v>3809.75</v>
      </c>
      <c r="J31" s="382">
        <v>3837.35</v>
      </c>
      <c r="K31" s="381">
        <v>3782.15</v>
      </c>
      <c r="L31" s="381">
        <v>3710</v>
      </c>
      <c r="M31" s="381">
        <v>0.25918000000000002</v>
      </c>
      <c r="N31" s="1"/>
      <c r="O31" s="1"/>
    </row>
    <row r="32" spans="1:15" ht="12.75" customHeight="1">
      <c r="A32" s="33">
        <v>22</v>
      </c>
      <c r="B32" s="440" t="s">
        <v>301</v>
      </c>
      <c r="C32" s="381">
        <v>30.05</v>
      </c>
      <c r="D32" s="382">
        <v>29.783333333333331</v>
      </c>
      <c r="E32" s="382">
        <v>28.666666666666664</v>
      </c>
      <c r="F32" s="382">
        <v>27.283333333333331</v>
      </c>
      <c r="G32" s="382">
        <v>26.166666666666664</v>
      </c>
      <c r="H32" s="382">
        <v>31.166666666666664</v>
      </c>
      <c r="I32" s="382">
        <v>32.283333333333331</v>
      </c>
      <c r="J32" s="382">
        <v>33.666666666666664</v>
      </c>
      <c r="K32" s="381">
        <v>30.9</v>
      </c>
      <c r="L32" s="381">
        <v>28.4</v>
      </c>
      <c r="M32" s="381">
        <v>407.16392999999999</v>
      </c>
      <c r="N32" s="1"/>
      <c r="O32" s="1"/>
    </row>
    <row r="33" spans="1:15" ht="12.75" customHeight="1">
      <c r="A33" s="33">
        <v>23</v>
      </c>
      <c r="B33" s="440" t="s">
        <v>50</v>
      </c>
      <c r="C33" s="381">
        <v>639.04999999999995</v>
      </c>
      <c r="D33" s="382">
        <v>642.2833333333333</v>
      </c>
      <c r="E33" s="382">
        <v>633.76666666666665</v>
      </c>
      <c r="F33" s="382">
        <v>628.48333333333335</v>
      </c>
      <c r="G33" s="382">
        <v>619.9666666666667</v>
      </c>
      <c r="H33" s="382">
        <v>647.56666666666661</v>
      </c>
      <c r="I33" s="382">
        <v>656.08333333333326</v>
      </c>
      <c r="J33" s="382">
        <v>661.36666666666656</v>
      </c>
      <c r="K33" s="381">
        <v>650.79999999999995</v>
      </c>
      <c r="L33" s="381">
        <v>637</v>
      </c>
      <c r="M33" s="381">
        <v>12.71804</v>
      </c>
      <c r="N33" s="1"/>
      <c r="O33" s="1"/>
    </row>
    <row r="34" spans="1:15" ht="12.75" customHeight="1">
      <c r="A34" s="33">
        <v>24</v>
      </c>
      <c r="B34" s="440" t="s">
        <v>302</v>
      </c>
      <c r="C34" s="381">
        <v>3453.8</v>
      </c>
      <c r="D34" s="382">
        <v>3458.2666666666664</v>
      </c>
      <c r="E34" s="382">
        <v>3436.5333333333328</v>
      </c>
      <c r="F34" s="382">
        <v>3419.2666666666664</v>
      </c>
      <c r="G34" s="382">
        <v>3397.5333333333328</v>
      </c>
      <c r="H34" s="382">
        <v>3475.5333333333328</v>
      </c>
      <c r="I34" s="382">
        <v>3497.2666666666664</v>
      </c>
      <c r="J34" s="382">
        <v>3514.5333333333328</v>
      </c>
      <c r="K34" s="381">
        <v>3480</v>
      </c>
      <c r="L34" s="381">
        <v>3441</v>
      </c>
      <c r="M34" s="381">
        <v>0.70472000000000001</v>
      </c>
      <c r="N34" s="1"/>
      <c r="O34" s="1"/>
    </row>
    <row r="35" spans="1:15" ht="12.75" customHeight="1">
      <c r="A35" s="33">
        <v>25</v>
      </c>
      <c r="B35" s="440" t="s">
        <v>51</v>
      </c>
      <c r="C35" s="381">
        <v>402.7</v>
      </c>
      <c r="D35" s="382">
        <v>400.63333333333338</v>
      </c>
      <c r="E35" s="382">
        <v>396.26666666666677</v>
      </c>
      <c r="F35" s="382">
        <v>389.83333333333337</v>
      </c>
      <c r="G35" s="382">
        <v>385.46666666666675</v>
      </c>
      <c r="H35" s="382">
        <v>407.06666666666678</v>
      </c>
      <c r="I35" s="382">
        <v>411.43333333333345</v>
      </c>
      <c r="J35" s="382">
        <v>417.86666666666679</v>
      </c>
      <c r="K35" s="381">
        <v>405</v>
      </c>
      <c r="L35" s="381">
        <v>394.2</v>
      </c>
      <c r="M35" s="381">
        <v>21.46874</v>
      </c>
      <c r="N35" s="1"/>
      <c r="O35" s="1"/>
    </row>
    <row r="36" spans="1:15" ht="12.75" customHeight="1">
      <c r="A36" s="33">
        <v>26</v>
      </c>
      <c r="B36" s="440" t="s">
        <v>860</v>
      </c>
      <c r="C36" s="381">
        <v>1322.05</v>
      </c>
      <c r="D36" s="382">
        <v>1312.5166666666667</v>
      </c>
      <c r="E36" s="382">
        <v>1285.0333333333333</v>
      </c>
      <c r="F36" s="382">
        <v>1248.0166666666667</v>
      </c>
      <c r="G36" s="382">
        <v>1220.5333333333333</v>
      </c>
      <c r="H36" s="382">
        <v>1349.5333333333333</v>
      </c>
      <c r="I36" s="382">
        <v>1377.0166666666664</v>
      </c>
      <c r="J36" s="382">
        <v>1414.0333333333333</v>
      </c>
      <c r="K36" s="381">
        <v>1340</v>
      </c>
      <c r="L36" s="381">
        <v>1275.5</v>
      </c>
      <c r="M36" s="381">
        <v>12.08657</v>
      </c>
      <c r="N36" s="1"/>
      <c r="O36" s="1"/>
    </row>
    <row r="37" spans="1:15" ht="12.75" customHeight="1">
      <c r="A37" s="33">
        <v>27</v>
      </c>
      <c r="B37" s="440" t="s">
        <v>817</v>
      </c>
      <c r="C37" s="381">
        <v>1019.35</v>
      </c>
      <c r="D37" s="382">
        <v>1025.1166666666666</v>
      </c>
      <c r="E37" s="382">
        <v>1012.2333333333331</v>
      </c>
      <c r="F37" s="382">
        <v>1005.1166666666666</v>
      </c>
      <c r="G37" s="382">
        <v>992.23333333333312</v>
      </c>
      <c r="H37" s="382">
        <v>1032.2333333333331</v>
      </c>
      <c r="I37" s="382">
        <v>1045.1166666666668</v>
      </c>
      <c r="J37" s="382">
        <v>1052.2333333333331</v>
      </c>
      <c r="K37" s="381">
        <v>1038</v>
      </c>
      <c r="L37" s="381">
        <v>1018</v>
      </c>
      <c r="M37" s="381">
        <v>0.50587000000000004</v>
      </c>
      <c r="N37" s="1"/>
      <c r="O37" s="1"/>
    </row>
    <row r="38" spans="1:15" ht="12.75" customHeight="1">
      <c r="A38" s="33">
        <v>28</v>
      </c>
      <c r="B38" s="440" t="s">
        <v>293</v>
      </c>
      <c r="C38" s="381">
        <v>937</v>
      </c>
      <c r="D38" s="382">
        <v>932.2833333333333</v>
      </c>
      <c r="E38" s="382">
        <v>924.56666666666661</v>
      </c>
      <c r="F38" s="382">
        <v>912.13333333333333</v>
      </c>
      <c r="G38" s="382">
        <v>904.41666666666663</v>
      </c>
      <c r="H38" s="382">
        <v>944.71666666666658</v>
      </c>
      <c r="I38" s="382">
        <v>952.43333333333328</v>
      </c>
      <c r="J38" s="382">
        <v>964.86666666666656</v>
      </c>
      <c r="K38" s="381">
        <v>940</v>
      </c>
      <c r="L38" s="381">
        <v>919.85</v>
      </c>
      <c r="M38" s="381">
        <v>3.6648800000000001</v>
      </c>
      <c r="N38" s="1"/>
      <c r="O38" s="1"/>
    </row>
    <row r="39" spans="1:15" ht="12.75" customHeight="1">
      <c r="A39" s="33">
        <v>29</v>
      </c>
      <c r="B39" s="440" t="s">
        <v>52</v>
      </c>
      <c r="C39" s="381">
        <v>802.7</v>
      </c>
      <c r="D39" s="382">
        <v>805.30000000000007</v>
      </c>
      <c r="E39" s="382">
        <v>798.60000000000014</v>
      </c>
      <c r="F39" s="382">
        <v>794.50000000000011</v>
      </c>
      <c r="G39" s="382">
        <v>787.80000000000018</v>
      </c>
      <c r="H39" s="382">
        <v>809.40000000000009</v>
      </c>
      <c r="I39" s="382">
        <v>816.10000000000014</v>
      </c>
      <c r="J39" s="382">
        <v>820.2</v>
      </c>
      <c r="K39" s="381">
        <v>812</v>
      </c>
      <c r="L39" s="381">
        <v>801.2</v>
      </c>
      <c r="M39" s="381">
        <v>1.2668299999999999</v>
      </c>
      <c r="N39" s="1"/>
      <c r="O39" s="1"/>
    </row>
    <row r="40" spans="1:15" ht="12.75" customHeight="1">
      <c r="A40" s="33">
        <v>30</v>
      </c>
      <c r="B40" s="440" t="s">
        <v>53</v>
      </c>
      <c r="C40" s="381">
        <v>4974.05</v>
      </c>
      <c r="D40" s="382">
        <v>4973.0166666666664</v>
      </c>
      <c r="E40" s="382">
        <v>4931.0333333333328</v>
      </c>
      <c r="F40" s="382">
        <v>4888.0166666666664</v>
      </c>
      <c r="G40" s="382">
        <v>4846.0333333333328</v>
      </c>
      <c r="H40" s="382">
        <v>5016.0333333333328</v>
      </c>
      <c r="I40" s="382">
        <v>5058.0166666666664</v>
      </c>
      <c r="J40" s="382">
        <v>5101.0333333333328</v>
      </c>
      <c r="K40" s="381">
        <v>5015</v>
      </c>
      <c r="L40" s="381">
        <v>4930</v>
      </c>
      <c r="M40" s="381">
        <v>2.07639</v>
      </c>
      <c r="N40" s="1"/>
      <c r="O40" s="1"/>
    </row>
    <row r="41" spans="1:15" ht="12.75" customHeight="1">
      <c r="A41" s="33">
        <v>31</v>
      </c>
      <c r="B41" s="440" t="s">
        <v>54</v>
      </c>
      <c r="C41" s="381">
        <v>231.6</v>
      </c>
      <c r="D41" s="382">
        <v>233.20000000000002</v>
      </c>
      <c r="E41" s="382">
        <v>228.90000000000003</v>
      </c>
      <c r="F41" s="382">
        <v>226.20000000000002</v>
      </c>
      <c r="G41" s="382">
        <v>221.90000000000003</v>
      </c>
      <c r="H41" s="382">
        <v>235.90000000000003</v>
      </c>
      <c r="I41" s="382">
        <v>240.20000000000005</v>
      </c>
      <c r="J41" s="382">
        <v>242.90000000000003</v>
      </c>
      <c r="K41" s="381">
        <v>237.5</v>
      </c>
      <c r="L41" s="381">
        <v>230.5</v>
      </c>
      <c r="M41" s="381">
        <v>25.926659999999998</v>
      </c>
      <c r="N41" s="1"/>
      <c r="O41" s="1"/>
    </row>
    <row r="42" spans="1:15" ht="12.75" customHeight="1">
      <c r="A42" s="33">
        <v>32</v>
      </c>
      <c r="B42" s="440" t="s">
        <v>303</v>
      </c>
      <c r="C42" s="381">
        <v>576.29999999999995</v>
      </c>
      <c r="D42" s="382">
        <v>568.73333333333323</v>
      </c>
      <c r="E42" s="382">
        <v>557.66666666666652</v>
      </c>
      <c r="F42" s="382">
        <v>539.0333333333333</v>
      </c>
      <c r="G42" s="382">
        <v>527.96666666666658</v>
      </c>
      <c r="H42" s="382">
        <v>587.36666666666645</v>
      </c>
      <c r="I42" s="382">
        <v>598.43333333333328</v>
      </c>
      <c r="J42" s="382">
        <v>617.06666666666638</v>
      </c>
      <c r="K42" s="381">
        <v>579.79999999999995</v>
      </c>
      <c r="L42" s="381">
        <v>550.1</v>
      </c>
      <c r="M42" s="381">
        <v>2.68628</v>
      </c>
      <c r="N42" s="1"/>
      <c r="O42" s="1"/>
    </row>
    <row r="43" spans="1:15" ht="12.75" customHeight="1">
      <c r="A43" s="33">
        <v>33</v>
      </c>
      <c r="B43" s="440" t="s">
        <v>304</v>
      </c>
      <c r="C43" s="381">
        <v>103.95</v>
      </c>
      <c r="D43" s="382">
        <v>104.76666666666667</v>
      </c>
      <c r="E43" s="382">
        <v>102.68333333333334</v>
      </c>
      <c r="F43" s="382">
        <v>101.41666666666667</v>
      </c>
      <c r="G43" s="382">
        <v>99.333333333333343</v>
      </c>
      <c r="H43" s="382">
        <v>106.03333333333333</v>
      </c>
      <c r="I43" s="382">
        <v>108.11666666666667</v>
      </c>
      <c r="J43" s="382">
        <v>109.38333333333333</v>
      </c>
      <c r="K43" s="381">
        <v>106.85</v>
      </c>
      <c r="L43" s="381">
        <v>103.5</v>
      </c>
      <c r="M43" s="381">
        <v>24.721329999999998</v>
      </c>
      <c r="N43" s="1"/>
      <c r="O43" s="1"/>
    </row>
    <row r="44" spans="1:15" ht="12.75" customHeight="1">
      <c r="A44" s="33">
        <v>34</v>
      </c>
      <c r="B44" s="440" t="s">
        <v>55</v>
      </c>
      <c r="C44" s="381">
        <v>137.75</v>
      </c>
      <c r="D44" s="382">
        <v>138.03333333333333</v>
      </c>
      <c r="E44" s="382">
        <v>136.56666666666666</v>
      </c>
      <c r="F44" s="382">
        <v>135.38333333333333</v>
      </c>
      <c r="G44" s="382">
        <v>133.91666666666666</v>
      </c>
      <c r="H44" s="382">
        <v>139.21666666666667</v>
      </c>
      <c r="I44" s="382">
        <v>140.68333333333331</v>
      </c>
      <c r="J44" s="382">
        <v>141.86666666666667</v>
      </c>
      <c r="K44" s="381">
        <v>139.5</v>
      </c>
      <c r="L44" s="381">
        <v>136.85</v>
      </c>
      <c r="M44" s="381">
        <v>60.539610000000003</v>
      </c>
      <c r="N44" s="1"/>
      <c r="O44" s="1"/>
    </row>
    <row r="45" spans="1:15" ht="12.75" customHeight="1">
      <c r="A45" s="33">
        <v>35</v>
      </c>
      <c r="B45" s="440" t="s">
        <v>57</v>
      </c>
      <c r="C45" s="381">
        <v>3364.4</v>
      </c>
      <c r="D45" s="382">
        <v>3390.7999999999997</v>
      </c>
      <c r="E45" s="382">
        <v>3319.5999999999995</v>
      </c>
      <c r="F45" s="382">
        <v>3274.7999999999997</v>
      </c>
      <c r="G45" s="382">
        <v>3203.5999999999995</v>
      </c>
      <c r="H45" s="382">
        <v>3435.5999999999995</v>
      </c>
      <c r="I45" s="382">
        <v>3506.7999999999993</v>
      </c>
      <c r="J45" s="382">
        <v>3551.5999999999995</v>
      </c>
      <c r="K45" s="381">
        <v>3462</v>
      </c>
      <c r="L45" s="381">
        <v>3346</v>
      </c>
      <c r="M45" s="381">
        <v>15.589779999999999</v>
      </c>
      <c r="N45" s="1"/>
      <c r="O45" s="1"/>
    </row>
    <row r="46" spans="1:15" ht="12.75" customHeight="1">
      <c r="A46" s="33">
        <v>36</v>
      </c>
      <c r="B46" s="440" t="s">
        <v>305</v>
      </c>
      <c r="C46" s="381">
        <v>183.9</v>
      </c>
      <c r="D46" s="382">
        <v>183.96666666666667</v>
      </c>
      <c r="E46" s="382">
        <v>182.43333333333334</v>
      </c>
      <c r="F46" s="382">
        <v>180.96666666666667</v>
      </c>
      <c r="G46" s="382">
        <v>179.43333333333334</v>
      </c>
      <c r="H46" s="382">
        <v>185.43333333333334</v>
      </c>
      <c r="I46" s="382">
        <v>186.9666666666667</v>
      </c>
      <c r="J46" s="382">
        <v>188.43333333333334</v>
      </c>
      <c r="K46" s="381">
        <v>185.5</v>
      </c>
      <c r="L46" s="381">
        <v>182.5</v>
      </c>
      <c r="M46" s="381">
        <v>1.9746300000000001</v>
      </c>
      <c r="N46" s="1"/>
      <c r="O46" s="1"/>
    </row>
    <row r="47" spans="1:15" ht="12.75" customHeight="1">
      <c r="A47" s="33">
        <v>37</v>
      </c>
      <c r="B47" s="440" t="s">
        <v>307</v>
      </c>
      <c r="C47" s="381">
        <v>2467.9</v>
      </c>
      <c r="D47" s="382">
        <v>2475.6166666666668</v>
      </c>
      <c r="E47" s="382">
        <v>2442.2833333333338</v>
      </c>
      <c r="F47" s="382">
        <v>2416.666666666667</v>
      </c>
      <c r="G47" s="382">
        <v>2383.3333333333339</v>
      </c>
      <c r="H47" s="382">
        <v>2501.2333333333336</v>
      </c>
      <c r="I47" s="382">
        <v>2534.5666666666666</v>
      </c>
      <c r="J47" s="382">
        <v>2560.1833333333334</v>
      </c>
      <c r="K47" s="381">
        <v>2508.9499999999998</v>
      </c>
      <c r="L47" s="381">
        <v>2450</v>
      </c>
      <c r="M47" s="381">
        <v>3.2824399999999998</v>
      </c>
      <c r="N47" s="1"/>
      <c r="O47" s="1"/>
    </row>
    <row r="48" spans="1:15" ht="12.75" customHeight="1">
      <c r="A48" s="33">
        <v>38</v>
      </c>
      <c r="B48" s="440" t="s">
        <v>306</v>
      </c>
      <c r="C48" s="381">
        <v>3063.9</v>
      </c>
      <c r="D48" s="382">
        <v>3077.8666666666668</v>
      </c>
      <c r="E48" s="382">
        <v>3036.0333333333338</v>
      </c>
      <c r="F48" s="382">
        <v>3008.166666666667</v>
      </c>
      <c r="G48" s="382">
        <v>2966.3333333333339</v>
      </c>
      <c r="H48" s="382">
        <v>3105.7333333333336</v>
      </c>
      <c r="I48" s="382">
        <v>3147.5666666666666</v>
      </c>
      <c r="J48" s="382">
        <v>3175.4333333333334</v>
      </c>
      <c r="K48" s="381">
        <v>3119.7</v>
      </c>
      <c r="L48" s="381">
        <v>3050</v>
      </c>
      <c r="M48" s="381">
        <v>7.9799999999999996E-2</v>
      </c>
      <c r="N48" s="1"/>
      <c r="O48" s="1"/>
    </row>
    <row r="49" spans="1:15" ht="12.75" customHeight="1">
      <c r="A49" s="33">
        <v>39</v>
      </c>
      <c r="B49" s="440" t="s">
        <v>241</v>
      </c>
      <c r="C49" s="381">
        <v>1805.85</v>
      </c>
      <c r="D49" s="382">
        <v>1806.2833333333335</v>
      </c>
      <c r="E49" s="382">
        <v>1784.5666666666671</v>
      </c>
      <c r="F49" s="382">
        <v>1763.2833333333335</v>
      </c>
      <c r="G49" s="382">
        <v>1741.5666666666671</v>
      </c>
      <c r="H49" s="382">
        <v>1827.5666666666671</v>
      </c>
      <c r="I49" s="382">
        <v>1849.2833333333338</v>
      </c>
      <c r="J49" s="382">
        <v>1870.5666666666671</v>
      </c>
      <c r="K49" s="381">
        <v>1828</v>
      </c>
      <c r="L49" s="381">
        <v>1785</v>
      </c>
      <c r="M49" s="381">
        <v>1.51881</v>
      </c>
      <c r="N49" s="1"/>
      <c r="O49" s="1"/>
    </row>
    <row r="50" spans="1:15" ht="12.75" customHeight="1">
      <c r="A50" s="33">
        <v>40</v>
      </c>
      <c r="B50" s="440" t="s">
        <v>308</v>
      </c>
      <c r="C50" s="381">
        <v>10506.55</v>
      </c>
      <c r="D50" s="382">
        <v>10431.533333333333</v>
      </c>
      <c r="E50" s="382">
        <v>10303.066666666666</v>
      </c>
      <c r="F50" s="382">
        <v>10099.583333333332</v>
      </c>
      <c r="G50" s="382">
        <v>9971.116666666665</v>
      </c>
      <c r="H50" s="382">
        <v>10635.016666666666</v>
      </c>
      <c r="I50" s="382">
        <v>10763.483333333334</v>
      </c>
      <c r="J50" s="382">
        <v>10966.966666666667</v>
      </c>
      <c r="K50" s="381">
        <v>10560</v>
      </c>
      <c r="L50" s="381">
        <v>10228.049999999999</v>
      </c>
      <c r="M50" s="381">
        <v>0.56782999999999995</v>
      </c>
      <c r="N50" s="1"/>
      <c r="O50" s="1"/>
    </row>
    <row r="51" spans="1:15" ht="12.75" customHeight="1">
      <c r="A51" s="33">
        <v>41</v>
      </c>
      <c r="B51" s="440" t="s">
        <v>59</v>
      </c>
      <c r="C51" s="381">
        <v>1262.4000000000001</v>
      </c>
      <c r="D51" s="382">
        <v>1274.6333333333334</v>
      </c>
      <c r="E51" s="382">
        <v>1246.7666666666669</v>
      </c>
      <c r="F51" s="382">
        <v>1231.1333333333334</v>
      </c>
      <c r="G51" s="382">
        <v>1203.2666666666669</v>
      </c>
      <c r="H51" s="382">
        <v>1290.2666666666669</v>
      </c>
      <c r="I51" s="382">
        <v>1318.1333333333332</v>
      </c>
      <c r="J51" s="382">
        <v>1333.7666666666669</v>
      </c>
      <c r="K51" s="381">
        <v>1302.5</v>
      </c>
      <c r="L51" s="381">
        <v>1259</v>
      </c>
      <c r="M51" s="381">
        <v>11.316179999999999</v>
      </c>
      <c r="N51" s="1"/>
      <c r="O51" s="1"/>
    </row>
    <row r="52" spans="1:15" ht="12.75" customHeight="1">
      <c r="A52" s="33">
        <v>42</v>
      </c>
      <c r="B52" s="440" t="s">
        <v>60</v>
      </c>
      <c r="C52" s="381">
        <v>695.15</v>
      </c>
      <c r="D52" s="382">
        <v>694.86666666666679</v>
      </c>
      <c r="E52" s="382">
        <v>684.73333333333358</v>
      </c>
      <c r="F52" s="382">
        <v>674.31666666666683</v>
      </c>
      <c r="G52" s="382">
        <v>664.18333333333362</v>
      </c>
      <c r="H52" s="382">
        <v>705.28333333333353</v>
      </c>
      <c r="I52" s="382">
        <v>715.41666666666674</v>
      </c>
      <c r="J52" s="382">
        <v>725.83333333333348</v>
      </c>
      <c r="K52" s="381">
        <v>705</v>
      </c>
      <c r="L52" s="381">
        <v>684.45</v>
      </c>
      <c r="M52" s="381">
        <v>58.799390000000002</v>
      </c>
      <c r="N52" s="1"/>
      <c r="O52" s="1"/>
    </row>
    <row r="53" spans="1:15" ht="12.75" customHeight="1">
      <c r="A53" s="33">
        <v>43</v>
      </c>
      <c r="B53" s="440" t="s">
        <v>309</v>
      </c>
      <c r="C53" s="381">
        <v>627.20000000000005</v>
      </c>
      <c r="D53" s="382">
        <v>625.88333333333333</v>
      </c>
      <c r="E53" s="382">
        <v>617.76666666666665</v>
      </c>
      <c r="F53" s="382">
        <v>608.33333333333337</v>
      </c>
      <c r="G53" s="382">
        <v>600.2166666666667</v>
      </c>
      <c r="H53" s="382">
        <v>635.31666666666661</v>
      </c>
      <c r="I53" s="382">
        <v>643.43333333333317</v>
      </c>
      <c r="J53" s="382">
        <v>652.86666666666656</v>
      </c>
      <c r="K53" s="381">
        <v>634</v>
      </c>
      <c r="L53" s="381">
        <v>616.45000000000005</v>
      </c>
      <c r="M53" s="381">
        <v>3.8266300000000002</v>
      </c>
      <c r="N53" s="1"/>
      <c r="O53" s="1"/>
    </row>
    <row r="54" spans="1:15" ht="12.75" customHeight="1">
      <c r="A54" s="33">
        <v>44</v>
      </c>
      <c r="B54" s="440" t="s">
        <v>61</v>
      </c>
      <c r="C54" s="381">
        <v>721.7</v>
      </c>
      <c r="D54" s="382">
        <v>724.56666666666661</v>
      </c>
      <c r="E54" s="382">
        <v>713.18333333333317</v>
      </c>
      <c r="F54" s="382">
        <v>704.66666666666652</v>
      </c>
      <c r="G54" s="382">
        <v>693.28333333333308</v>
      </c>
      <c r="H54" s="382">
        <v>733.08333333333326</v>
      </c>
      <c r="I54" s="382">
        <v>744.4666666666667</v>
      </c>
      <c r="J54" s="382">
        <v>752.98333333333335</v>
      </c>
      <c r="K54" s="381">
        <v>735.95</v>
      </c>
      <c r="L54" s="381">
        <v>716.05</v>
      </c>
      <c r="M54" s="381">
        <v>163.02341999999999</v>
      </c>
      <c r="N54" s="1"/>
      <c r="O54" s="1"/>
    </row>
    <row r="55" spans="1:15" ht="12.75" customHeight="1">
      <c r="A55" s="33">
        <v>45</v>
      </c>
      <c r="B55" s="440" t="s">
        <v>62</v>
      </c>
      <c r="C55" s="381">
        <v>3432.8</v>
      </c>
      <c r="D55" s="382">
        <v>3440</v>
      </c>
      <c r="E55" s="382">
        <v>3417.8</v>
      </c>
      <c r="F55" s="382">
        <v>3402.8</v>
      </c>
      <c r="G55" s="382">
        <v>3380.6000000000004</v>
      </c>
      <c r="H55" s="382">
        <v>3455</v>
      </c>
      <c r="I55" s="382">
        <v>3477.2</v>
      </c>
      <c r="J55" s="382">
        <v>3492.2</v>
      </c>
      <c r="K55" s="381">
        <v>3462.2</v>
      </c>
      <c r="L55" s="381">
        <v>3425</v>
      </c>
      <c r="M55" s="381">
        <v>1.27752</v>
      </c>
      <c r="N55" s="1"/>
      <c r="O55" s="1"/>
    </row>
    <row r="56" spans="1:15" ht="12.75" customHeight="1">
      <c r="A56" s="33">
        <v>46</v>
      </c>
      <c r="B56" s="440" t="s">
        <v>313</v>
      </c>
      <c r="C56" s="381">
        <v>194.35</v>
      </c>
      <c r="D56" s="382">
        <v>194.63333333333333</v>
      </c>
      <c r="E56" s="382">
        <v>192.41666666666666</v>
      </c>
      <c r="F56" s="382">
        <v>190.48333333333332</v>
      </c>
      <c r="G56" s="382">
        <v>188.26666666666665</v>
      </c>
      <c r="H56" s="382">
        <v>196.56666666666666</v>
      </c>
      <c r="I56" s="382">
        <v>198.78333333333336</v>
      </c>
      <c r="J56" s="382">
        <v>200.71666666666667</v>
      </c>
      <c r="K56" s="381">
        <v>196.85</v>
      </c>
      <c r="L56" s="381">
        <v>192.7</v>
      </c>
      <c r="M56" s="381">
        <v>10.0075</v>
      </c>
      <c r="N56" s="1"/>
      <c r="O56" s="1"/>
    </row>
    <row r="57" spans="1:15" ht="12.75" customHeight="1">
      <c r="A57" s="33">
        <v>47</v>
      </c>
      <c r="B57" s="440" t="s">
        <v>314</v>
      </c>
      <c r="C57" s="381">
        <v>1226.1500000000001</v>
      </c>
      <c r="D57" s="382">
        <v>1232.6833333333332</v>
      </c>
      <c r="E57" s="382">
        <v>1215.5666666666664</v>
      </c>
      <c r="F57" s="382">
        <v>1204.9833333333331</v>
      </c>
      <c r="G57" s="382">
        <v>1187.8666666666663</v>
      </c>
      <c r="H57" s="382">
        <v>1243.2666666666664</v>
      </c>
      <c r="I57" s="382">
        <v>1260.3833333333332</v>
      </c>
      <c r="J57" s="382">
        <v>1270.9666666666665</v>
      </c>
      <c r="K57" s="381">
        <v>1249.8</v>
      </c>
      <c r="L57" s="381">
        <v>1222.0999999999999</v>
      </c>
      <c r="M57" s="381">
        <v>1.0753600000000001</v>
      </c>
      <c r="N57" s="1"/>
      <c r="O57" s="1"/>
    </row>
    <row r="58" spans="1:15" ht="12.75" customHeight="1">
      <c r="A58" s="33">
        <v>48</v>
      </c>
      <c r="B58" s="440" t="s">
        <v>64</v>
      </c>
      <c r="C58" s="381">
        <v>18209.7</v>
      </c>
      <c r="D58" s="382">
        <v>18181.05</v>
      </c>
      <c r="E58" s="382">
        <v>18028.649999999998</v>
      </c>
      <c r="F58" s="382">
        <v>17847.599999999999</v>
      </c>
      <c r="G58" s="382">
        <v>17695.199999999997</v>
      </c>
      <c r="H58" s="382">
        <v>18362.099999999999</v>
      </c>
      <c r="I58" s="382">
        <v>18514.5</v>
      </c>
      <c r="J58" s="382">
        <v>18695.55</v>
      </c>
      <c r="K58" s="381">
        <v>18333.45</v>
      </c>
      <c r="L58" s="381">
        <v>18000</v>
      </c>
      <c r="M58" s="381">
        <v>1.55328</v>
      </c>
      <c r="N58" s="1"/>
      <c r="O58" s="1"/>
    </row>
    <row r="59" spans="1:15" ht="12" customHeight="1">
      <c r="A59" s="33">
        <v>49</v>
      </c>
      <c r="B59" s="440" t="s">
        <v>246</v>
      </c>
      <c r="C59" s="381">
        <v>5431.15</v>
      </c>
      <c r="D59" s="382">
        <v>5396.7333333333336</v>
      </c>
      <c r="E59" s="382">
        <v>5344.4666666666672</v>
      </c>
      <c r="F59" s="382">
        <v>5257.7833333333338</v>
      </c>
      <c r="G59" s="382">
        <v>5205.5166666666673</v>
      </c>
      <c r="H59" s="382">
        <v>5483.416666666667</v>
      </c>
      <c r="I59" s="382">
        <v>5535.6833333333334</v>
      </c>
      <c r="J59" s="382">
        <v>5622.3666666666668</v>
      </c>
      <c r="K59" s="381">
        <v>5449</v>
      </c>
      <c r="L59" s="381">
        <v>5310.05</v>
      </c>
      <c r="M59" s="381">
        <v>0.19882</v>
      </c>
      <c r="N59" s="1"/>
      <c r="O59" s="1"/>
    </row>
    <row r="60" spans="1:15" ht="12.75" customHeight="1">
      <c r="A60" s="33">
        <v>50</v>
      </c>
      <c r="B60" s="440" t="s">
        <v>65</v>
      </c>
      <c r="C60" s="381">
        <v>7832.2</v>
      </c>
      <c r="D60" s="382">
        <v>7802.2666666666664</v>
      </c>
      <c r="E60" s="382">
        <v>7758.4333333333325</v>
      </c>
      <c r="F60" s="382">
        <v>7684.6666666666661</v>
      </c>
      <c r="G60" s="382">
        <v>7640.8333333333321</v>
      </c>
      <c r="H60" s="382">
        <v>7876.0333333333328</v>
      </c>
      <c r="I60" s="382">
        <v>7919.8666666666668</v>
      </c>
      <c r="J60" s="382">
        <v>7993.6333333333332</v>
      </c>
      <c r="K60" s="381">
        <v>7846.1</v>
      </c>
      <c r="L60" s="381">
        <v>7728.5</v>
      </c>
      <c r="M60" s="381">
        <v>5.6963499999999998</v>
      </c>
      <c r="N60" s="1"/>
      <c r="O60" s="1"/>
    </row>
    <row r="61" spans="1:15" ht="12.75" customHeight="1">
      <c r="A61" s="33">
        <v>51</v>
      </c>
      <c r="B61" s="440" t="s">
        <v>315</v>
      </c>
      <c r="C61" s="381">
        <v>3643.05</v>
      </c>
      <c r="D61" s="382">
        <v>3663.5499999999997</v>
      </c>
      <c r="E61" s="382">
        <v>3602.0999999999995</v>
      </c>
      <c r="F61" s="382">
        <v>3561.1499999999996</v>
      </c>
      <c r="G61" s="382">
        <v>3499.6999999999994</v>
      </c>
      <c r="H61" s="382">
        <v>3704.4999999999995</v>
      </c>
      <c r="I61" s="382">
        <v>3765.9499999999994</v>
      </c>
      <c r="J61" s="382">
        <v>3806.8999999999996</v>
      </c>
      <c r="K61" s="381">
        <v>3725</v>
      </c>
      <c r="L61" s="381">
        <v>3622.6</v>
      </c>
      <c r="M61" s="381">
        <v>0.30743999999999999</v>
      </c>
      <c r="N61" s="1"/>
      <c r="O61" s="1"/>
    </row>
    <row r="62" spans="1:15" ht="12.75" customHeight="1">
      <c r="A62" s="33">
        <v>52</v>
      </c>
      <c r="B62" s="440" t="s">
        <v>66</v>
      </c>
      <c r="C62" s="381">
        <v>2489.75</v>
      </c>
      <c r="D62" s="382">
        <v>2477.7666666666669</v>
      </c>
      <c r="E62" s="382">
        <v>2460.5333333333338</v>
      </c>
      <c r="F62" s="382">
        <v>2431.3166666666671</v>
      </c>
      <c r="G62" s="382">
        <v>2414.0833333333339</v>
      </c>
      <c r="H62" s="382">
        <v>2506.9833333333336</v>
      </c>
      <c r="I62" s="382">
        <v>2524.2166666666662</v>
      </c>
      <c r="J62" s="382">
        <v>2553.4333333333334</v>
      </c>
      <c r="K62" s="381">
        <v>2495</v>
      </c>
      <c r="L62" s="381">
        <v>2448.5500000000002</v>
      </c>
      <c r="M62" s="381">
        <v>1.2105699999999999</v>
      </c>
      <c r="N62" s="1"/>
      <c r="O62" s="1"/>
    </row>
    <row r="63" spans="1:15" ht="12.75" customHeight="1">
      <c r="A63" s="33">
        <v>53</v>
      </c>
      <c r="B63" s="440" t="s">
        <v>316</v>
      </c>
      <c r="C63" s="381">
        <v>441.65</v>
      </c>
      <c r="D63" s="382">
        <v>444.16666666666669</v>
      </c>
      <c r="E63" s="382">
        <v>436.73333333333335</v>
      </c>
      <c r="F63" s="382">
        <v>431.81666666666666</v>
      </c>
      <c r="G63" s="382">
        <v>424.38333333333333</v>
      </c>
      <c r="H63" s="382">
        <v>449.08333333333337</v>
      </c>
      <c r="I63" s="382">
        <v>456.51666666666665</v>
      </c>
      <c r="J63" s="382">
        <v>461.43333333333339</v>
      </c>
      <c r="K63" s="381">
        <v>451.6</v>
      </c>
      <c r="L63" s="381">
        <v>439.25</v>
      </c>
      <c r="M63" s="381">
        <v>50.42418</v>
      </c>
      <c r="N63" s="1"/>
      <c r="O63" s="1"/>
    </row>
    <row r="64" spans="1:15" ht="12.75" customHeight="1">
      <c r="A64" s="33">
        <v>54</v>
      </c>
      <c r="B64" s="440" t="s">
        <v>67</v>
      </c>
      <c r="C64" s="381">
        <v>296.55</v>
      </c>
      <c r="D64" s="382">
        <v>295.31666666666666</v>
      </c>
      <c r="E64" s="382">
        <v>290.48333333333335</v>
      </c>
      <c r="F64" s="382">
        <v>284.41666666666669</v>
      </c>
      <c r="G64" s="382">
        <v>279.58333333333337</v>
      </c>
      <c r="H64" s="382">
        <v>301.38333333333333</v>
      </c>
      <c r="I64" s="382">
        <v>306.2166666666667</v>
      </c>
      <c r="J64" s="382">
        <v>312.2833333333333</v>
      </c>
      <c r="K64" s="381">
        <v>300.14999999999998</v>
      </c>
      <c r="L64" s="381">
        <v>289.25</v>
      </c>
      <c r="M64" s="381">
        <v>93.236699999999999</v>
      </c>
      <c r="N64" s="1"/>
      <c r="O64" s="1"/>
    </row>
    <row r="65" spans="1:15" ht="12.75" customHeight="1">
      <c r="A65" s="33">
        <v>55</v>
      </c>
      <c r="B65" s="440" t="s">
        <v>68</v>
      </c>
      <c r="C65" s="381">
        <v>93.6</v>
      </c>
      <c r="D65" s="382">
        <v>93.716666666666654</v>
      </c>
      <c r="E65" s="382">
        <v>92.833333333333314</v>
      </c>
      <c r="F65" s="382">
        <v>92.066666666666663</v>
      </c>
      <c r="G65" s="382">
        <v>91.183333333333323</v>
      </c>
      <c r="H65" s="382">
        <v>94.483333333333306</v>
      </c>
      <c r="I65" s="382">
        <v>95.36666666666666</v>
      </c>
      <c r="J65" s="382">
        <v>96.133333333333297</v>
      </c>
      <c r="K65" s="381">
        <v>94.6</v>
      </c>
      <c r="L65" s="381">
        <v>92.95</v>
      </c>
      <c r="M65" s="381">
        <v>172.30924999999999</v>
      </c>
      <c r="N65" s="1"/>
      <c r="O65" s="1"/>
    </row>
    <row r="66" spans="1:15" ht="12.75" customHeight="1">
      <c r="A66" s="33">
        <v>56</v>
      </c>
      <c r="B66" s="440" t="s">
        <v>247</v>
      </c>
      <c r="C66" s="381">
        <v>54.4</v>
      </c>
      <c r="D66" s="382">
        <v>54.366666666666667</v>
      </c>
      <c r="E66" s="382">
        <v>53.833333333333336</v>
      </c>
      <c r="F66" s="382">
        <v>53.266666666666666</v>
      </c>
      <c r="G66" s="382">
        <v>52.733333333333334</v>
      </c>
      <c r="H66" s="382">
        <v>54.933333333333337</v>
      </c>
      <c r="I66" s="382">
        <v>55.466666666666669</v>
      </c>
      <c r="J66" s="382">
        <v>56.033333333333339</v>
      </c>
      <c r="K66" s="381">
        <v>54.9</v>
      </c>
      <c r="L66" s="381">
        <v>53.8</v>
      </c>
      <c r="M66" s="381">
        <v>32.21669</v>
      </c>
      <c r="N66" s="1"/>
      <c r="O66" s="1"/>
    </row>
    <row r="67" spans="1:15" ht="12.75" customHeight="1">
      <c r="A67" s="33">
        <v>57</v>
      </c>
      <c r="B67" s="440" t="s">
        <v>310</v>
      </c>
      <c r="C67" s="381">
        <v>3144.95</v>
      </c>
      <c r="D67" s="382">
        <v>3135.2999999999997</v>
      </c>
      <c r="E67" s="382">
        <v>3114.6499999999996</v>
      </c>
      <c r="F67" s="382">
        <v>3084.35</v>
      </c>
      <c r="G67" s="382">
        <v>3063.7</v>
      </c>
      <c r="H67" s="382">
        <v>3165.5999999999995</v>
      </c>
      <c r="I67" s="382">
        <v>3186.25</v>
      </c>
      <c r="J67" s="382">
        <v>3216.5499999999993</v>
      </c>
      <c r="K67" s="381">
        <v>3155.95</v>
      </c>
      <c r="L67" s="381">
        <v>3105</v>
      </c>
      <c r="M67" s="381">
        <v>0.22744</v>
      </c>
      <c r="N67" s="1"/>
      <c r="O67" s="1"/>
    </row>
    <row r="68" spans="1:15" ht="12.75" customHeight="1">
      <c r="A68" s="33">
        <v>58</v>
      </c>
      <c r="B68" s="440" t="s">
        <v>69</v>
      </c>
      <c r="C68" s="381">
        <v>2000.95</v>
      </c>
      <c r="D68" s="382">
        <v>1990.3</v>
      </c>
      <c r="E68" s="382">
        <v>1965.6</v>
      </c>
      <c r="F68" s="382">
        <v>1930.25</v>
      </c>
      <c r="G68" s="382">
        <v>1905.55</v>
      </c>
      <c r="H68" s="382">
        <v>2025.6499999999999</v>
      </c>
      <c r="I68" s="382">
        <v>2050.3500000000004</v>
      </c>
      <c r="J68" s="382">
        <v>2085.6999999999998</v>
      </c>
      <c r="K68" s="381">
        <v>2015</v>
      </c>
      <c r="L68" s="381">
        <v>1954.95</v>
      </c>
      <c r="M68" s="381">
        <v>3.8556300000000001</v>
      </c>
      <c r="N68" s="1"/>
      <c r="O68" s="1"/>
    </row>
    <row r="69" spans="1:15" ht="12.75" customHeight="1">
      <c r="A69" s="33">
        <v>59</v>
      </c>
      <c r="B69" s="440" t="s">
        <v>318</v>
      </c>
      <c r="C69" s="381">
        <v>5082.3</v>
      </c>
      <c r="D69" s="382">
        <v>5060.0999999999995</v>
      </c>
      <c r="E69" s="382">
        <v>5022.2499999999991</v>
      </c>
      <c r="F69" s="382">
        <v>4962.2</v>
      </c>
      <c r="G69" s="382">
        <v>4924.3499999999995</v>
      </c>
      <c r="H69" s="382">
        <v>5120.1499999999987</v>
      </c>
      <c r="I69" s="382">
        <v>5157.9999999999991</v>
      </c>
      <c r="J69" s="382">
        <v>5218.0499999999984</v>
      </c>
      <c r="K69" s="381">
        <v>5097.95</v>
      </c>
      <c r="L69" s="381">
        <v>5000.05</v>
      </c>
      <c r="M69" s="381">
        <v>5.4949999999999999E-2</v>
      </c>
      <c r="N69" s="1"/>
      <c r="O69" s="1"/>
    </row>
    <row r="70" spans="1:15" ht="12.75" customHeight="1">
      <c r="A70" s="33">
        <v>60</v>
      </c>
      <c r="B70" s="440" t="s">
        <v>248</v>
      </c>
      <c r="C70" s="381">
        <v>1100.3</v>
      </c>
      <c r="D70" s="382">
        <v>1101.75</v>
      </c>
      <c r="E70" s="382">
        <v>1088.5</v>
      </c>
      <c r="F70" s="382">
        <v>1076.7</v>
      </c>
      <c r="G70" s="382">
        <v>1063.45</v>
      </c>
      <c r="H70" s="382">
        <v>1113.55</v>
      </c>
      <c r="I70" s="382">
        <v>1126.8</v>
      </c>
      <c r="J70" s="382">
        <v>1138.5999999999999</v>
      </c>
      <c r="K70" s="381">
        <v>1115</v>
      </c>
      <c r="L70" s="381">
        <v>1089.95</v>
      </c>
      <c r="M70" s="381">
        <v>0.28759000000000001</v>
      </c>
      <c r="N70" s="1"/>
      <c r="O70" s="1"/>
    </row>
    <row r="71" spans="1:15" ht="12.75" customHeight="1">
      <c r="A71" s="33">
        <v>61</v>
      </c>
      <c r="B71" s="440" t="s">
        <v>319</v>
      </c>
      <c r="C71" s="381">
        <v>437.75</v>
      </c>
      <c r="D71" s="382">
        <v>431.09999999999997</v>
      </c>
      <c r="E71" s="382">
        <v>417.34999999999991</v>
      </c>
      <c r="F71" s="382">
        <v>396.94999999999993</v>
      </c>
      <c r="G71" s="382">
        <v>383.19999999999987</v>
      </c>
      <c r="H71" s="382">
        <v>451.49999999999994</v>
      </c>
      <c r="I71" s="382">
        <v>465.25000000000006</v>
      </c>
      <c r="J71" s="382">
        <v>485.65</v>
      </c>
      <c r="K71" s="381">
        <v>444.85</v>
      </c>
      <c r="L71" s="381">
        <v>410.7</v>
      </c>
      <c r="M71" s="381">
        <v>5.68771</v>
      </c>
      <c r="N71" s="1"/>
      <c r="O71" s="1"/>
    </row>
    <row r="72" spans="1:15" ht="12.75" customHeight="1">
      <c r="A72" s="33">
        <v>62</v>
      </c>
      <c r="B72" s="440" t="s">
        <v>71</v>
      </c>
      <c r="C72" s="381">
        <v>220.1</v>
      </c>
      <c r="D72" s="382">
        <v>216.86666666666667</v>
      </c>
      <c r="E72" s="382">
        <v>211.63333333333335</v>
      </c>
      <c r="F72" s="382">
        <v>203.16666666666669</v>
      </c>
      <c r="G72" s="382">
        <v>197.93333333333337</v>
      </c>
      <c r="H72" s="382">
        <v>225.33333333333334</v>
      </c>
      <c r="I72" s="382">
        <v>230.56666666666669</v>
      </c>
      <c r="J72" s="382">
        <v>239.03333333333333</v>
      </c>
      <c r="K72" s="381">
        <v>222.1</v>
      </c>
      <c r="L72" s="381">
        <v>208.4</v>
      </c>
      <c r="M72" s="381">
        <v>91.545500000000004</v>
      </c>
      <c r="N72" s="1"/>
      <c r="O72" s="1"/>
    </row>
    <row r="73" spans="1:15" ht="12.75" customHeight="1">
      <c r="A73" s="33">
        <v>63</v>
      </c>
      <c r="B73" s="440" t="s">
        <v>311</v>
      </c>
      <c r="C73" s="381">
        <v>1900.5</v>
      </c>
      <c r="D73" s="382">
        <v>1890.5</v>
      </c>
      <c r="E73" s="382">
        <v>1851.2</v>
      </c>
      <c r="F73" s="382">
        <v>1801.9</v>
      </c>
      <c r="G73" s="382">
        <v>1762.6000000000001</v>
      </c>
      <c r="H73" s="382">
        <v>1939.8</v>
      </c>
      <c r="I73" s="382">
        <v>1979.1000000000001</v>
      </c>
      <c r="J73" s="382">
        <v>2028.3999999999999</v>
      </c>
      <c r="K73" s="381">
        <v>1929.8</v>
      </c>
      <c r="L73" s="381">
        <v>1841.2</v>
      </c>
      <c r="M73" s="381">
        <v>4.8587899999999999</v>
      </c>
      <c r="N73" s="1"/>
      <c r="O73" s="1"/>
    </row>
    <row r="74" spans="1:15" ht="12.75" customHeight="1">
      <c r="A74" s="33">
        <v>64</v>
      </c>
      <c r="B74" s="440" t="s">
        <v>72</v>
      </c>
      <c r="C74" s="381">
        <v>771.35</v>
      </c>
      <c r="D74" s="382">
        <v>774.06666666666661</v>
      </c>
      <c r="E74" s="382">
        <v>763.28333333333319</v>
      </c>
      <c r="F74" s="382">
        <v>755.21666666666658</v>
      </c>
      <c r="G74" s="382">
        <v>744.43333333333317</v>
      </c>
      <c r="H74" s="382">
        <v>782.13333333333321</v>
      </c>
      <c r="I74" s="382">
        <v>792.91666666666652</v>
      </c>
      <c r="J74" s="382">
        <v>800.98333333333323</v>
      </c>
      <c r="K74" s="381">
        <v>784.85</v>
      </c>
      <c r="L74" s="381">
        <v>766</v>
      </c>
      <c r="M74" s="381">
        <v>3.2956400000000001</v>
      </c>
      <c r="N74" s="1"/>
      <c r="O74" s="1"/>
    </row>
    <row r="75" spans="1:15" ht="12.75" customHeight="1">
      <c r="A75" s="33">
        <v>65</v>
      </c>
      <c r="B75" s="440" t="s">
        <v>73</v>
      </c>
      <c r="C75" s="381">
        <v>781.1</v>
      </c>
      <c r="D75" s="382">
        <v>775.36666666666667</v>
      </c>
      <c r="E75" s="382">
        <v>766.73333333333335</v>
      </c>
      <c r="F75" s="382">
        <v>752.36666666666667</v>
      </c>
      <c r="G75" s="382">
        <v>743.73333333333335</v>
      </c>
      <c r="H75" s="382">
        <v>789.73333333333335</v>
      </c>
      <c r="I75" s="382">
        <v>798.36666666666679</v>
      </c>
      <c r="J75" s="382">
        <v>812.73333333333335</v>
      </c>
      <c r="K75" s="381">
        <v>784</v>
      </c>
      <c r="L75" s="381">
        <v>761</v>
      </c>
      <c r="M75" s="381">
        <v>11.83085</v>
      </c>
      <c r="N75" s="1"/>
      <c r="O75" s="1"/>
    </row>
    <row r="76" spans="1:15" ht="12.75" customHeight="1">
      <c r="A76" s="33">
        <v>66</v>
      </c>
      <c r="B76" s="440" t="s">
        <v>320</v>
      </c>
      <c r="C76" s="381">
        <v>12486.25</v>
      </c>
      <c r="D76" s="382">
        <v>12612.316666666666</v>
      </c>
      <c r="E76" s="382">
        <v>12248.983333333332</v>
      </c>
      <c r="F76" s="382">
        <v>12011.716666666665</v>
      </c>
      <c r="G76" s="382">
        <v>11648.383333333331</v>
      </c>
      <c r="H76" s="382">
        <v>12849.583333333332</v>
      </c>
      <c r="I76" s="382">
        <v>13212.916666666668</v>
      </c>
      <c r="J76" s="382">
        <v>13450.183333333332</v>
      </c>
      <c r="K76" s="381">
        <v>12975.65</v>
      </c>
      <c r="L76" s="381">
        <v>12375.05</v>
      </c>
      <c r="M76" s="381">
        <v>4.3450000000000003E-2</v>
      </c>
      <c r="N76" s="1"/>
      <c r="O76" s="1"/>
    </row>
    <row r="77" spans="1:15" ht="12.75" customHeight="1">
      <c r="A77" s="33">
        <v>67</v>
      </c>
      <c r="B77" s="440" t="s">
        <v>75</v>
      </c>
      <c r="C77" s="381">
        <v>720.6</v>
      </c>
      <c r="D77" s="382">
        <v>723.31666666666661</v>
      </c>
      <c r="E77" s="382">
        <v>715.73333333333323</v>
      </c>
      <c r="F77" s="382">
        <v>710.86666666666667</v>
      </c>
      <c r="G77" s="382">
        <v>703.2833333333333</v>
      </c>
      <c r="H77" s="382">
        <v>728.18333333333317</v>
      </c>
      <c r="I77" s="382">
        <v>735.76666666666665</v>
      </c>
      <c r="J77" s="382">
        <v>740.6333333333331</v>
      </c>
      <c r="K77" s="381">
        <v>730.9</v>
      </c>
      <c r="L77" s="381">
        <v>718.45</v>
      </c>
      <c r="M77" s="381">
        <v>53.440959999999997</v>
      </c>
      <c r="N77" s="1"/>
      <c r="O77" s="1"/>
    </row>
    <row r="78" spans="1:15" ht="12.75" customHeight="1">
      <c r="A78" s="33">
        <v>68</v>
      </c>
      <c r="B78" s="440" t="s">
        <v>76</v>
      </c>
      <c r="C78" s="381">
        <v>63.7</v>
      </c>
      <c r="D78" s="382">
        <v>63.433333333333337</v>
      </c>
      <c r="E78" s="382">
        <v>62.316666666666677</v>
      </c>
      <c r="F78" s="382">
        <v>60.933333333333337</v>
      </c>
      <c r="G78" s="382">
        <v>59.816666666666677</v>
      </c>
      <c r="H78" s="382">
        <v>64.816666666666677</v>
      </c>
      <c r="I78" s="382">
        <v>65.933333333333337</v>
      </c>
      <c r="J78" s="382">
        <v>67.316666666666677</v>
      </c>
      <c r="K78" s="381">
        <v>64.55</v>
      </c>
      <c r="L78" s="381">
        <v>62.05</v>
      </c>
      <c r="M78" s="381">
        <v>388.27107000000001</v>
      </c>
      <c r="N78" s="1"/>
      <c r="O78" s="1"/>
    </row>
    <row r="79" spans="1:15" ht="12.75" customHeight="1">
      <c r="A79" s="33">
        <v>69</v>
      </c>
      <c r="B79" s="440" t="s">
        <v>77</v>
      </c>
      <c r="C79" s="381">
        <v>357.7</v>
      </c>
      <c r="D79" s="382">
        <v>362.7833333333333</v>
      </c>
      <c r="E79" s="382">
        <v>351.21666666666658</v>
      </c>
      <c r="F79" s="382">
        <v>344.73333333333329</v>
      </c>
      <c r="G79" s="382">
        <v>333.16666666666657</v>
      </c>
      <c r="H79" s="382">
        <v>369.26666666666659</v>
      </c>
      <c r="I79" s="382">
        <v>380.83333333333331</v>
      </c>
      <c r="J79" s="382">
        <v>387.31666666666661</v>
      </c>
      <c r="K79" s="381">
        <v>374.35</v>
      </c>
      <c r="L79" s="381">
        <v>356.3</v>
      </c>
      <c r="M79" s="381">
        <v>47.003869999999999</v>
      </c>
      <c r="N79" s="1"/>
      <c r="O79" s="1"/>
    </row>
    <row r="80" spans="1:15" ht="12.75" customHeight="1">
      <c r="A80" s="33">
        <v>70</v>
      </c>
      <c r="B80" s="440" t="s">
        <v>321</v>
      </c>
      <c r="C80" s="381">
        <v>1589.35</v>
      </c>
      <c r="D80" s="382">
        <v>1569.0666666666666</v>
      </c>
      <c r="E80" s="382">
        <v>1529.3333333333333</v>
      </c>
      <c r="F80" s="382">
        <v>1469.3166666666666</v>
      </c>
      <c r="G80" s="382">
        <v>1429.5833333333333</v>
      </c>
      <c r="H80" s="382">
        <v>1629.0833333333333</v>
      </c>
      <c r="I80" s="382">
        <v>1668.8166666666668</v>
      </c>
      <c r="J80" s="382">
        <v>1728.8333333333333</v>
      </c>
      <c r="K80" s="381">
        <v>1608.8</v>
      </c>
      <c r="L80" s="381">
        <v>1509.05</v>
      </c>
      <c r="M80" s="381">
        <v>3.39602</v>
      </c>
      <c r="N80" s="1"/>
      <c r="O80" s="1"/>
    </row>
    <row r="81" spans="1:15" ht="12.75" customHeight="1">
      <c r="A81" s="33">
        <v>71</v>
      </c>
      <c r="B81" s="440" t="s">
        <v>323</v>
      </c>
      <c r="C81" s="381">
        <v>7220.8</v>
      </c>
      <c r="D81" s="382">
        <v>7194.95</v>
      </c>
      <c r="E81" s="382">
        <v>7129.15</v>
      </c>
      <c r="F81" s="382">
        <v>7037.5</v>
      </c>
      <c r="G81" s="382">
        <v>6971.7</v>
      </c>
      <c r="H81" s="382">
        <v>7286.5999999999995</v>
      </c>
      <c r="I81" s="382">
        <v>7352.4000000000005</v>
      </c>
      <c r="J81" s="382">
        <v>7444.0499999999993</v>
      </c>
      <c r="K81" s="381">
        <v>7260.75</v>
      </c>
      <c r="L81" s="381">
        <v>7103.3</v>
      </c>
      <c r="M81" s="381">
        <v>0.17150000000000001</v>
      </c>
      <c r="N81" s="1"/>
      <c r="O81" s="1"/>
    </row>
    <row r="82" spans="1:15" ht="12.75" customHeight="1">
      <c r="A82" s="33">
        <v>72</v>
      </c>
      <c r="B82" s="440" t="s">
        <v>324</v>
      </c>
      <c r="C82" s="381">
        <v>1034.7</v>
      </c>
      <c r="D82" s="382">
        <v>1029.4833333333333</v>
      </c>
      <c r="E82" s="382">
        <v>1020.0666666666666</v>
      </c>
      <c r="F82" s="382">
        <v>1005.4333333333333</v>
      </c>
      <c r="G82" s="382">
        <v>996.01666666666654</v>
      </c>
      <c r="H82" s="382">
        <v>1044.1166666666668</v>
      </c>
      <c r="I82" s="382">
        <v>1053.5333333333333</v>
      </c>
      <c r="J82" s="382">
        <v>1068.1666666666667</v>
      </c>
      <c r="K82" s="381">
        <v>1038.9000000000001</v>
      </c>
      <c r="L82" s="381">
        <v>1014.85</v>
      </c>
      <c r="M82" s="381">
        <v>0.99956999999999996</v>
      </c>
      <c r="N82" s="1"/>
      <c r="O82" s="1"/>
    </row>
    <row r="83" spans="1:15" ht="12.75" customHeight="1">
      <c r="A83" s="33">
        <v>73</v>
      </c>
      <c r="B83" s="440" t="s">
        <v>78</v>
      </c>
      <c r="C83" s="381">
        <v>17486</v>
      </c>
      <c r="D83" s="382">
        <v>17516.966666666667</v>
      </c>
      <c r="E83" s="382">
        <v>17287.033333333333</v>
      </c>
      <c r="F83" s="382">
        <v>17088.066666666666</v>
      </c>
      <c r="G83" s="382">
        <v>16858.133333333331</v>
      </c>
      <c r="H83" s="382">
        <v>17715.933333333334</v>
      </c>
      <c r="I83" s="382">
        <v>17945.866666666669</v>
      </c>
      <c r="J83" s="382">
        <v>18144.833333333336</v>
      </c>
      <c r="K83" s="381">
        <v>17746.900000000001</v>
      </c>
      <c r="L83" s="381">
        <v>17318</v>
      </c>
      <c r="M83" s="381">
        <v>0.37139</v>
      </c>
      <c r="N83" s="1"/>
      <c r="O83" s="1"/>
    </row>
    <row r="84" spans="1:15" ht="12.75" customHeight="1">
      <c r="A84" s="33">
        <v>74</v>
      </c>
      <c r="B84" s="440" t="s">
        <v>80</v>
      </c>
      <c r="C84" s="381">
        <v>398.45</v>
      </c>
      <c r="D84" s="382">
        <v>396.9666666666667</v>
      </c>
      <c r="E84" s="382">
        <v>393.98333333333341</v>
      </c>
      <c r="F84" s="382">
        <v>389.51666666666671</v>
      </c>
      <c r="G84" s="382">
        <v>386.53333333333342</v>
      </c>
      <c r="H84" s="382">
        <v>401.43333333333339</v>
      </c>
      <c r="I84" s="382">
        <v>404.41666666666674</v>
      </c>
      <c r="J84" s="382">
        <v>408.88333333333338</v>
      </c>
      <c r="K84" s="381">
        <v>399.95</v>
      </c>
      <c r="L84" s="381">
        <v>392.5</v>
      </c>
      <c r="M84" s="381">
        <v>34.57752</v>
      </c>
      <c r="N84" s="1"/>
      <c r="O84" s="1"/>
    </row>
    <row r="85" spans="1:15" ht="12.75" customHeight="1">
      <c r="A85" s="33">
        <v>75</v>
      </c>
      <c r="B85" s="440" t="s">
        <v>325</v>
      </c>
      <c r="C85" s="381">
        <v>477.95</v>
      </c>
      <c r="D85" s="382">
        <v>479.09999999999997</v>
      </c>
      <c r="E85" s="382">
        <v>470.99999999999994</v>
      </c>
      <c r="F85" s="382">
        <v>464.04999999999995</v>
      </c>
      <c r="G85" s="382">
        <v>455.94999999999993</v>
      </c>
      <c r="H85" s="382">
        <v>486.04999999999995</v>
      </c>
      <c r="I85" s="382">
        <v>494.15</v>
      </c>
      <c r="J85" s="382">
        <v>501.09999999999997</v>
      </c>
      <c r="K85" s="381">
        <v>487.2</v>
      </c>
      <c r="L85" s="381">
        <v>472.15</v>
      </c>
      <c r="M85" s="381">
        <v>2.8108599999999999</v>
      </c>
      <c r="N85" s="1"/>
      <c r="O85" s="1"/>
    </row>
    <row r="86" spans="1:15" ht="12.75" customHeight="1">
      <c r="A86" s="33">
        <v>76</v>
      </c>
      <c r="B86" s="440" t="s">
        <v>81</v>
      </c>
      <c r="C86" s="381">
        <v>3712.05</v>
      </c>
      <c r="D86" s="382">
        <v>3720.75</v>
      </c>
      <c r="E86" s="382">
        <v>3686.6</v>
      </c>
      <c r="F86" s="382">
        <v>3661.15</v>
      </c>
      <c r="G86" s="382">
        <v>3627</v>
      </c>
      <c r="H86" s="382">
        <v>3746.2</v>
      </c>
      <c r="I86" s="382">
        <v>3780.3499999999995</v>
      </c>
      <c r="J86" s="382">
        <v>3805.7999999999997</v>
      </c>
      <c r="K86" s="381">
        <v>3754.9</v>
      </c>
      <c r="L86" s="381">
        <v>3695.3</v>
      </c>
      <c r="M86" s="381">
        <v>0.97013000000000005</v>
      </c>
      <c r="N86" s="1"/>
      <c r="O86" s="1"/>
    </row>
    <row r="87" spans="1:15" ht="12.75" customHeight="1">
      <c r="A87" s="33">
        <v>77</v>
      </c>
      <c r="B87" s="440" t="s">
        <v>312</v>
      </c>
      <c r="C87" s="381">
        <v>2065.6</v>
      </c>
      <c r="D87" s="382">
        <v>2043.7666666666667</v>
      </c>
      <c r="E87" s="382">
        <v>2010.5333333333333</v>
      </c>
      <c r="F87" s="382">
        <v>1955.4666666666667</v>
      </c>
      <c r="G87" s="382">
        <v>1922.2333333333333</v>
      </c>
      <c r="H87" s="382">
        <v>2098.833333333333</v>
      </c>
      <c r="I87" s="382">
        <v>2132.0666666666666</v>
      </c>
      <c r="J87" s="382">
        <v>2187.1333333333332</v>
      </c>
      <c r="K87" s="381">
        <v>2077</v>
      </c>
      <c r="L87" s="381">
        <v>1988.7</v>
      </c>
      <c r="M87" s="381">
        <v>13.88448</v>
      </c>
      <c r="N87" s="1"/>
      <c r="O87" s="1"/>
    </row>
    <row r="88" spans="1:15" ht="12.75" customHeight="1">
      <c r="A88" s="33">
        <v>78</v>
      </c>
      <c r="B88" s="440" t="s">
        <v>322</v>
      </c>
      <c r="C88" s="381">
        <v>557</v>
      </c>
      <c r="D88" s="382">
        <v>559.63333333333333</v>
      </c>
      <c r="E88" s="382">
        <v>550.36666666666667</v>
      </c>
      <c r="F88" s="382">
        <v>543.73333333333335</v>
      </c>
      <c r="G88" s="382">
        <v>534.4666666666667</v>
      </c>
      <c r="H88" s="382">
        <v>566.26666666666665</v>
      </c>
      <c r="I88" s="382">
        <v>575.5333333333333</v>
      </c>
      <c r="J88" s="382">
        <v>582.16666666666663</v>
      </c>
      <c r="K88" s="381">
        <v>568.9</v>
      </c>
      <c r="L88" s="381">
        <v>553</v>
      </c>
      <c r="M88" s="381">
        <v>20.633579999999998</v>
      </c>
      <c r="N88" s="1"/>
      <c r="O88" s="1"/>
    </row>
    <row r="89" spans="1:15" ht="12.75" customHeight="1">
      <c r="A89" s="33">
        <v>79</v>
      </c>
      <c r="B89" s="440" t="s">
        <v>326</v>
      </c>
      <c r="C89" s="381">
        <v>143.5</v>
      </c>
      <c r="D89" s="382">
        <v>144.11666666666667</v>
      </c>
      <c r="E89" s="382">
        <v>142.48333333333335</v>
      </c>
      <c r="F89" s="382">
        <v>141.46666666666667</v>
      </c>
      <c r="G89" s="382">
        <v>139.83333333333334</v>
      </c>
      <c r="H89" s="382">
        <v>145.13333333333335</v>
      </c>
      <c r="I89" s="382">
        <v>146.76666666666668</v>
      </c>
      <c r="J89" s="382">
        <v>147.78333333333336</v>
      </c>
      <c r="K89" s="381">
        <v>145.75</v>
      </c>
      <c r="L89" s="381">
        <v>143.1</v>
      </c>
      <c r="M89" s="381">
        <v>5.8972600000000002</v>
      </c>
      <c r="N89" s="1"/>
      <c r="O89" s="1"/>
    </row>
    <row r="90" spans="1:15" ht="12.75" customHeight="1">
      <c r="A90" s="33">
        <v>80</v>
      </c>
      <c r="B90" s="440" t="s">
        <v>82</v>
      </c>
      <c r="C90" s="381">
        <v>442.1</v>
      </c>
      <c r="D90" s="382">
        <v>444.0333333333333</v>
      </c>
      <c r="E90" s="382">
        <v>439.31666666666661</v>
      </c>
      <c r="F90" s="382">
        <v>436.5333333333333</v>
      </c>
      <c r="G90" s="382">
        <v>431.81666666666661</v>
      </c>
      <c r="H90" s="382">
        <v>446.81666666666661</v>
      </c>
      <c r="I90" s="382">
        <v>451.5333333333333</v>
      </c>
      <c r="J90" s="382">
        <v>454.31666666666661</v>
      </c>
      <c r="K90" s="381">
        <v>448.75</v>
      </c>
      <c r="L90" s="381">
        <v>441.25</v>
      </c>
      <c r="M90" s="381">
        <v>16.565750000000001</v>
      </c>
      <c r="N90" s="1"/>
      <c r="O90" s="1"/>
    </row>
    <row r="91" spans="1:15" ht="12.75" customHeight="1">
      <c r="A91" s="33">
        <v>81</v>
      </c>
      <c r="B91" s="440" t="s">
        <v>344</v>
      </c>
      <c r="C91" s="381">
        <v>2945.3</v>
      </c>
      <c r="D91" s="382">
        <v>2942</v>
      </c>
      <c r="E91" s="382">
        <v>2914.05</v>
      </c>
      <c r="F91" s="382">
        <v>2882.8</v>
      </c>
      <c r="G91" s="382">
        <v>2854.8500000000004</v>
      </c>
      <c r="H91" s="382">
        <v>2973.25</v>
      </c>
      <c r="I91" s="382">
        <v>3001.2</v>
      </c>
      <c r="J91" s="382">
        <v>3032.45</v>
      </c>
      <c r="K91" s="381">
        <v>2969.95</v>
      </c>
      <c r="L91" s="381">
        <v>2910.75</v>
      </c>
      <c r="M91" s="381">
        <v>1.45503</v>
      </c>
      <c r="N91" s="1"/>
      <c r="O91" s="1"/>
    </row>
    <row r="92" spans="1:15" ht="12.75" customHeight="1">
      <c r="A92" s="33">
        <v>82</v>
      </c>
      <c r="B92" s="440" t="s">
        <v>83</v>
      </c>
      <c r="C92" s="381">
        <v>227.65</v>
      </c>
      <c r="D92" s="382">
        <v>226.5</v>
      </c>
      <c r="E92" s="382">
        <v>224.65</v>
      </c>
      <c r="F92" s="382">
        <v>221.65</v>
      </c>
      <c r="G92" s="382">
        <v>219.8</v>
      </c>
      <c r="H92" s="382">
        <v>229.5</v>
      </c>
      <c r="I92" s="382">
        <v>231.35000000000002</v>
      </c>
      <c r="J92" s="382">
        <v>234.35</v>
      </c>
      <c r="K92" s="381">
        <v>228.35</v>
      </c>
      <c r="L92" s="381">
        <v>223.5</v>
      </c>
      <c r="M92" s="381">
        <v>80.733270000000005</v>
      </c>
      <c r="N92" s="1"/>
      <c r="O92" s="1"/>
    </row>
    <row r="93" spans="1:15" ht="12.75" customHeight="1">
      <c r="A93" s="33">
        <v>83</v>
      </c>
      <c r="B93" s="440" t="s">
        <v>330</v>
      </c>
      <c r="C93" s="381">
        <v>605.75</v>
      </c>
      <c r="D93" s="382">
        <v>603.61666666666667</v>
      </c>
      <c r="E93" s="382">
        <v>596.18333333333339</v>
      </c>
      <c r="F93" s="382">
        <v>586.61666666666667</v>
      </c>
      <c r="G93" s="382">
        <v>579.18333333333339</v>
      </c>
      <c r="H93" s="382">
        <v>613.18333333333339</v>
      </c>
      <c r="I93" s="382">
        <v>620.61666666666656</v>
      </c>
      <c r="J93" s="382">
        <v>630.18333333333339</v>
      </c>
      <c r="K93" s="381">
        <v>611.04999999999995</v>
      </c>
      <c r="L93" s="381">
        <v>594.04999999999995</v>
      </c>
      <c r="M93" s="381">
        <v>5.0055699999999996</v>
      </c>
      <c r="N93" s="1"/>
      <c r="O93" s="1"/>
    </row>
    <row r="94" spans="1:15" ht="12.75" customHeight="1">
      <c r="A94" s="33">
        <v>84</v>
      </c>
      <c r="B94" s="440" t="s">
        <v>331</v>
      </c>
      <c r="C94" s="381">
        <v>853.65</v>
      </c>
      <c r="D94" s="382">
        <v>853.66666666666663</v>
      </c>
      <c r="E94" s="382">
        <v>837.38333333333321</v>
      </c>
      <c r="F94" s="382">
        <v>821.11666666666656</v>
      </c>
      <c r="G94" s="382">
        <v>804.83333333333314</v>
      </c>
      <c r="H94" s="382">
        <v>869.93333333333328</v>
      </c>
      <c r="I94" s="382">
        <v>886.21666666666681</v>
      </c>
      <c r="J94" s="382">
        <v>902.48333333333335</v>
      </c>
      <c r="K94" s="381">
        <v>869.95</v>
      </c>
      <c r="L94" s="381">
        <v>837.4</v>
      </c>
      <c r="M94" s="381">
        <v>1.17845</v>
      </c>
      <c r="N94" s="1"/>
      <c r="O94" s="1"/>
    </row>
    <row r="95" spans="1:15" ht="12.75" customHeight="1">
      <c r="A95" s="33">
        <v>85</v>
      </c>
      <c r="B95" s="440" t="s">
        <v>333</v>
      </c>
      <c r="C95" s="381">
        <v>972.6</v>
      </c>
      <c r="D95" s="382">
        <v>981.83333333333337</v>
      </c>
      <c r="E95" s="382">
        <v>960.76666666666677</v>
      </c>
      <c r="F95" s="382">
        <v>948.93333333333339</v>
      </c>
      <c r="G95" s="382">
        <v>927.86666666666679</v>
      </c>
      <c r="H95" s="382">
        <v>993.66666666666674</v>
      </c>
      <c r="I95" s="382">
        <v>1014.7333333333333</v>
      </c>
      <c r="J95" s="382">
        <v>1026.5666666666666</v>
      </c>
      <c r="K95" s="381">
        <v>1002.9</v>
      </c>
      <c r="L95" s="381">
        <v>970</v>
      </c>
      <c r="M95" s="381">
        <v>5.0508100000000002</v>
      </c>
      <c r="N95" s="1"/>
      <c r="O95" s="1"/>
    </row>
    <row r="96" spans="1:15" ht="12.75" customHeight="1">
      <c r="A96" s="33">
        <v>86</v>
      </c>
      <c r="B96" s="440" t="s">
        <v>250</v>
      </c>
      <c r="C96" s="381">
        <v>125.3</v>
      </c>
      <c r="D96" s="382">
        <v>124.8</v>
      </c>
      <c r="E96" s="382">
        <v>124.1</v>
      </c>
      <c r="F96" s="382">
        <v>122.89999999999999</v>
      </c>
      <c r="G96" s="382">
        <v>122.19999999999999</v>
      </c>
      <c r="H96" s="382">
        <v>126</v>
      </c>
      <c r="I96" s="382">
        <v>126.70000000000002</v>
      </c>
      <c r="J96" s="382">
        <v>127.9</v>
      </c>
      <c r="K96" s="381">
        <v>125.5</v>
      </c>
      <c r="L96" s="381">
        <v>123.6</v>
      </c>
      <c r="M96" s="381">
        <v>6.1780200000000001</v>
      </c>
      <c r="N96" s="1"/>
      <c r="O96" s="1"/>
    </row>
    <row r="97" spans="1:15" ht="12.75" customHeight="1">
      <c r="A97" s="33">
        <v>87</v>
      </c>
      <c r="B97" s="440" t="s">
        <v>327</v>
      </c>
      <c r="C97" s="381">
        <v>420.45</v>
      </c>
      <c r="D97" s="382">
        <v>421.56666666666666</v>
      </c>
      <c r="E97" s="382">
        <v>415.88333333333333</v>
      </c>
      <c r="F97" s="382">
        <v>411.31666666666666</v>
      </c>
      <c r="G97" s="382">
        <v>405.63333333333333</v>
      </c>
      <c r="H97" s="382">
        <v>426.13333333333333</v>
      </c>
      <c r="I97" s="382">
        <v>431.81666666666661</v>
      </c>
      <c r="J97" s="382">
        <v>436.38333333333333</v>
      </c>
      <c r="K97" s="381">
        <v>427.25</v>
      </c>
      <c r="L97" s="381">
        <v>417</v>
      </c>
      <c r="M97" s="381">
        <v>1.62096</v>
      </c>
      <c r="N97" s="1"/>
      <c r="O97" s="1"/>
    </row>
    <row r="98" spans="1:15" ht="12.75" customHeight="1">
      <c r="A98" s="33">
        <v>88</v>
      </c>
      <c r="B98" s="440" t="s">
        <v>336</v>
      </c>
      <c r="C98" s="381">
        <v>1615.5</v>
      </c>
      <c r="D98" s="382">
        <v>1620.3333333333333</v>
      </c>
      <c r="E98" s="382">
        <v>1590.6666666666665</v>
      </c>
      <c r="F98" s="382">
        <v>1565.8333333333333</v>
      </c>
      <c r="G98" s="382">
        <v>1536.1666666666665</v>
      </c>
      <c r="H98" s="382">
        <v>1645.1666666666665</v>
      </c>
      <c r="I98" s="382">
        <v>1674.833333333333</v>
      </c>
      <c r="J98" s="382">
        <v>1699.6666666666665</v>
      </c>
      <c r="K98" s="381">
        <v>1650</v>
      </c>
      <c r="L98" s="381">
        <v>1595.5</v>
      </c>
      <c r="M98" s="381">
        <v>11.193849999999999</v>
      </c>
      <c r="N98" s="1"/>
      <c r="O98" s="1"/>
    </row>
    <row r="99" spans="1:15" ht="12.75" customHeight="1">
      <c r="A99" s="33">
        <v>89</v>
      </c>
      <c r="B99" s="440" t="s">
        <v>334</v>
      </c>
      <c r="C99" s="381">
        <v>1139.5999999999999</v>
      </c>
      <c r="D99" s="382">
        <v>1139.8500000000001</v>
      </c>
      <c r="E99" s="382">
        <v>1133.7000000000003</v>
      </c>
      <c r="F99" s="382">
        <v>1127.8000000000002</v>
      </c>
      <c r="G99" s="382">
        <v>1121.6500000000003</v>
      </c>
      <c r="H99" s="382">
        <v>1145.7500000000002</v>
      </c>
      <c r="I99" s="382">
        <v>1151.9000000000003</v>
      </c>
      <c r="J99" s="382">
        <v>1157.8000000000002</v>
      </c>
      <c r="K99" s="381">
        <v>1146</v>
      </c>
      <c r="L99" s="381">
        <v>1133.95</v>
      </c>
      <c r="M99" s="381">
        <v>0.86170999999999998</v>
      </c>
      <c r="N99" s="1"/>
      <c r="O99" s="1"/>
    </row>
    <row r="100" spans="1:15" ht="12.75" customHeight="1">
      <c r="A100" s="33">
        <v>90</v>
      </c>
      <c r="B100" s="440" t="s">
        <v>335</v>
      </c>
      <c r="C100" s="381">
        <v>21.65</v>
      </c>
      <c r="D100" s="382">
        <v>21.683333333333334</v>
      </c>
      <c r="E100" s="382">
        <v>21.466666666666669</v>
      </c>
      <c r="F100" s="382">
        <v>21.283333333333335</v>
      </c>
      <c r="G100" s="382">
        <v>21.06666666666667</v>
      </c>
      <c r="H100" s="382">
        <v>21.866666666666667</v>
      </c>
      <c r="I100" s="382">
        <v>22.083333333333329</v>
      </c>
      <c r="J100" s="382">
        <v>22.266666666666666</v>
      </c>
      <c r="K100" s="381">
        <v>21.9</v>
      </c>
      <c r="L100" s="381">
        <v>21.5</v>
      </c>
      <c r="M100" s="381">
        <v>24.070360000000001</v>
      </c>
      <c r="N100" s="1"/>
      <c r="O100" s="1"/>
    </row>
    <row r="101" spans="1:15" ht="12.75" customHeight="1">
      <c r="A101" s="33">
        <v>91</v>
      </c>
      <c r="B101" s="440" t="s">
        <v>337</v>
      </c>
      <c r="C101" s="381">
        <v>648.5</v>
      </c>
      <c r="D101" s="382">
        <v>649.2166666666667</v>
      </c>
      <c r="E101" s="382">
        <v>643.68333333333339</v>
      </c>
      <c r="F101" s="382">
        <v>638.86666666666667</v>
      </c>
      <c r="G101" s="382">
        <v>633.33333333333337</v>
      </c>
      <c r="H101" s="382">
        <v>654.03333333333342</v>
      </c>
      <c r="I101" s="382">
        <v>659.56666666666672</v>
      </c>
      <c r="J101" s="382">
        <v>664.38333333333344</v>
      </c>
      <c r="K101" s="381">
        <v>654.75</v>
      </c>
      <c r="L101" s="381">
        <v>644.4</v>
      </c>
      <c r="M101" s="381">
        <v>0.57376000000000005</v>
      </c>
      <c r="N101" s="1"/>
      <c r="O101" s="1"/>
    </row>
    <row r="102" spans="1:15" ht="12.75" customHeight="1">
      <c r="A102" s="33">
        <v>92</v>
      </c>
      <c r="B102" s="440" t="s">
        <v>338</v>
      </c>
      <c r="C102" s="381">
        <v>991.85</v>
      </c>
      <c r="D102" s="382">
        <v>999.19999999999993</v>
      </c>
      <c r="E102" s="382">
        <v>977.64999999999986</v>
      </c>
      <c r="F102" s="382">
        <v>963.44999999999993</v>
      </c>
      <c r="G102" s="382">
        <v>941.89999999999986</v>
      </c>
      <c r="H102" s="382">
        <v>1013.3999999999999</v>
      </c>
      <c r="I102" s="382">
        <v>1034.9499999999998</v>
      </c>
      <c r="J102" s="382">
        <v>1049.1499999999999</v>
      </c>
      <c r="K102" s="381">
        <v>1020.75</v>
      </c>
      <c r="L102" s="381">
        <v>985</v>
      </c>
      <c r="M102" s="381">
        <v>6.7894199999999998</v>
      </c>
      <c r="N102" s="1"/>
      <c r="O102" s="1"/>
    </row>
    <row r="103" spans="1:15" ht="12.75" customHeight="1">
      <c r="A103" s="33">
        <v>93</v>
      </c>
      <c r="B103" s="440" t="s">
        <v>339</v>
      </c>
      <c r="C103" s="381">
        <v>4923.6000000000004</v>
      </c>
      <c r="D103" s="382">
        <v>4943.5</v>
      </c>
      <c r="E103" s="382">
        <v>4877</v>
      </c>
      <c r="F103" s="382">
        <v>4830.3999999999996</v>
      </c>
      <c r="G103" s="382">
        <v>4763.8999999999996</v>
      </c>
      <c r="H103" s="382">
        <v>4990.1000000000004</v>
      </c>
      <c r="I103" s="382">
        <v>5056.6000000000004</v>
      </c>
      <c r="J103" s="382">
        <v>5103.2000000000007</v>
      </c>
      <c r="K103" s="381">
        <v>5010</v>
      </c>
      <c r="L103" s="381">
        <v>4896.8999999999996</v>
      </c>
      <c r="M103" s="381">
        <v>6.3539999999999999E-2</v>
      </c>
      <c r="N103" s="1"/>
      <c r="O103" s="1"/>
    </row>
    <row r="104" spans="1:15" ht="12.75" customHeight="1">
      <c r="A104" s="33">
        <v>94</v>
      </c>
      <c r="B104" s="440" t="s">
        <v>249</v>
      </c>
      <c r="C104" s="381">
        <v>92.55</v>
      </c>
      <c r="D104" s="382">
        <v>92.75</v>
      </c>
      <c r="E104" s="382">
        <v>91.6</v>
      </c>
      <c r="F104" s="382">
        <v>90.649999999999991</v>
      </c>
      <c r="G104" s="382">
        <v>89.499999999999986</v>
      </c>
      <c r="H104" s="382">
        <v>93.7</v>
      </c>
      <c r="I104" s="382">
        <v>94.850000000000009</v>
      </c>
      <c r="J104" s="382">
        <v>95.800000000000011</v>
      </c>
      <c r="K104" s="381">
        <v>93.9</v>
      </c>
      <c r="L104" s="381">
        <v>91.8</v>
      </c>
      <c r="M104" s="381">
        <v>41.057540000000003</v>
      </c>
      <c r="N104" s="1"/>
      <c r="O104" s="1"/>
    </row>
    <row r="105" spans="1:15" ht="12.75" customHeight="1">
      <c r="A105" s="33">
        <v>95</v>
      </c>
      <c r="B105" s="440" t="s">
        <v>332</v>
      </c>
      <c r="C105" s="381">
        <v>522.9</v>
      </c>
      <c r="D105" s="382">
        <v>520.63333333333333</v>
      </c>
      <c r="E105" s="382">
        <v>513.31666666666661</v>
      </c>
      <c r="F105" s="382">
        <v>503.73333333333329</v>
      </c>
      <c r="G105" s="382">
        <v>496.41666666666657</v>
      </c>
      <c r="H105" s="382">
        <v>530.2166666666667</v>
      </c>
      <c r="I105" s="382">
        <v>537.53333333333353</v>
      </c>
      <c r="J105" s="382">
        <v>547.11666666666667</v>
      </c>
      <c r="K105" s="381">
        <v>527.95000000000005</v>
      </c>
      <c r="L105" s="381">
        <v>511.05</v>
      </c>
      <c r="M105" s="381">
        <v>0.19472999999999999</v>
      </c>
      <c r="N105" s="1"/>
      <c r="O105" s="1"/>
    </row>
    <row r="106" spans="1:15" ht="12.75" customHeight="1">
      <c r="A106" s="33">
        <v>96</v>
      </c>
      <c r="B106" s="440" t="s">
        <v>838</v>
      </c>
      <c r="C106" s="381">
        <v>187.85</v>
      </c>
      <c r="D106" s="382">
        <v>187.98333333333335</v>
      </c>
      <c r="E106" s="382">
        <v>185.9666666666667</v>
      </c>
      <c r="F106" s="382">
        <v>184.08333333333334</v>
      </c>
      <c r="G106" s="382">
        <v>182.06666666666669</v>
      </c>
      <c r="H106" s="382">
        <v>189.8666666666667</v>
      </c>
      <c r="I106" s="382">
        <v>191.88333333333335</v>
      </c>
      <c r="J106" s="382">
        <v>193.76666666666671</v>
      </c>
      <c r="K106" s="381">
        <v>190</v>
      </c>
      <c r="L106" s="381">
        <v>186.1</v>
      </c>
      <c r="M106" s="381">
        <v>17.694500000000001</v>
      </c>
      <c r="N106" s="1"/>
      <c r="O106" s="1"/>
    </row>
    <row r="107" spans="1:15" ht="12.75" customHeight="1">
      <c r="A107" s="33">
        <v>97</v>
      </c>
      <c r="B107" s="440" t="s">
        <v>340</v>
      </c>
      <c r="C107" s="381">
        <v>241.05</v>
      </c>
      <c r="D107" s="382">
        <v>239.15</v>
      </c>
      <c r="E107" s="382">
        <v>236.3</v>
      </c>
      <c r="F107" s="382">
        <v>231.55</v>
      </c>
      <c r="G107" s="382">
        <v>228.70000000000002</v>
      </c>
      <c r="H107" s="382">
        <v>243.9</v>
      </c>
      <c r="I107" s="382">
        <v>246.74999999999997</v>
      </c>
      <c r="J107" s="382">
        <v>251.5</v>
      </c>
      <c r="K107" s="381">
        <v>242</v>
      </c>
      <c r="L107" s="381">
        <v>234.4</v>
      </c>
      <c r="M107" s="381">
        <v>1.3071999999999999</v>
      </c>
      <c r="N107" s="1"/>
      <c r="O107" s="1"/>
    </row>
    <row r="108" spans="1:15" ht="12.75" customHeight="1">
      <c r="A108" s="33">
        <v>98</v>
      </c>
      <c r="B108" s="440" t="s">
        <v>341</v>
      </c>
      <c r="C108" s="381">
        <v>468.9</v>
      </c>
      <c r="D108" s="382">
        <v>462.31666666666666</v>
      </c>
      <c r="E108" s="382">
        <v>454.63333333333333</v>
      </c>
      <c r="F108" s="382">
        <v>440.36666666666667</v>
      </c>
      <c r="G108" s="382">
        <v>432.68333333333334</v>
      </c>
      <c r="H108" s="382">
        <v>476.58333333333331</v>
      </c>
      <c r="I108" s="382">
        <v>484.26666666666659</v>
      </c>
      <c r="J108" s="382">
        <v>498.5333333333333</v>
      </c>
      <c r="K108" s="381">
        <v>470</v>
      </c>
      <c r="L108" s="381">
        <v>448.05</v>
      </c>
      <c r="M108" s="381">
        <v>43.979370000000003</v>
      </c>
      <c r="N108" s="1"/>
      <c r="O108" s="1"/>
    </row>
    <row r="109" spans="1:15" ht="12.75" customHeight="1">
      <c r="A109" s="33">
        <v>99</v>
      </c>
      <c r="B109" s="440" t="s">
        <v>84</v>
      </c>
      <c r="C109" s="381">
        <v>586.20000000000005</v>
      </c>
      <c r="D109" s="382">
        <v>587.6</v>
      </c>
      <c r="E109" s="382">
        <v>580.85</v>
      </c>
      <c r="F109" s="382">
        <v>575.5</v>
      </c>
      <c r="G109" s="382">
        <v>568.75</v>
      </c>
      <c r="H109" s="382">
        <v>592.95000000000005</v>
      </c>
      <c r="I109" s="382">
        <v>599.70000000000005</v>
      </c>
      <c r="J109" s="382">
        <v>605.05000000000007</v>
      </c>
      <c r="K109" s="381">
        <v>594.35</v>
      </c>
      <c r="L109" s="381">
        <v>582.25</v>
      </c>
      <c r="M109" s="381">
        <v>14.43887</v>
      </c>
      <c r="N109" s="1"/>
      <c r="O109" s="1"/>
    </row>
    <row r="110" spans="1:15" ht="12.75" customHeight="1">
      <c r="A110" s="33">
        <v>100</v>
      </c>
      <c r="B110" s="440" t="s">
        <v>342</v>
      </c>
      <c r="C110" s="381">
        <v>649.20000000000005</v>
      </c>
      <c r="D110" s="382">
        <v>649.48333333333335</v>
      </c>
      <c r="E110" s="382">
        <v>641.9666666666667</v>
      </c>
      <c r="F110" s="382">
        <v>634.73333333333335</v>
      </c>
      <c r="G110" s="382">
        <v>627.2166666666667</v>
      </c>
      <c r="H110" s="382">
        <v>656.7166666666667</v>
      </c>
      <c r="I110" s="382">
        <v>664.23333333333335</v>
      </c>
      <c r="J110" s="382">
        <v>671.4666666666667</v>
      </c>
      <c r="K110" s="381">
        <v>657</v>
      </c>
      <c r="L110" s="381">
        <v>642.25</v>
      </c>
      <c r="M110" s="381">
        <v>0.72055999999999998</v>
      </c>
      <c r="N110" s="1"/>
      <c r="O110" s="1"/>
    </row>
    <row r="111" spans="1:15" ht="12.75" customHeight="1">
      <c r="A111" s="33">
        <v>101</v>
      </c>
      <c r="B111" s="440" t="s">
        <v>85</v>
      </c>
      <c r="C111" s="381">
        <v>921.5</v>
      </c>
      <c r="D111" s="382">
        <v>923.6</v>
      </c>
      <c r="E111" s="382">
        <v>914.2</v>
      </c>
      <c r="F111" s="382">
        <v>906.9</v>
      </c>
      <c r="G111" s="382">
        <v>897.5</v>
      </c>
      <c r="H111" s="382">
        <v>930.90000000000009</v>
      </c>
      <c r="I111" s="382">
        <v>940.3</v>
      </c>
      <c r="J111" s="382">
        <v>947.60000000000014</v>
      </c>
      <c r="K111" s="381">
        <v>933</v>
      </c>
      <c r="L111" s="381">
        <v>916.3</v>
      </c>
      <c r="M111" s="381">
        <v>23.217610000000001</v>
      </c>
      <c r="N111" s="1"/>
      <c r="O111" s="1"/>
    </row>
    <row r="112" spans="1:15" ht="12.75" customHeight="1">
      <c r="A112" s="33">
        <v>102</v>
      </c>
      <c r="B112" s="440" t="s">
        <v>86</v>
      </c>
      <c r="C112" s="381">
        <v>164.75</v>
      </c>
      <c r="D112" s="382">
        <v>164.71666666666667</v>
      </c>
      <c r="E112" s="382">
        <v>163.28333333333333</v>
      </c>
      <c r="F112" s="382">
        <v>161.81666666666666</v>
      </c>
      <c r="G112" s="382">
        <v>160.38333333333333</v>
      </c>
      <c r="H112" s="382">
        <v>166.18333333333334</v>
      </c>
      <c r="I112" s="382">
        <v>167.61666666666667</v>
      </c>
      <c r="J112" s="382">
        <v>169.08333333333334</v>
      </c>
      <c r="K112" s="381">
        <v>166.15</v>
      </c>
      <c r="L112" s="381">
        <v>163.25</v>
      </c>
      <c r="M112" s="381">
        <v>102.1172</v>
      </c>
      <c r="N112" s="1"/>
      <c r="O112" s="1"/>
    </row>
    <row r="113" spans="1:15" ht="12.75" customHeight="1">
      <c r="A113" s="33">
        <v>103</v>
      </c>
      <c r="B113" s="440" t="s">
        <v>343</v>
      </c>
      <c r="C113" s="381">
        <v>348.7</v>
      </c>
      <c r="D113" s="382">
        <v>349.75</v>
      </c>
      <c r="E113" s="382">
        <v>347</v>
      </c>
      <c r="F113" s="382">
        <v>345.3</v>
      </c>
      <c r="G113" s="382">
        <v>342.55</v>
      </c>
      <c r="H113" s="382">
        <v>351.45</v>
      </c>
      <c r="I113" s="382">
        <v>354.2</v>
      </c>
      <c r="J113" s="382">
        <v>355.9</v>
      </c>
      <c r="K113" s="381">
        <v>352.5</v>
      </c>
      <c r="L113" s="381">
        <v>348.05</v>
      </c>
      <c r="M113" s="381">
        <v>0.71592999999999996</v>
      </c>
      <c r="N113" s="1"/>
      <c r="O113" s="1"/>
    </row>
    <row r="114" spans="1:15" ht="12.75" customHeight="1">
      <c r="A114" s="33">
        <v>104</v>
      </c>
      <c r="B114" s="440" t="s">
        <v>88</v>
      </c>
      <c r="C114" s="381">
        <v>5688.55</v>
      </c>
      <c r="D114" s="382">
        <v>5674.5166666666664</v>
      </c>
      <c r="E114" s="382">
        <v>5639.0333333333328</v>
      </c>
      <c r="F114" s="382">
        <v>5589.5166666666664</v>
      </c>
      <c r="G114" s="382">
        <v>5554.0333333333328</v>
      </c>
      <c r="H114" s="382">
        <v>5724.0333333333328</v>
      </c>
      <c r="I114" s="382">
        <v>5759.5166666666664</v>
      </c>
      <c r="J114" s="382">
        <v>5809.0333333333328</v>
      </c>
      <c r="K114" s="381">
        <v>5710</v>
      </c>
      <c r="L114" s="381">
        <v>5625</v>
      </c>
      <c r="M114" s="381">
        <v>1.8328599999999999</v>
      </c>
      <c r="N114" s="1"/>
      <c r="O114" s="1"/>
    </row>
    <row r="115" spans="1:15" ht="12.75" customHeight="1">
      <c r="A115" s="33">
        <v>105</v>
      </c>
      <c r="B115" s="440" t="s">
        <v>89</v>
      </c>
      <c r="C115" s="381">
        <v>1463.6</v>
      </c>
      <c r="D115" s="382">
        <v>1464.2</v>
      </c>
      <c r="E115" s="382">
        <v>1451.4</v>
      </c>
      <c r="F115" s="382">
        <v>1439.2</v>
      </c>
      <c r="G115" s="382">
        <v>1426.4</v>
      </c>
      <c r="H115" s="382">
        <v>1476.4</v>
      </c>
      <c r="I115" s="382">
        <v>1489.1999999999998</v>
      </c>
      <c r="J115" s="382">
        <v>1501.4</v>
      </c>
      <c r="K115" s="381">
        <v>1477</v>
      </c>
      <c r="L115" s="381">
        <v>1452</v>
      </c>
      <c r="M115" s="381">
        <v>3.3598400000000002</v>
      </c>
      <c r="N115" s="1"/>
      <c r="O115" s="1"/>
    </row>
    <row r="116" spans="1:15" ht="12.75" customHeight="1">
      <c r="A116" s="33">
        <v>106</v>
      </c>
      <c r="B116" s="440" t="s">
        <v>90</v>
      </c>
      <c r="C116" s="381">
        <v>692.55</v>
      </c>
      <c r="D116" s="382">
        <v>684.5333333333333</v>
      </c>
      <c r="E116" s="382">
        <v>674.06666666666661</v>
      </c>
      <c r="F116" s="382">
        <v>655.58333333333326</v>
      </c>
      <c r="G116" s="382">
        <v>645.11666666666656</v>
      </c>
      <c r="H116" s="382">
        <v>703.01666666666665</v>
      </c>
      <c r="I116" s="382">
        <v>713.48333333333335</v>
      </c>
      <c r="J116" s="382">
        <v>731.9666666666667</v>
      </c>
      <c r="K116" s="381">
        <v>695</v>
      </c>
      <c r="L116" s="381">
        <v>666.05</v>
      </c>
      <c r="M116" s="381">
        <v>27.759370000000001</v>
      </c>
      <c r="N116" s="1"/>
      <c r="O116" s="1"/>
    </row>
    <row r="117" spans="1:15" ht="12.75" customHeight="1">
      <c r="A117" s="33">
        <v>107</v>
      </c>
      <c r="B117" s="440" t="s">
        <v>91</v>
      </c>
      <c r="C117" s="381">
        <v>785.95</v>
      </c>
      <c r="D117" s="382">
        <v>787.85</v>
      </c>
      <c r="E117" s="382">
        <v>779.7</v>
      </c>
      <c r="F117" s="382">
        <v>773.45</v>
      </c>
      <c r="G117" s="382">
        <v>765.30000000000007</v>
      </c>
      <c r="H117" s="382">
        <v>794.1</v>
      </c>
      <c r="I117" s="382">
        <v>802.24999999999989</v>
      </c>
      <c r="J117" s="382">
        <v>808.5</v>
      </c>
      <c r="K117" s="381">
        <v>796</v>
      </c>
      <c r="L117" s="381">
        <v>781.6</v>
      </c>
      <c r="M117" s="381">
        <v>3.3518300000000001</v>
      </c>
      <c r="N117" s="1"/>
      <c r="O117" s="1"/>
    </row>
    <row r="118" spans="1:15" ht="12.75" customHeight="1">
      <c r="A118" s="33">
        <v>108</v>
      </c>
      <c r="B118" s="440" t="s">
        <v>345</v>
      </c>
      <c r="C118" s="381">
        <v>592.5</v>
      </c>
      <c r="D118" s="382">
        <v>583.65</v>
      </c>
      <c r="E118" s="382">
        <v>571.29999999999995</v>
      </c>
      <c r="F118" s="382">
        <v>550.1</v>
      </c>
      <c r="G118" s="382">
        <v>537.75</v>
      </c>
      <c r="H118" s="382">
        <v>604.84999999999991</v>
      </c>
      <c r="I118" s="382">
        <v>617.20000000000005</v>
      </c>
      <c r="J118" s="382">
        <v>638.39999999999986</v>
      </c>
      <c r="K118" s="381">
        <v>596</v>
      </c>
      <c r="L118" s="381">
        <v>562.45000000000005</v>
      </c>
      <c r="M118" s="381">
        <v>4.1210399999999998</v>
      </c>
      <c r="N118" s="1"/>
      <c r="O118" s="1"/>
    </row>
    <row r="119" spans="1:15" ht="12.75" customHeight="1">
      <c r="A119" s="33">
        <v>109</v>
      </c>
      <c r="B119" s="440" t="s">
        <v>328</v>
      </c>
      <c r="C119" s="381">
        <v>2982.85</v>
      </c>
      <c r="D119" s="382">
        <v>2971.2666666666664</v>
      </c>
      <c r="E119" s="382">
        <v>2943.583333333333</v>
      </c>
      <c r="F119" s="382">
        <v>2904.3166666666666</v>
      </c>
      <c r="G119" s="382">
        <v>2876.6333333333332</v>
      </c>
      <c r="H119" s="382">
        <v>3010.5333333333328</v>
      </c>
      <c r="I119" s="382">
        <v>3038.2166666666662</v>
      </c>
      <c r="J119" s="382">
        <v>3077.4833333333327</v>
      </c>
      <c r="K119" s="381">
        <v>2998.95</v>
      </c>
      <c r="L119" s="381">
        <v>2932</v>
      </c>
      <c r="M119" s="381">
        <v>0.32140000000000002</v>
      </c>
      <c r="N119" s="1"/>
      <c r="O119" s="1"/>
    </row>
    <row r="120" spans="1:15" ht="12.75" customHeight="1">
      <c r="A120" s="33">
        <v>110</v>
      </c>
      <c r="B120" s="440" t="s">
        <v>251</v>
      </c>
      <c r="C120" s="381">
        <v>446.65</v>
      </c>
      <c r="D120" s="382">
        <v>447.86666666666662</v>
      </c>
      <c r="E120" s="382">
        <v>443.78333333333325</v>
      </c>
      <c r="F120" s="382">
        <v>440.91666666666663</v>
      </c>
      <c r="G120" s="382">
        <v>436.83333333333326</v>
      </c>
      <c r="H120" s="382">
        <v>450.73333333333323</v>
      </c>
      <c r="I120" s="382">
        <v>454.81666666666661</v>
      </c>
      <c r="J120" s="382">
        <v>457.68333333333322</v>
      </c>
      <c r="K120" s="381">
        <v>451.95</v>
      </c>
      <c r="L120" s="381">
        <v>445</v>
      </c>
      <c r="M120" s="381">
        <v>11.334059999999999</v>
      </c>
      <c r="N120" s="1"/>
      <c r="O120" s="1"/>
    </row>
    <row r="121" spans="1:15" ht="12.75" customHeight="1">
      <c r="A121" s="33">
        <v>111</v>
      </c>
      <c r="B121" s="440" t="s">
        <v>329</v>
      </c>
      <c r="C121" s="381">
        <v>242.95</v>
      </c>
      <c r="D121" s="382">
        <v>243.16666666666666</v>
      </c>
      <c r="E121" s="382">
        <v>240.48333333333332</v>
      </c>
      <c r="F121" s="382">
        <v>238.01666666666665</v>
      </c>
      <c r="G121" s="382">
        <v>235.33333333333331</v>
      </c>
      <c r="H121" s="382">
        <v>245.63333333333333</v>
      </c>
      <c r="I121" s="382">
        <v>248.31666666666666</v>
      </c>
      <c r="J121" s="382">
        <v>250.78333333333333</v>
      </c>
      <c r="K121" s="381">
        <v>245.85</v>
      </c>
      <c r="L121" s="381">
        <v>240.7</v>
      </c>
      <c r="M121" s="381">
        <v>2.9339300000000001</v>
      </c>
      <c r="N121" s="1"/>
      <c r="O121" s="1"/>
    </row>
    <row r="122" spans="1:15" ht="12.75" customHeight="1">
      <c r="A122" s="33">
        <v>112</v>
      </c>
      <c r="B122" s="440" t="s">
        <v>92</v>
      </c>
      <c r="C122" s="381">
        <v>146.9</v>
      </c>
      <c r="D122" s="382">
        <v>147.44999999999999</v>
      </c>
      <c r="E122" s="382">
        <v>145.64999999999998</v>
      </c>
      <c r="F122" s="382">
        <v>144.39999999999998</v>
      </c>
      <c r="G122" s="382">
        <v>142.59999999999997</v>
      </c>
      <c r="H122" s="382">
        <v>148.69999999999999</v>
      </c>
      <c r="I122" s="382">
        <v>150.5</v>
      </c>
      <c r="J122" s="382">
        <v>151.75</v>
      </c>
      <c r="K122" s="381">
        <v>149.25</v>
      </c>
      <c r="L122" s="381">
        <v>146.19999999999999</v>
      </c>
      <c r="M122" s="381">
        <v>9.3932000000000002</v>
      </c>
      <c r="N122" s="1"/>
      <c r="O122" s="1"/>
    </row>
    <row r="123" spans="1:15" ht="12.75" customHeight="1">
      <c r="A123" s="33">
        <v>113</v>
      </c>
      <c r="B123" s="440" t="s">
        <v>93</v>
      </c>
      <c r="C123" s="381">
        <v>986.85</v>
      </c>
      <c r="D123" s="382">
        <v>990.94999999999993</v>
      </c>
      <c r="E123" s="382">
        <v>963.89999999999986</v>
      </c>
      <c r="F123" s="382">
        <v>940.94999999999993</v>
      </c>
      <c r="G123" s="382">
        <v>913.89999999999986</v>
      </c>
      <c r="H123" s="382">
        <v>1013.8999999999999</v>
      </c>
      <c r="I123" s="382">
        <v>1040.9499999999998</v>
      </c>
      <c r="J123" s="382">
        <v>1063.8999999999999</v>
      </c>
      <c r="K123" s="381">
        <v>1018</v>
      </c>
      <c r="L123" s="381">
        <v>968</v>
      </c>
      <c r="M123" s="381">
        <v>14.574529999999999</v>
      </c>
      <c r="N123" s="1"/>
      <c r="O123" s="1"/>
    </row>
    <row r="124" spans="1:15" ht="12.75" customHeight="1">
      <c r="A124" s="33">
        <v>114</v>
      </c>
      <c r="B124" s="440" t="s">
        <v>346</v>
      </c>
      <c r="C124" s="381">
        <v>1026.0999999999999</v>
      </c>
      <c r="D124" s="382">
        <v>1025.4333333333334</v>
      </c>
      <c r="E124" s="382">
        <v>1015.6666666666667</v>
      </c>
      <c r="F124" s="382">
        <v>1005.2333333333333</v>
      </c>
      <c r="G124" s="382">
        <v>995.4666666666667</v>
      </c>
      <c r="H124" s="382">
        <v>1035.8666666666668</v>
      </c>
      <c r="I124" s="382">
        <v>1045.6333333333332</v>
      </c>
      <c r="J124" s="382">
        <v>1056.0666666666668</v>
      </c>
      <c r="K124" s="381">
        <v>1035.2</v>
      </c>
      <c r="L124" s="381">
        <v>1015</v>
      </c>
      <c r="M124" s="381">
        <v>2.27616</v>
      </c>
      <c r="N124" s="1"/>
      <c r="O124" s="1"/>
    </row>
    <row r="125" spans="1:15" ht="12.75" customHeight="1">
      <c r="A125" s="33">
        <v>115</v>
      </c>
      <c r="B125" s="440" t="s">
        <v>94</v>
      </c>
      <c r="C125" s="381">
        <v>575.79999999999995</v>
      </c>
      <c r="D125" s="382">
        <v>577.01666666666665</v>
      </c>
      <c r="E125" s="382">
        <v>569.83333333333326</v>
      </c>
      <c r="F125" s="382">
        <v>563.86666666666656</v>
      </c>
      <c r="G125" s="382">
        <v>556.68333333333317</v>
      </c>
      <c r="H125" s="382">
        <v>582.98333333333335</v>
      </c>
      <c r="I125" s="382">
        <v>590.16666666666674</v>
      </c>
      <c r="J125" s="382">
        <v>596.13333333333344</v>
      </c>
      <c r="K125" s="381">
        <v>584.20000000000005</v>
      </c>
      <c r="L125" s="381">
        <v>571.04999999999995</v>
      </c>
      <c r="M125" s="381">
        <v>20.09075</v>
      </c>
      <c r="N125" s="1"/>
      <c r="O125" s="1"/>
    </row>
    <row r="126" spans="1:15" ht="12.75" customHeight="1">
      <c r="A126" s="33">
        <v>116</v>
      </c>
      <c r="B126" s="440" t="s">
        <v>252</v>
      </c>
      <c r="C126" s="381">
        <v>2012.85</v>
      </c>
      <c r="D126" s="382">
        <v>2009.2666666666667</v>
      </c>
      <c r="E126" s="382">
        <v>1987.5333333333333</v>
      </c>
      <c r="F126" s="382">
        <v>1962.2166666666667</v>
      </c>
      <c r="G126" s="382">
        <v>1940.4833333333333</v>
      </c>
      <c r="H126" s="382">
        <v>2034.5833333333333</v>
      </c>
      <c r="I126" s="382">
        <v>2056.3166666666666</v>
      </c>
      <c r="J126" s="382">
        <v>2081.6333333333332</v>
      </c>
      <c r="K126" s="381">
        <v>2031</v>
      </c>
      <c r="L126" s="381">
        <v>1983.95</v>
      </c>
      <c r="M126" s="381">
        <v>0.81064000000000003</v>
      </c>
      <c r="N126" s="1"/>
      <c r="O126" s="1"/>
    </row>
    <row r="127" spans="1:15" ht="12.75" customHeight="1">
      <c r="A127" s="33">
        <v>117</v>
      </c>
      <c r="B127" s="440" t="s">
        <v>351</v>
      </c>
      <c r="C127" s="381">
        <v>389.65</v>
      </c>
      <c r="D127" s="382">
        <v>394.3</v>
      </c>
      <c r="E127" s="382">
        <v>383.35</v>
      </c>
      <c r="F127" s="382">
        <v>377.05</v>
      </c>
      <c r="G127" s="382">
        <v>366.1</v>
      </c>
      <c r="H127" s="382">
        <v>400.6</v>
      </c>
      <c r="I127" s="382">
        <v>411.54999999999995</v>
      </c>
      <c r="J127" s="382">
        <v>417.85</v>
      </c>
      <c r="K127" s="381">
        <v>405.25</v>
      </c>
      <c r="L127" s="381">
        <v>388</v>
      </c>
      <c r="M127" s="381">
        <v>14.736890000000001</v>
      </c>
      <c r="N127" s="1"/>
      <c r="O127" s="1"/>
    </row>
    <row r="128" spans="1:15" ht="12.75" customHeight="1">
      <c r="A128" s="33">
        <v>118</v>
      </c>
      <c r="B128" s="440" t="s">
        <v>347</v>
      </c>
      <c r="C128" s="381">
        <v>87.05</v>
      </c>
      <c r="D128" s="382">
        <v>86.449999999999989</v>
      </c>
      <c r="E128" s="382">
        <v>85.799999999999983</v>
      </c>
      <c r="F128" s="382">
        <v>84.55</v>
      </c>
      <c r="G128" s="382">
        <v>83.899999999999991</v>
      </c>
      <c r="H128" s="382">
        <v>87.699999999999974</v>
      </c>
      <c r="I128" s="382">
        <v>88.34999999999998</v>
      </c>
      <c r="J128" s="382">
        <v>89.599999999999966</v>
      </c>
      <c r="K128" s="381">
        <v>87.1</v>
      </c>
      <c r="L128" s="381">
        <v>85.2</v>
      </c>
      <c r="M128" s="381">
        <v>6.12575</v>
      </c>
      <c r="N128" s="1"/>
      <c r="O128" s="1"/>
    </row>
    <row r="129" spans="1:15" ht="12.75" customHeight="1">
      <c r="A129" s="33">
        <v>119</v>
      </c>
      <c r="B129" s="440" t="s">
        <v>348</v>
      </c>
      <c r="C129" s="381">
        <v>1017.35</v>
      </c>
      <c r="D129" s="382">
        <v>1017.1</v>
      </c>
      <c r="E129" s="382">
        <v>998.25</v>
      </c>
      <c r="F129" s="382">
        <v>979.15</v>
      </c>
      <c r="G129" s="382">
        <v>960.3</v>
      </c>
      <c r="H129" s="382">
        <v>1036.2</v>
      </c>
      <c r="I129" s="382">
        <v>1055.0500000000002</v>
      </c>
      <c r="J129" s="382">
        <v>1074.1500000000001</v>
      </c>
      <c r="K129" s="381">
        <v>1035.95</v>
      </c>
      <c r="L129" s="381">
        <v>998</v>
      </c>
      <c r="M129" s="381">
        <v>0.55335999999999996</v>
      </c>
      <c r="N129" s="1"/>
      <c r="O129" s="1"/>
    </row>
    <row r="130" spans="1:15" ht="12.75" customHeight="1">
      <c r="A130" s="33">
        <v>120</v>
      </c>
      <c r="B130" s="440" t="s">
        <v>95</v>
      </c>
      <c r="C130" s="381">
        <v>2659.85</v>
      </c>
      <c r="D130" s="382">
        <v>2663.9</v>
      </c>
      <c r="E130" s="382">
        <v>2641.25</v>
      </c>
      <c r="F130" s="382">
        <v>2622.65</v>
      </c>
      <c r="G130" s="382">
        <v>2600</v>
      </c>
      <c r="H130" s="382">
        <v>2682.5</v>
      </c>
      <c r="I130" s="382">
        <v>2705.1500000000005</v>
      </c>
      <c r="J130" s="382">
        <v>2723.75</v>
      </c>
      <c r="K130" s="381">
        <v>2686.55</v>
      </c>
      <c r="L130" s="381">
        <v>2645.3</v>
      </c>
      <c r="M130" s="381">
        <v>3.4479600000000001</v>
      </c>
      <c r="N130" s="1"/>
      <c r="O130" s="1"/>
    </row>
    <row r="131" spans="1:15" ht="12.75" customHeight="1">
      <c r="A131" s="33">
        <v>121</v>
      </c>
      <c r="B131" s="440" t="s">
        <v>349</v>
      </c>
      <c r="C131" s="381">
        <v>295.95</v>
      </c>
      <c r="D131" s="382">
        <v>297.7</v>
      </c>
      <c r="E131" s="382">
        <v>288.75</v>
      </c>
      <c r="F131" s="382">
        <v>281.55</v>
      </c>
      <c r="G131" s="382">
        <v>272.60000000000002</v>
      </c>
      <c r="H131" s="382">
        <v>304.89999999999998</v>
      </c>
      <c r="I131" s="382">
        <v>313.84999999999991</v>
      </c>
      <c r="J131" s="382">
        <v>321.04999999999995</v>
      </c>
      <c r="K131" s="381">
        <v>306.64999999999998</v>
      </c>
      <c r="L131" s="381">
        <v>290.5</v>
      </c>
      <c r="M131" s="381">
        <v>149.35941</v>
      </c>
      <c r="N131" s="1"/>
      <c r="O131" s="1"/>
    </row>
    <row r="132" spans="1:15" ht="12.75" customHeight="1">
      <c r="A132" s="33">
        <v>122</v>
      </c>
      <c r="B132" s="440" t="s">
        <v>253</v>
      </c>
      <c r="C132" s="381">
        <v>157.65</v>
      </c>
      <c r="D132" s="382">
        <v>158.68333333333334</v>
      </c>
      <c r="E132" s="382">
        <v>155.51666666666668</v>
      </c>
      <c r="F132" s="382">
        <v>153.38333333333335</v>
      </c>
      <c r="G132" s="382">
        <v>150.2166666666667</v>
      </c>
      <c r="H132" s="382">
        <v>160.81666666666666</v>
      </c>
      <c r="I132" s="382">
        <v>163.98333333333329</v>
      </c>
      <c r="J132" s="382">
        <v>166.11666666666665</v>
      </c>
      <c r="K132" s="381">
        <v>161.85</v>
      </c>
      <c r="L132" s="381">
        <v>156.55000000000001</v>
      </c>
      <c r="M132" s="381">
        <v>12.85838</v>
      </c>
      <c r="N132" s="1"/>
      <c r="O132" s="1"/>
    </row>
    <row r="133" spans="1:15" ht="12.75" customHeight="1">
      <c r="A133" s="33">
        <v>123</v>
      </c>
      <c r="B133" s="440" t="s">
        <v>350</v>
      </c>
      <c r="C133" s="381">
        <v>757.05</v>
      </c>
      <c r="D133" s="382">
        <v>760.68333333333339</v>
      </c>
      <c r="E133" s="382">
        <v>738.36666666666679</v>
      </c>
      <c r="F133" s="382">
        <v>719.68333333333339</v>
      </c>
      <c r="G133" s="382">
        <v>697.36666666666679</v>
      </c>
      <c r="H133" s="382">
        <v>779.36666666666679</v>
      </c>
      <c r="I133" s="382">
        <v>801.68333333333339</v>
      </c>
      <c r="J133" s="382">
        <v>820.36666666666679</v>
      </c>
      <c r="K133" s="381">
        <v>783</v>
      </c>
      <c r="L133" s="381">
        <v>742</v>
      </c>
      <c r="M133" s="381">
        <v>1.73891</v>
      </c>
      <c r="N133" s="1"/>
      <c r="O133" s="1"/>
    </row>
    <row r="134" spans="1:15" ht="12.75" customHeight="1">
      <c r="A134" s="33">
        <v>124</v>
      </c>
      <c r="B134" s="440" t="s">
        <v>96</v>
      </c>
      <c r="C134" s="381">
        <v>4616.6000000000004</v>
      </c>
      <c r="D134" s="382">
        <v>4603.8666666666668</v>
      </c>
      <c r="E134" s="382">
        <v>4571.7333333333336</v>
      </c>
      <c r="F134" s="382">
        <v>4526.8666666666668</v>
      </c>
      <c r="G134" s="382">
        <v>4494.7333333333336</v>
      </c>
      <c r="H134" s="382">
        <v>4648.7333333333336</v>
      </c>
      <c r="I134" s="382">
        <v>4680.8666666666668</v>
      </c>
      <c r="J134" s="382">
        <v>4725.7333333333336</v>
      </c>
      <c r="K134" s="381">
        <v>4636</v>
      </c>
      <c r="L134" s="381">
        <v>4559</v>
      </c>
      <c r="M134" s="381">
        <v>3.9997400000000001</v>
      </c>
      <c r="N134" s="1"/>
      <c r="O134" s="1"/>
    </row>
    <row r="135" spans="1:15" ht="12.75" customHeight="1">
      <c r="A135" s="33">
        <v>125</v>
      </c>
      <c r="B135" s="440" t="s">
        <v>254</v>
      </c>
      <c r="C135" s="381">
        <v>5268.35</v>
      </c>
      <c r="D135" s="382">
        <v>5274.75</v>
      </c>
      <c r="E135" s="382">
        <v>5239.5</v>
      </c>
      <c r="F135" s="382">
        <v>5210.6499999999996</v>
      </c>
      <c r="G135" s="382">
        <v>5175.3999999999996</v>
      </c>
      <c r="H135" s="382">
        <v>5303.6</v>
      </c>
      <c r="I135" s="382">
        <v>5338.85</v>
      </c>
      <c r="J135" s="382">
        <v>5367.7000000000007</v>
      </c>
      <c r="K135" s="381">
        <v>5310</v>
      </c>
      <c r="L135" s="381">
        <v>5245.9</v>
      </c>
      <c r="M135" s="381">
        <v>0.92896999999999996</v>
      </c>
      <c r="N135" s="1"/>
      <c r="O135" s="1"/>
    </row>
    <row r="136" spans="1:15" ht="12.75" customHeight="1">
      <c r="A136" s="33">
        <v>126</v>
      </c>
      <c r="B136" s="440" t="s">
        <v>98</v>
      </c>
      <c r="C136" s="381">
        <v>417.35</v>
      </c>
      <c r="D136" s="382">
        <v>413.81666666666666</v>
      </c>
      <c r="E136" s="382">
        <v>408.63333333333333</v>
      </c>
      <c r="F136" s="382">
        <v>399.91666666666669</v>
      </c>
      <c r="G136" s="382">
        <v>394.73333333333335</v>
      </c>
      <c r="H136" s="382">
        <v>422.5333333333333</v>
      </c>
      <c r="I136" s="382">
        <v>427.71666666666658</v>
      </c>
      <c r="J136" s="382">
        <v>436.43333333333328</v>
      </c>
      <c r="K136" s="381">
        <v>419</v>
      </c>
      <c r="L136" s="381">
        <v>405.1</v>
      </c>
      <c r="M136" s="381">
        <v>57.612789999999997</v>
      </c>
      <c r="N136" s="1"/>
      <c r="O136" s="1"/>
    </row>
    <row r="137" spans="1:15" ht="12.75" customHeight="1">
      <c r="A137" s="33">
        <v>127</v>
      </c>
      <c r="B137" s="440" t="s">
        <v>245</v>
      </c>
      <c r="C137" s="381">
        <v>4322.7</v>
      </c>
      <c r="D137" s="382">
        <v>4307.7666666666664</v>
      </c>
      <c r="E137" s="382">
        <v>4271.083333333333</v>
      </c>
      <c r="F137" s="382">
        <v>4219.4666666666662</v>
      </c>
      <c r="G137" s="382">
        <v>4182.7833333333328</v>
      </c>
      <c r="H137" s="382">
        <v>4359.3833333333332</v>
      </c>
      <c r="I137" s="382">
        <v>4396.0666666666675</v>
      </c>
      <c r="J137" s="382">
        <v>4447.6833333333334</v>
      </c>
      <c r="K137" s="381">
        <v>4344.45</v>
      </c>
      <c r="L137" s="381">
        <v>4256.1499999999996</v>
      </c>
      <c r="M137" s="381">
        <v>8.9692900000000009</v>
      </c>
      <c r="N137" s="1"/>
      <c r="O137" s="1"/>
    </row>
    <row r="138" spans="1:15" ht="12.75" customHeight="1">
      <c r="A138" s="33">
        <v>128</v>
      </c>
      <c r="B138" s="440" t="s">
        <v>99</v>
      </c>
      <c r="C138" s="381">
        <v>4689.2</v>
      </c>
      <c r="D138" s="382">
        <v>4690.916666666667</v>
      </c>
      <c r="E138" s="382">
        <v>4658.8333333333339</v>
      </c>
      <c r="F138" s="382">
        <v>4628.4666666666672</v>
      </c>
      <c r="G138" s="382">
        <v>4596.3833333333341</v>
      </c>
      <c r="H138" s="382">
        <v>4721.2833333333338</v>
      </c>
      <c r="I138" s="382">
        <v>4753.3666666666677</v>
      </c>
      <c r="J138" s="382">
        <v>4783.7333333333336</v>
      </c>
      <c r="K138" s="381">
        <v>4723</v>
      </c>
      <c r="L138" s="381">
        <v>4660.55</v>
      </c>
      <c r="M138" s="381">
        <v>3.1886000000000001</v>
      </c>
      <c r="N138" s="1"/>
      <c r="O138" s="1"/>
    </row>
    <row r="139" spans="1:15" ht="12.75" customHeight="1">
      <c r="A139" s="33">
        <v>129</v>
      </c>
      <c r="B139" s="440" t="s">
        <v>565</v>
      </c>
      <c r="C139" s="381">
        <v>2850.75</v>
      </c>
      <c r="D139" s="382">
        <v>2864.1833333333329</v>
      </c>
      <c r="E139" s="382">
        <v>2807.6166666666659</v>
      </c>
      <c r="F139" s="382">
        <v>2764.4833333333331</v>
      </c>
      <c r="G139" s="382">
        <v>2707.9166666666661</v>
      </c>
      <c r="H139" s="382">
        <v>2907.3166666666657</v>
      </c>
      <c r="I139" s="382">
        <v>2963.8833333333323</v>
      </c>
      <c r="J139" s="382">
        <v>3007.0166666666655</v>
      </c>
      <c r="K139" s="381">
        <v>2920.75</v>
      </c>
      <c r="L139" s="381">
        <v>2821.05</v>
      </c>
      <c r="M139" s="381">
        <v>1.2202900000000001</v>
      </c>
      <c r="N139" s="1"/>
      <c r="O139" s="1"/>
    </row>
    <row r="140" spans="1:15" ht="12.75" customHeight="1">
      <c r="A140" s="33">
        <v>130</v>
      </c>
      <c r="B140" s="440" t="s">
        <v>355</v>
      </c>
      <c r="C140" s="381">
        <v>72.7</v>
      </c>
      <c r="D140" s="382">
        <v>73.066666666666677</v>
      </c>
      <c r="E140" s="382">
        <v>71.983333333333348</v>
      </c>
      <c r="F140" s="382">
        <v>71.266666666666666</v>
      </c>
      <c r="G140" s="382">
        <v>70.183333333333337</v>
      </c>
      <c r="H140" s="382">
        <v>73.78333333333336</v>
      </c>
      <c r="I140" s="382">
        <v>74.866666666666703</v>
      </c>
      <c r="J140" s="382">
        <v>75.583333333333371</v>
      </c>
      <c r="K140" s="381">
        <v>74.150000000000006</v>
      </c>
      <c r="L140" s="381">
        <v>72.349999999999994</v>
      </c>
      <c r="M140" s="381">
        <v>8.2079199999999997</v>
      </c>
      <c r="N140" s="1"/>
      <c r="O140" s="1"/>
    </row>
    <row r="141" spans="1:15" ht="12.75" customHeight="1">
      <c r="A141" s="33">
        <v>131</v>
      </c>
      <c r="B141" s="440" t="s">
        <v>100</v>
      </c>
      <c r="C141" s="381">
        <v>2819.7</v>
      </c>
      <c r="D141" s="382">
        <v>2821.15</v>
      </c>
      <c r="E141" s="382">
        <v>2797.3</v>
      </c>
      <c r="F141" s="382">
        <v>2774.9</v>
      </c>
      <c r="G141" s="382">
        <v>2751.05</v>
      </c>
      <c r="H141" s="382">
        <v>2843.55</v>
      </c>
      <c r="I141" s="382">
        <v>2867.3999999999996</v>
      </c>
      <c r="J141" s="382">
        <v>2889.8</v>
      </c>
      <c r="K141" s="381">
        <v>2845</v>
      </c>
      <c r="L141" s="381">
        <v>2798.75</v>
      </c>
      <c r="M141" s="381">
        <v>3.2401399999999998</v>
      </c>
      <c r="N141" s="1"/>
      <c r="O141" s="1"/>
    </row>
    <row r="142" spans="1:15" ht="12.75" customHeight="1">
      <c r="A142" s="33">
        <v>132</v>
      </c>
      <c r="B142" s="440" t="s">
        <v>352</v>
      </c>
      <c r="C142" s="381">
        <v>517.35</v>
      </c>
      <c r="D142" s="382">
        <v>508.35000000000008</v>
      </c>
      <c r="E142" s="382">
        <v>495.50000000000011</v>
      </c>
      <c r="F142" s="382">
        <v>473.65000000000003</v>
      </c>
      <c r="G142" s="382">
        <v>460.80000000000007</v>
      </c>
      <c r="H142" s="382">
        <v>530.20000000000016</v>
      </c>
      <c r="I142" s="382">
        <v>543.05000000000018</v>
      </c>
      <c r="J142" s="382">
        <v>564.9000000000002</v>
      </c>
      <c r="K142" s="381">
        <v>521.20000000000005</v>
      </c>
      <c r="L142" s="381">
        <v>486.5</v>
      </c>
      <c r="M142" s="381">
        <v>11.705270000000001</v>
      </c>
      <c r="N142" s="1"/>
      <c r="O142" s="1"/>
    </row>
    <row r="143" spans="1:15" ht="12.75" customHeight="1">
      <c r="A143" s="33">
        <v>133</v>
      </c>
      <c r="B143" s="440" t="s">
        <v>353</v>
      </c>
      <c r="C143" s="381">
        <v>134.65</v>
      </c>
      <c r="D143" s="382">
        <v>135.25</v>
      </c>
      <c r="E143" s="382">
        <v>131.55000000000001</v>
      </c>
      <c r="F143" s="382">
        <v>128.45000000000002</v>
      </c>
      <c r="G143" s="382">
        <v>124.75000000000003</v>
      </c>
      <c r="H143" s="382">
        <v>138.35</v>
      </c>
      <c r="I143" s="382">
        <v>142.04999999999998</v>
      </c>
      <c r="J143" s="382">
        <v>145.14999999999998</v>
      </c>
      <c r="K143" s="381">
        <v>138.94999999999999</v>
      </c>
      <c r="L143" s="381">
        <v>132.15</v>
      </c>
      <c r="M143" s="381">
        <v>3.6375500000000001</v>
      </c>
      <c r="N143" s="1"/>
      <c r="O143" s="1"/>
    </row>
    <row r="144" spans="1:15" ht="12.75" customHeight="1">
      <c r="A144" s="33">
        <v>134</v>
      </c>
      <c r="B144" s="440" t="s">
        <v>356</v>
      </c>
      <c r="C144" s="381">
        <v>358.75</v>
      </c>
      <c r="D144" s="382">
        <v>357.76666666666665</v>
      </c>
      <c r="E144" s="382">
        <v>354.5333333333333</v>
      </c>
      <c r="F144" s="382">
        <v>350.31666666666666</v>
      </c>
      <c r="G144" s="382">
        <v>347.08333333333331</v>
      </c>
      <c r="H144" s="382">
        <v>361.98333333333329</v>
      </c>
      <c r="I144" s="382">
        <v>365.21666666666664</v>
      </c>
      <c r="J144" s="382">
        <v>369.43333333333328</v>
      </c>
      <c r="K144" s="381">
        <v>361</v>
      </c>
      <c r="L144" s="381">
        <v>353.55</v>
      </c>
      <c r="M144" s="381">
        <v>2.1689699999999998</v>
      </c>
      <c r="N144" s="1"/>
      <c r="O144" s="1"/>
    </row>
    <row r="145" spans="1:15" ht="12.75" customHeight="1">
      <c r="A145" s="33">
        <v>135</v>
      </c>
      <c r="B145" s="440" t="s">
        <v>255</v>
      </c>
      <c r="C145" s="381">
        <v>500</v>
      </c>
      <c r="D145" s="382">
        <v>499.91666666666669</v>
      </c>
      <c r="E145" s="382">
        <v>498.28333333333336</v>
      </c>
      <c r="F145" s="382">
        <v>496.56666666666666</v>
      </c>
      <c r="G145" s="382">
        <v>494.93333333333334</v>
      </c>
      <c r="H145" s="382">
        <v>501.63333333333338</v>
      </c>
      <c r="I145" s="382">
        <v>503.26666666666671</v>
      </c>
      <c r="J145" s="382">
        <v>504.98333333333341</v>
      </c>
      <c r="K145" s="381">
        <v>501.55</v>
      </c>
      <c r="L145" s="381">
        <v>498.2</v>
      </c>
      <c r="M145" s="381">
        <v>1.46421</v>
      </c>
      <c r="N145" s="1"/>
      <c r="O145" s="1"/>
    </row>
    <row r="146" spans="1:15" ht="12.75" customHeight="1">
      <c r="A146" s="33">
        <v>136</v>
      </c>
      <c r="B146" s="440" t="s">
        <v>256</v>
      </c>
      <c r="C146" s="381">
        <v>1701.8</v>
      </c>
      <c r="D146" s="382">
        <v>1695.7833333333335</v>
      </c>
      <c r="E146" s="382">
        <v>1686.0666666666671</v>
      </c>
      <c r="F146" s="382">
        <v>1670.3333333333335</v>
      </c>
      <c r="G146" s="382">
        <v>1660.616666666667</v>
      </c>
      <c r="H146" s="382">
        <v>1711.5166666666671</v>
      </c>
      <c r="I146" s="382">
        <v>1721.2333333333338</v>
      </c>
      <c r="J146" s="382">
        <v>1736.9666666666672</v>
      </c>
      <c r="K146" s="381">
        <v>1705.5</v>
      </c>
      <c r="L146" s="381">
        <v>1680.05</v>
      </c>
      <c r="M146" s="381">
        <v>0.30303999999999998</v>
      </c>
      <c r="N146" s="1"/>
      <c r="O146" s="1"/>
    </row>
    <row r="147" spans="1:15" ht="12.75" customHeight="1">
      <c r="A147" s="33">
        <v>137</v>
      </c>
      <c r="B147" s="440" t="s">
        <v>357</v>
      </c>
      <c r="C147" s="381">
        <v>71</v>
      </c>
      <c r="D147" s="382">
        <v>71.033333333333346</v>
      </c>
      <c r="E147" s="382">
        <v>70.666666666666686</v>
      </c>
      <c r="F147" s="382">
        <v>70.333333333333343</v>
      </c>
      <c r="G147" s="382">
        <v>69.966666666666683</v>
      </c>
      <c r="H147" s="382">
        <v>71.366666666666688</v>
      </c>
      <c r="I147" s="382">
        <v>71.733333333333334</v>
      </c>
      <c r="J147" s="382">
        <v>72.066666666666691</v>
      </c>
      <c r="K147" s="381">
        <v>71.400000000000006</v>
      </c>
      <c r="L147" s="381">
        <v>70.7</v>
      </c>
      <c r="M147" s="381">
        <v>9.6416500000000003</v>
      </c>
      <c r="N147" s="1"/>
      <c r="O147" s="1"/>
    </row>
    <row r="148" spans="1:15" ht="12.75" customHeight="1">
      <c r="A148" s="33">
        <v>138</v>
      </c>
      <c r="B148" s="440" t="s">
        <v>354</v>
      </c>
      <c r="C148" s="381">
        <v>197</v>
      </c>
      <c r="D148" s="382">
        <v>196.96666666666667</v>
      </c>
      <c r="E148" s="382">
        <v>196.03333333333333</v>
      </c>
      <c r="F148" s="382">
        <v>195.06666666666666</v>
      </c>
      <c r="G148" s="382">
        <v>194.13333333333333</v>
      </c>
      <c r="H148" s="382">
        <v>197.93333333333334</v>
      </c>
      <c r="I148" s="382">
        <v>198.86666666666667</v>
      </c>
      <c r="J148" s="382">
        <v>199.83333333333334</v>
      </c>
      <c r="K148" s="381">
        <v>197.9</v>
      </c>
      <c r="L148" s="381">
        <v>196</v>
      </c>
      <c r="M148" s="381">
        <v>1.1837899999999999</v>
      </c>
      <c r="N148" s="1"/>
      <c r="O148" s="1"/>
    </row>
    <row r="149" spans="1:15" ht="12.75" customHeight="1">
      <c r="A149" s="33">
        <v>139</v>
      </c>
      <c r="B149" s="440" t="s">
        <v>358</v>
      </c>
      <c r="C149" s="381">
        <v>119.5</v>
      </c>
      <c r="D149" s="382">
        <v>120.33333333333333</v>
      </c>
      <c r="E149" s="382">
        <v>118.16666666666666</v>
      </c>
      <c r="F149" s="382">
        <v>116.83333333333333</v>
      </c>
      <c r="G149" s="382">
        <v>114.66666666666666</v>
      </c>
      <c r="H149" s="382">
        <v>121.66666666666666</v>
      </c>
      <c r="I149" s="382">
        <v>123.83333333333331</v>
      </c>
      <c r="J149" s="382">
        <v>125.16666666666666</v>
      </c>
      <c r="K149" s="381">
        <v>122.5</v>
      </c>
      <c r="L149" s="381">
        <v>119</v>
      </c>
      <c r="M149" s="381">
        <v>5.9874000000000001</v>
      </c>
      <c r="N149" s="1"/>
      <c r="O149" s="1"/>
    </row>
    <row r="150" spans="1:15" ht="12.75" customHeight="1">
      <c r="A150" s="33">
        <v>140</v>
      </c>
      <c r="B150" s="440" t="s">
        <v>839</v>
      </c>
      <c r="C150" s="381">
        <v>59.05</v>
      </c>
      <c r="D150" s="382">
        <v>59.283333333333331</v>
      </c>
      <c r="E150" s="382">
        <v>58.566666666666663</v>
      </c>
      <c r="F150" s="382">
        <v>58.083333333333329</v>
      </c>
      <c r="G150" s="382">
        <v>57.36666666666666</v>
      </c>
      <c r="H150" s="382">
        <v>59.766666666666666</v>
      </c>
      <c r="I150" s="382">
        <v>60.483333333333334</v>
      </c>
      <c r="J150" s="382">
        <v>60.966666666666669</v>
      </c>
      <c r="K150" s="381">
        <v>60</v>
      </c>
      <c r="L150" s="381">
        <v>58.8</v>
      </c>
      <c r="M150" s="381">
        <v>5.9333299999999998</v>
      </c>
      <c r="N150" s="1"/>
      <c r="O150" s="1"/>
    </row>
    <row r="151" spans="1:15" ht="12.75" customHeight="1">
      <c r="A151" s="33">
        <v>141</v>
      </c>
      <c r="B151" s="440" t="s">
        <v>359</v>
      </c>
      <c r="C151" s="381">
        <v>742.55</v>
      </c>
      <c r="D151" s="382">
        <v>742.83333333333337</v>
      </c>
      <c r="E151" s="382">
        <v>735.76666666666677</v>
      </c>
      <c r="F151" s="382">
        <v>728.98333333333335</v>
      </c>
      <c r="G151" s="382">
        <v>721.91666666666674</v>
      </c>
      <c r="H151" s="382">
        <v>749.61666666666679</v>
      </c>
      <c r="I151" s="382">
        <v>756.68333333333339</v>
      </c>
      <c r="J151" s="382">
        <v>763.46666666666681</v>
      </c>
      <c r="K151" s="381">
        <v>749.9</v>
      </c>
      <c r="L151" s="381">
        <v>736.05</v>
      </c>
      <c r="M151" s="381">
        <v>0.23150000000000001</v>
      </c>
      <c r="N151" s="1"/>
      <c r="O151" s="1"/>
    </row>
    <row r="152" spans="1:15" ht="12.75" customHeight="1">
      <c r="A152" s="33">
        <v>142</v>
      </c>
      <c r="B152" s="440" t="s">
        <v>101</v>
      </c>
      <c r="C152" s="381">
        <v>1869.3</v>
      </c>
      <c r="D152" s="382">
        <v>1864.7166666666665</v>
      </c>
      <c r="E152" s="382">
        <v>1855.583333333333</v>
      </c>
      <c r="F152" s="382">
        <v>1841.8666666666666</v>
      </c>
      <c r="G152" s="382">
        <v>1832.7333333333331</v>
      </c>
      <c r="H152" s="382">
        <v>1878.4333333333329</v>
      </c>
      <c r="I152" s="382">
        <v>1887.5666666666666</v>
      </c>
      <c r="J152" s="382">
        <v>1901.2833333333328</v>
      </c>
      <c r="K152" s="381">
        <v>1873.85</v>
      </c>
      <c r="L152" s="381">
        <v>1851</v>
      </c>
      <c r="M152" s="381">
        <v>7.1965899999999996</v>
      </c>
      <c r="N152" s="1"/>
      <c r="O152" s="1"/>
    </row>
    <row r="153" spans="1:15" ht="12.75" customHeight="1">
      <c r="A153" s="33">
        <v>143</v>
      </c>
      <c r="B153" s="440" t="s">
        <v>102</v>
      </c>
      <c r="C153" s="381">
        <v>173.9</v>
      </c>
      <c r="D153" s="382">
        <v>174</v>
      </c>
      <c r="E153" s="382">
        <v>171.65</v>
      </c>
      <c r="F153" s="382">
        <v>169.4</v>
      </c>
      <c r="G153" s="382">
        <v>167.05</v>
      </c>
      <c r="H153" s="382">
        <v>176.25</v>
      </c>
      <c r="I153" s="382">
        <v>178.60000000000002</v>
      </c>
      <c r="J153" s="382">
        <v>180.85</v>
      </c>
      <c r="K153" s="381">
        <v>176.35</v>
      </c>
      <c r="L153" s="381">
        <v>171.75</v>
      </c>
      <c r="M153" s="381">
        <v>84.648910000000001</v>
      </c>
      <c r="N153" s="1"/>
      <c r="O153" s="1"/>
    </row>
    <row r="154" spans="1:15" ht="12.75" customHeight="1">
      <c r="A154" s="33">
        <v>144</v>
      </c>
      <c r="B154" s="440" t="s">
        <v>840</v>
      </c>
      <c r="C154" s="381">
        <v>141.30000000000001</v>
      </c>
      <c r="D154" s="382">
        <v>139.63333333333333</v>
      </c>
      <c r="E154" s="382">
        <v>136.26666666666665</v>
      </c>
      <c r="F154" s="382">
        <v>131.23333333333332</v>
      </c>
      <c r="G154" s="382">
        <v>127.86666666666665</v>
      </c>
      <c r="H154" s="382">
        <v>144.66666666666666</v>
      </c>
      <c r="I154" s="382">
        <v>148.03333333333333</v>
      </c>
      <c r="J154" s="382">
        <v>153.06666666666666</v>
      </c>
      <c r="K154" s="381">
        <v>143</v>
      </c>
      <c r="L154" s="381">
        <v>134.6</v>
      </c>
      <c r="M154" s="381">
        <v>11.551869999999999</v>
      </c>
      <c r="N154" s="1"/>
      <c r="O154" s="1"/>
    </row>
    <row r="155" spans="1:15" ht="12.75" customHeight="1">
      <c r="A155" s="33">
        <v>145</v>
      </c>
      <c r="B155" s="440" t="s">
        <v>360</v>
      </c>
      <c r="C155" s="381">
        <v>308.14999999999998</v>
      </c>
      <c r="D155" s="382">
        <v>310.15000000000003</v>
      </c>
      <c r="E155" s="382">
        <v>304.05000000000007</v>
      </c>
      <c r="F155" s="382">
        <v>299.95000000000005</v>
      </c>
      <c r="G155" s="382">
        <v>293.85000000000008</v>
      </c>
      <c r="H155" s="382">
        <v>314.25000000000006</v>
      </c>
      <c r="I155" s="382">
        <v>320.35000000000008</v>
      </c>
      <c r="J155" s="382">
        <v>324.45000000000005</v>
      </c>
      <c r="K155" s="381">
        <v>316.25</v>
      </c>
      <c r="L155" s="381">
        <v>306.05</v>
      </c>
      <c r="M155" s="381">
        <v>1.74533</v>
      </c>
      <c r="N155" s="1"/>
      <c r="O155" s="1"/>
    </row>
    <row r="156" spans="1:15" ht="12.75" customHeight="1">
      <c r="A156" s="33">
        <v>146</v>
      </c>
      <c r="B156" s="440" t="s">
        <v>103</v>
      </c>
      <c r="C156" s="381">
        <v>99.5</v>
      </c>
      <c r="D156" s="382">
        <v>99.766666666666666</v>
      </c>
      <c r="E156" s="382">
        <v>98.533333333333331</v>
      </c>
      <c r="F156" s="382">
        <v>97.566666666666663</v>
      </c>
      <c r="G156" s="382">
        <v>96.333333333333329</v>
      </c>
      <c r="H156" s="382">
        <v>100.73333333333333</v>
      </c>
      <c r="I156" s="382">
        <v>101.96666666666665</v>
      </c>
      <c r="J156" s="382">
        <v>102.93333333333334</v>
      </c>
      <c r="K156" s="381">
        <v>101</v>
      </c>
      <c r="L156" s="381">
        <v>98.8</v>
      </c>
      <c r="M156" s="381">
        <v>115.09041999999999</v>
      </c>
      <c r="N156" s="1"/>
      <c r="O156" s="1"/>
    </row>
    <row r="157" spans="1:15" ht="12.75" customHeight="1">
      <c r="A157" s="33">
        <v>147</v>
      </c>
      <c r="B157" s="440" t="s">
        <v>362</v>
      </c>
      <c r="C157" s="381">
        <v>530</v>
      </c>
      <c r="D157" s="382">
        <v>531.36666666666667</v>
      </c>
      <c r="E157" s="382">
        <v>527.63333333333333</v>
      </c>
      <c r="F157" s="382">
        <v>525.26666666666665</v>
      </c>
      <c r="G157" s="382">
        <v>521.5333333333333</v>
      </c>
      <c r="H157" s="382">
        <v>533.73333333333335</v>
      </c>
      <c r="I157" s="382">
        <v>537.4666666666667</v>
      </c>
      <c r="J157" s="382">
        <v>539.83333333333337</v>
      </c>
      <c r="K157" s="381">
        <v>535.1</v>
      </c>
      <c r="L157" s="381">
        <v>529</v>
      </c>
      <c r="M157" s="381">
        <v>0.99904000000000004</v>
      </c>
      <c r="N157" s="1"/>
      <c r="O157" s="1"/>
    </row>
    <row r="158" spans="1:15" ht="12.75" customHeight="1">
      <c r="A158" s="33">
        <v>148</v>
      </c>
      <c r="B158" s="440" t="s">
        <v>361</v>
      </c>
      <c r="C158" s="381">
        <v>3733.3</v>
      </c>
      <c r="D158" s="382">
        <v>3747.8166666666671</v>
      </c>
      <c r="E158" s="382">
        <v>3687.5333333333342</v>
      </c>
      <c r="F158" s="382">
        <v>3641.7666666666673</v>
      </c>
      <c r="G158" s="382">
        <v>3581.4833333333345</v>
      </c>
      <c r="H158" s="382">
        <v>3793.5833333333339</v>
      </c>
      <c r="I158" s="382">
        <v>3853.8666666666668</v>
      </c>
      <c r="J158" s="382">
        <v>3899.6333333333337</v>
      </c>
      <c r="K158" s="381">
        <v>3808.1</v>
      </c>
      <c r="L158" s="381">
        <v>3702.05</v>
      </c>
      <c r="M158" s="381">
        <v>8.8300000000000003E-2</v>
      </c>
      <c r="N158" s="1"/>
      <c r="O158" s="1"/>
    </row>
    <row r="159" spans="1:15" ht="12.75" customHeight="1">
      <c r="A159" s="33">
        <v>149</v>
      </c>
      <c r="B159" s="440" t="s">
        <v>363</v>
      </c>
      <c r="C159" s="381">
        <v>199.8</v>
      </c>
      <c r="D159" s="382">
        <v>200.70000000000002</v>
      </c>
      <c r="E159" s="382">
        <v>198.50000000000003</v>
      </c>
      <c r="F159" s="382">
        <v>197.20000000000002</v>
      </c>
      <c r="G159" s="382">
        <v>195.00000000000003</v>
      </c>
      <c r="H159" s="382">
        <v>202.00000000000003</v>
      </c>
      <c r="I159" s="382">
        <v>204.20000000000002</v>
      </c>
      <c r="J159" s="382">
        <v>205.50000000000003</v>
      </c>
      <c r="K159" s="381">
        <v>202.9</v>
      </c>
      <c r="L159" s="381">
        <v>199.4</v>
      </c>
      <c r="M159" s="381">
        <v>7.9599399999999996</v>
      </c>
      <c r="N159" s="1"/>
      <c r="O159" s="1"/>
    </row>
    <row r="160" spans="1:15" ht="12.75" customHeight="1">
      <c r="A160" s="33">
        <v>150</v>
      </c>
      <c r="B160" s="440" t="s">
        <v>380</v>
      </c>
      <c r="C160" s="381">
        <v>2798.45</v>
      </c>
      <c r="D160" s="382">
        <v>2785.4666666666667</v>
      </c>
      <c r="E160" s="382">
        <v>2756.9833333333336</v>
      </c>
      <c r="F160" s="382">
        <v>2715.5166666666669</v>
      </c>
      <c r="G160" s="382">
        <v>2687.0333333333338</v>
      </c>
      <c r="H160" s="382">
        <v>2826.9333333333334</v>
      </c>
      <c r="I160" s="382">
        <v>2855.4166666666661</v>
      </c>
      <c r="J160" s="382">
        <v>2896.8833333333332</v>
      </c>
      <c r="K160" s="381">
        <v>2813.95</v>
      </c>
      <c r="L160" s="381">
        <v>2744</v>
      </c>
      <c r="M160" s="381">
        <v>1.1900200000000001</v>
      </c>
      <c r="N160" s="1"/>
      <c r="O160" s="1"/>
    </row>
    <row r="161" spans="1:15" ht="12.75" customHeight="1">
      <c r="A161" s="33">
        <v>151</v>
      </c>
      <c r="B161" s="440" t="s">
        <v>257</v>
      </c>
      <c r="C161" s="381">
        <v>286.45</v>
      </c>
      <c r="D161" s="382">
        <v>286.03333333333336</v>
      </c>
      <c r="E161" s="382">
        <v>283.51666666666671</v>
      </c>
      <c r="F161" s="382">
        <v>280.58333333333337</v>
      </c>
      <c r="G161" s="382">
        <v>278.06666666666672</v>
      </c>
      <c r="H161" s="382">
        <v>288.9666666666667</v>
      </c>
      <c r="I161" s="382">
        <v>291.48333333333335</v>
      </c>
      <c r="J161" s="382">
        <v>294.41666666666669</v>
      </c>
      <c r="K161" s="381">
        <v>288.55</v>
      </c>
      <c r="L161" s="381">
        <v>283.10000000000002</v>
      </c>
      <c r="M161" s="381">
        <v>11.85581</v>
      </c>
      <c r="N161" s="1"/>
      <c r="O161" s="1"/>
    </row>
    <row r="162" spans="1:15" ht="12.75" customHeight="1">
      <c r="A162" s="33">
        <v>152</v>
      </c>
      <c r="B162" s="440" t="s">
        <v>366</v>
      </c>
      <c r="C162" s="381">
        <v>52.25</v>
      </c>
      <c r="D162" s="382">
        <v>52.199999999999996</v>
      </c>
      <c r="E162" s="382">
        <v>51.099999999999994</v>
      </c>
      <c r="F162" s="382">
        <v>49.949999999999996</v>
      </c>
      <c r="G162" s="382">
        <v>48.849999999999994</v>
      </c>
      <c r="H162" s="382">
        <v>53.349999999999994</v>
      </c>
      <c r="I162" s="382">
        <v>54.45</v>
      </c>
      <c r="J162" s="382">
        <v>55.599999999999994</v>
      </c>
      <c r="K162" s="381">
        <v>53.3</v>
      </c>
      <c r="L162" s="381">
        <v>51.05</v>
      </c>
      <c r="M162" s="381">
        <v>23.1084</v>
      </c>
      <c r="N162" s="1"/>
      <c r="O162" s="1"/>
    </row>
    <row r="163" spans="1:15" ht="12.75" customHeight="1">
      <c r="A163" s="33">
        <v>153</v>
      </c>
      <c r="B163" s="440" t="s">
        <v>364</v>
      </c>
      <c r="C163" s="381">
        <v>178.1</v>
      </c>
      <c r="D163" s="382">
        <v>178.36666666666667</v>
      </c>
      <c r="E163" s="382">
        <v>175.73333333333335</v>
      </c>
      <c r="F163" s="382">
        <v>173.36666666666667</v>
      </c>
      <c r="G163" s="382">
        <v>170.73333333333335</v>
      </c>
      <c r="H163" s="382">
        <v>180.73333333333335</v>
      </c>
      <c r="I163" s="382">
        <v>183.36666666666667</v>
      </c>
      <c r="J163" s="382">
        <v>185.73333333333335</v>
      </c>
      <c r="K163" s="381">
        <v>181</v>
      </c>
      <c r="L163" s="381">
        <v>176</v>
      </c>
      <c r="M163" s="381">
        <v>33.524270000000001</v>
      </c>
      <c r="N163" s="1"/>
      <c r="O163" s="1"/>
    </row>
    <row r="164" spans="1:15" ht="12.75" customHeight="1">
      <c r="A164" s="33">
        <v>154</v>
      </c>
      <c r="B164" s="440" t="s">
        <v>379</v>
      </c>
      <c r="C164" s="381">
        <v>170.45</v>
      </c>
      <c r="D164" s="382">
        <v>171.20000000000002</v>
      </c>
      <c r="E164" s="382">
        <v>168.40000000000003</v>
      </c>
      <c r="F164" s="382">
        <v>166.35000000000002</v>
      </c>
      <c r="G164" s="382">
        <v>163.55000000000004</v>
      </c>
      <c r="H164" s="382">
        <v>173.25000000000003</v>
      </c>
      <c r="I164" s="382">
        <v>176.05000000000004</v>
      </c>
      <c r="J164" s="382">
        <v>178.10000000000002</v>
      </c>
      <c r="K164" s="381">
        <v>174</v>
      </c>
      <c r="L164" s="381">
        <v>169.15</v>
      </c>
      <c r="M164" s="381">
        <v>2.4298500000000001</v>
      </c>
      <c r="N164" s="1"/>
      <c r="O164" s="1"/>
    </row>
    <row r="165" spans="1:15" ht="12.75" customHeight="1">
      <c r="A165" s="33">
        <v>155</v>
      </c>
      <c r="B165" s="440" t="s">
        <v>104</v>
      </c>
      <c r="C165" s="381">
        <v>144.30000000000001</v>
      </c>
      <c r="D165" s="382">
        <v>144.36666666666665</v>
      </c>
      <c r="E165" s="382">
        <v>143.1333333333333</v>
      </c>
      <c r="F165" s="382">
        <v>141.96666666666664</v>
      </c>
      <c r="G165" s="382">
        <v>140.73333333333329</v>
      </c>
      <c r="H165" s="382">
        <v>145.5333333333333</v>
      </c>
      <c r="I165" s="382">
        <v>146.76666666666665</v>
      </c>
      <c r="J165" s="382">
        <v>147.93333333333331</v>
      </c>
      <c r="K165" s="381">
        <v>145.6</v>
      </c>
      <c r="L165" s="381">
        <v>143.19999999999999</v>
      </c>
      <c r="M165" s="381">
        <v>41.969160000000002</v>
      </c>
      <c r="N165" s="1"/>
      <c r="O165" s="1"/>
    </row>
    <row r="166" spans="1:15" ht="12.75" customHeight="1">
      <c r="A166" s="33">
        <v>156</v>
      </c>
      <c r="B166" s="440" t="s">
        <v>368</v>
      </c>
      <c r="C166" s="381">
        <v>3138.25</v>
      </c>
      <c r="D166" s="382">
        <v>3126.1333333333332</v>
      </c>
      <c r="E166" s="382">
        <v>3107.2666666666664</v>
      </c>
      <c r="F166" s="382">
        <v>3076.2833333333333</v>
      </c>
      <c r="G166" s="382">
        <v>3057.4166666666665</v>
      </c>
      <c r="H166" s="382">
        <v>3157.1166666666663</v>
      </c>
      <c r="I166" s="382">
        <v>3175.9833333333331</v>
      </c>
      <c r="J166" s="382">
        <v>3206.9666666666662</v>
      </c>
      <c r="K166" s="381">
        <v>3145</v>
      </c>
      <c r="L166" s="381">
        <v>3095.15</v>
      </c>
      <c r="M166" s="381">
        <v>0.15284</v>
      </c>
      <c r="N166" s="1"/>
      <c r="O166" s="1"/>
    </row>
    <row r="167" spans="1:15" ht="12.75" customHeight="1">
      <c r="A167" s="33">
        <v>157</v>
      </c>
      <c r="B167" s="440" t="s">
        <v>369</v>
      </c>
      <c r="C167" s="381">
        <v>3322.25</v>
      </c>
      <c r="D167" s="382">
        <v>3316.75</v>
      </c>
      <c r="E167" s="382">
        <v>3285.5</v>
      </c>
      <c r="F167" s="382">
        <v>3248.75</v>
      </c>
      <c r="G167" s="382">
        <v>3217.5</v>
      </c>
      <c r="H167" s="382">
        <v>3353.5</v>
      </c>
      <c r="I167" s="382">
        <v>3384.75</v>
      </c>
      <c r="J167" s="382">
        <v>3421.5</v>
      </c>
      <c r="K167" s="381">
        <v>3348</v>
      </c>
      <c r="L167" s="381">
        <v>3280</v>
      </c>
      <c r="M167" s="381">
        <v>0.10983999999999999</v>
      </c>
      <c r="N167" s="1"/>
      <c r="O167" s="1"/>
    </row>
    <row r="168" spans="1:15" ht="12.75" customHeight="1">
      <c r="A168" s="33">
        <v>158</v>
      </c>
      <c r="B168" s="440" t="s">
        <v>375</v>
      </c>
      <c r="C168" s="381">
        <v>313.95</v>
      </c>
      <c r="D168" s="382">
        <v>313.65000000000003</v>
      </c>
      <c r="E168" s="382">
        <v>310.80000000000007</v>
      </c>
      <c r="F168" s="382">
        <v>307.65000000000003</v>
      </c>
      <c r="G168" s="382">
        <v>304.80000000000007</v>
      </c>
      <c r="H168" s="382">
        <v>316.80000000000007</v>
      </c>
      <c r="I168" s="382">
        <v>319.65000000000009</v>
      </c>
      <c r="J168" s="382">
        <v>322.80000000000007</v>
      </c>
      <c r="K168" s="381">
        <v>316.5</v>
      </c>
      <c r="L168" s="381">
        <v>310.5</v>
      </c>
      <c r="M168" s="381">
        <v>1.9251</v>
      </c>
      <c r="N168" s="1"/>
      <c r="O168" s="1"/>
    </row>
    <row r="169" spans="1:15" ht="12.75" customHeight="1">
      <c r="A169" s="33">
        <v>159</v>
      </c>
      <c r="B169" s="440" t="s">
        <v>370</v>
      </c>
      <c r="C169" s="381">
        <v>141.25</v>
      </c>
      <c r="D169" s="382">
        <v>142.31666666666666</v>
      </c>
      <c r="E169" s="382">
        <v>139.13333333333333</v>
      </c>
      <c r="F169" s="382">
        <v>137.01666666666665</v>
      </c>
      <c r="G169" s="382">
        <v>133.83333333333331</v>
      </c>
      <c r="H169" s="382">
        <v>144.43333333333334</v>
      </c>
      <c r="I169" s="382">
        <v>147.61666666666667</v>
      </c>
      <c r="J169" s="382">
        <v>149.73333333333335</v>
      </c>
      <c r="K169" s="381">
        <v>145.5</v>
      </c>
      <c r="L169" s="381">
        <v>140.19999999999999</v>
      </c>
      <c r="M169" s="381">
        <v>16.325019999999999</v>
      </c>
      <c r="N169" s="1"/>
      <c r="O169" s="1"/>
    </row>
    <row r="170" spans="1:15" ht="12.75" customHeight="1">
      <c r="A170" s="33">
        <v>160</v>
      </c>
      <c r="B170" s="440" t="s">
        <v>371</v>
      </c>
      <c r="C170" s="381">
        <v>5207.6000000000004</v>
      </c>
      <c r="D170" s="382">
        <v>5219.0333333333338</v>
      </c>
      <c r="E170" s="382">
        <v>5170.7666666666673</v>
      </c>
      <c r="F170" s="382">
        <v>5133.9333333333334</v>
      </c>
      <c r="G170" s="382">
        <v>5085.666666666667</v>
      </c>
      <c r="H170" s="382">
        <v>5255.8666666666677</v>
      </c>
      <c r="I170" s="382">
        <v>5304.1333333333341</v>
      </c>
      <c r="J170" s="382">
        <v>5340.9666666666681</v>
      </c>
      <c r="K170" s="381">
        <v>5267.3</v>
      </c>
      <c r="L170" s="381">
        <v>5182.2</v>
      </c>
      <c r="M170" s="381">
        <v>0.12157</v>
      </c>
      <c r="N170" s="1"/>
      <c r="O170" s="1"/>
    </row>
    <row r="171" spans="1:15" ht="12.75" customHeight="1">
      <c r="A171" s="33">
        <v>161</v>
      </c>
      <c r="B171" s="440" t="s">
        <v>258</v>
      </c>
      <c r="C171" s="381">
        <v>3723.85</v>
      </c>
      <c r="D171" s="382">
        <v>3730.2833333333333</v>
      </c>
      <c r="E171" s="382">
        <v>3700.5666666666666</v>
      </c>
      <c r="F171" s="382">
        <v>3677.2833333333333</v>
      </c>
      <c r="G171" s="382">
        <v>3647.5666666666666</v>
      </c>
      <c r="H171" s="382">
        <v>3753.5666666666666</v>
      </c>
      <c r="I171" s="382">
        <v>3783.2833333333328</v>
      </c>
      <c r="J171" s="382">
        <v>3806.5666666666666</v>
      </c>
      <c r="K171" s="381">
        <v>3760</v>
      </c>
      <c r="L171" s="381">
        <v>3707</v>
      </c>
      <c r="M171" s="381">
        <v>0.75580999999999998</v>
      </c>
      <c r="N171" s="1"/>
      <c r="O171" s="1"/>
    </row>
    <row r="172" spans="1:15" ht="12.75" customHeight="1">
      <c r="A172" s="33">
        <v>162</v>
      </c>
      <c r="B172" s="440" t="s">
        <v>372</v>
      </c>
      <c r="C172" s="381">
        <v>1761.25</v>
      </c>
      <c r="D172" s="382">
        <v>1760.2833333333335</v>
      </c>
      <c r="E172" s="382">
        <v>1732.5666666666671</v>
      </c>
      <c r="F172" s="382">
        <v>1703.8833333333334</v>
      </c>
      <c r="G172" s="382">
        <v>1676.166666666667</v>
      </c>
      <c r="H172" s="382">
        <v>1788.9666666666672</v>
      </c>
      <c r="I172" s="382">
        <v>1816.6833333333338</v>
      </c>
      <c r="J172" s="382">
        <v>1845.3666666666672</v>
      </c>
      <c r="K172" s="381">
        <v>1788</v>
      </c>
      <c r="L172" s="381">
        <v>1731.6</v>
      </c>
      <c r="M172" s="381">
        <v>0.35156999999999999</v>
      </c>
      <c r="N172" s="1"/>
      <c r="O172" s="1"/>
    </row>
    <row r="173" spans="1:15" ht="12.75" customHeight="1">
      <c r="A173" s="33">
        <v>163</v>
      </c>
      <c r="B173" s="440" t="s">
        <v>105</v>
      </c>
      <c r="C173" s="381">
        <v>516</v>
      </c>
      <c r="D173" s="382">
        <v>519.43333333333339</v>
      </c>
      <c r="E173" s="382">
        <v>510.16666666666674</v>
      </c>
      <c r="F173" s="382">
        <v>504.33333333333337</v>
      </c>
      <c r="G173" s="382">
        <v>495.06666666666672</v>
      </c>
      <c r="H173" s="382">
        <v>525.26666666666677</v>
      </c>
      <c r="I173" s="382">
        <v>534.53333333333342</v>
      </c>
      <c r="J173" s="382">
        <v>540.36666666666679</v>
      </c>
      <c r="K173" s="381">
        <v>528.70000000000005</v>
      </c>
      <c r="L173" s="381">
        <v>513.6</v>
      </c>
      <c r="M173" s="381">
        <v>10.01202</v>
      </c>
      <c r="N173" s="1"/>
      <c r="O173" s="1"/>
    </row>
    <row r="174" spans="1:15" ht="12.75" customHeight="1">
      <c r="A174" s="33">
        <v>164</v>
      </c>
      <c r="B174" s="440" t="s">
        <v>367</v>
      </c>
      <c r="C174" s="381">
        <v>4990.25</v>
      </c>
      <c r="D174" s="382">
        <v>5019.1499999999996</v>
      </c>
      <c r="E174" s="382">
        <v>4948.9999999999991</v>
      </c>
      <c r="F174" s="382">
        <v>4907.7499999999991</v>
      </c>
      <c r="G174" s="382">
        <v>4837.5999999999985</v>
      </c>
      <c r="H174" s="382">
        <v>5060.3999999999996</v>
      </c>
      <c r="I174" s="382">
        <v>5130.5500000000011</v>
      </c>
      <c r="J174" s="382">
        <v>5171.8</v>
      </c>
      <c r="K174" s="381">
        <v>5089.3</v>
      </c>
      <c r="L174" s="381">
        <v>4977.8999999999996</v>
      </c>
      <c r="M174" s="381">
        <v>0.21113000000000001</v>
      </c>
      <c r="N174" s="1"/>
      <c r="O174" s="1"/>
    </row>
    <row r="175" spans="1:15" ht="12.75" customHeight="1">
      <c r="A175" s="33">
        <v>165</v>
      </c>
      <c r="B175" s="440" t="s">
        <v>107</v>
      </c>
      <c r="C175" s="381">
        <v>45.35</v>
      </c>
      <c r="D175" s="382">
        <v>45.183333333333337</v>
      </c>
      <c r="E175" s="382">
        <v>44.416666666666671</v>
      </c>
      <c r="F175" s="382">
        <v>43.483333333333334</v>
      </c>
      <c r="G175" s="382">
        <v>42.716666666666669</v>
      </c>
      <c r="H175" s="382">
        <v>46.116666666666674</v>
      </c>
      <c r="I175" s="382">
        <v>46.88333333333334</v>
      </c>
      <c r="J175" s="382">
        <v>47.816666666666677</v>
      </c>
      <c r="K175" s="381">
        <v>45.95</v>
      </c>
      <c r="L175" s="381">
        <v>44.25</v>
      </c>
      <c r="M175" s="381">
        <v>233.24619999999999</v>
      </c>
      <c r="N175" s="1"/>
      <c r="O175" s="1"/>
    </row>
    <row r="176" spans="1:15" ht="12.75" customHeight="1">
      <c r="A176" s="33">
        <v>166</v>
      </c>
      <c r="B176" s="440" t="s">
        <v>381</v>
      </c>
      <c r="C176" s="381">
        <v>489.25</v>
      </c>
      <c r="D176" s="382">
        <v>487.93333333333334</v>
      </c>
      <c r="E176" s="382">
        <v>482.56666666666666</v>
      </c>
      <c r="F176" s="382">
        <v>475.88333333333333</v>
      </c>
      <c r="G176" s="382">
        <v>470.51666666666665</v>
      </c>
      <c r="H176" s="382">
        <v>494.61666666666667</v>
      </c>
      <c r="I176" s="382">
        <v>499.98333333333335</v>
      </c>
      <c r="J176" s="382">
        <v>506.66666666666669</v>
      </c>
      <c r="K176" s="381">
        <v>493.3</v>
      </c>
      <c r="L176" s="381">
        <v>481.25</v>
      </c>
      <c r="M176" s="381">
        <v>18.6496</v>
      </c>
      <c r="N176" s="1"/>
      <c r="O176" s="1"/>
    </row>
    <row r="177" spans="1:15" ht="12.75" customHeight="1">
      <c r="A177" s="33">
        <v>167</v>
      </c>
      <c r="B177" s="440" t="s">
        <v>373</v>
      </c>
      <c r="C177" s="381">
        <v>1150.45</v>
      </c>
      <c r="D177" s="382">
        <v>1155.5333333333333</v>
      </c>
      <c r="E177" s="382">
        <v>1141.0666666666666</v>
      </c>
      <c r="F177" s="382">
        <v>1131.6833333333334</v>
      </c>
      <c r="G177" s="382">
        <v>1117.2166666666667</v>
      </c>
      <c r="H177" s="382">
        <v>1164.9166666666665</v>
      </c>
      <c r="I177" s="382">
        <v>1179.3833333333332</v>
      </c>
      <c r="J177" s="382">
        <v>1188.7666666666664</v>
      </c>
      <c r="K177" s="381">
        <v>1170</v>
      </c>
      <c r="L177" s="381">
        <v>1146.1500000000001</v>
      </c>
      <c r="M177" s="381">
        <v>8.0070000000000002E-2</v>
      </c>
      <c r="N177" s="1"/>
      <c r="O177" s="1"/>
    </row>
    <row r="178" spans="1:15" ht="12.75" customHeight="1">
      <c r="A178" s="33">
        <v>168</v>
      </c>
      <c r="B178" s="440" t="s">
        <v>259</v>
      </c>
      <c r="C178" s="381">
        <v>550.35</v>
      </c>
      <c r="D178" s="382">
        <v>546.35</v>
      </c>
      <c r="E178" s="382">
        <v>539.40000000000009</v>
      </c>
      <c r="F178" s="382">
        <v>528.45000000000005</v>
      </c>
      <c r="G178" s="382">
        <v>521.50000000000011</v>
      </c>
      <c r="H178" s="382">
        <v>557.30000000000007</v>
      </c>
      <c r="I178" s="382">
        <v>564.25000000000011</v>
      </c>
      <c r="J178" s="382">
        <v>575.20000000000005</v>
      </c>
      <c r="K178" s="381">
        <v>553.29999999999995</v>
      </c>
      <c r="L178" s="381">
        <v>535.4</v>
      </c>
      <c r="M178" s="381">
        <v>1.1016300000000001</v>
      </c>
      <c r="N178" s="1"/>
      <c r="O178" s="1"/>
    </row>
    <row r="179" spans="1:15" ht="12.75" customHeight="1">
      <c r="A179" s="33">
        <v>169</v>
      </c>
      <c r="B179" s="440" t="s">
        <v>108</v>
      </c>
      <c r="C179" s="381">
        <v>918.75</v>
      </c>
      <c r="D179" s="382">
        <v>917.4</v>
      </c>
      <c r="E179" s="382">
        <v>910.34999999999991</v>
      </c>
      <c r="F179" s="382">
        <v>901.94999999999993</v>
      </c>
      <c r="G179" s="382">
        <v>894.89999999999986</v>
      </c>
      <c r="H179" s="382">
        <v>925.8</v>
      </c>
      <c r="I179" s="382">
        <v>932.84999999999991</v>
      </c>
      <c r="J179" s="382">
        <v>941.25</v>
      </c>
      <c r="K179" s="381">
        <v>924.45</v>
      </c>
      <c r="L179" s="381">
        <v>909</v>
      </c>
      <c r="M179" s="381">
        <v>6.9047099999999997</v>
      </c>
      <c r="N179" s="1"/>
      <c r="O179" s="1"/>
    </row>
    <row r="180" spans="1:15" ht="12.75" customHeight="1">
      <c r="A180" s="33">
        <v>170</v>
      </c>
      <c r="B180" s="440" t="s">
        <v>260</v>
      </c>
      <c r="C180" s="381">
        <v>631.1</v>
      </c>
      <c r="D180" s="382">
        <v>634.69999999999993</v>
      </c>
      <c r="E180" s="382">
        <v>625.39999999999986</v>
      </c>
      <c r="F180" s="382">
        <v>619.69999999999993</v>
      </c>
      <c r="G180" s="382">
        <v>610.39999999999986</v>
      </c>
      <c r="H180" s="382">
        <v>640.39999999999986</v>
      </c>
      <c r="I180" s="382">
        <v>649.69999999999982</v>
      </c>
      <c r="J180" s="382">
        <v>655.39999999999986</v>
      </c>
      <c r="K180" s="381">
        <v>644</v>
      </c>
      <c r="L180" s="381">
        <v>629</v>
      </c>
      <c r="M180" s="381">
        <v>0.95781000000000005</v>
      </c>
      <c r="N180" s="1"/>
      <c r="O180" s="1"/>
    </row>
    <row r="181" spans="1:15" ht="12.75" customHeight="1">
      <c r="A181" s="33">
        <v>171</v>
      </c>
      <c r="B181" s="440" t="s">
        <v>109</v>
      </c>
      <c r="C181" s="381">
        <v>1964.35</v>
      </c>
      <c r="D181" s="382">
        <v>1946.6833333333334</v>
      </c>
      <c r="E181" s="382">
        <v>1923.7166666666667</v>
      </c>
      <c r="F181" s="382">
        <v>1883.0833333333333</v>
      </c>
      <c r="G181" s="382">
        <v>1860.1166666666666</v>
      </c>
      <c r="H181" s="382">
        <v>1987.3166666666668</v>
      </c>
      <c r="I181" s="382">
        <v>2010.2833333333335</v>
      </c>
      <c r="J181" s="382">
        <v>2050.916666666667</v>
      </c>
      <c r="K181" s="381">
        <v>1969.65</v>
      </c>
      <c r="L181" s="381">
        <v>1906.05</v>
      </c>
      <c r="M181" s="381">
        <v>10.123200000000001</v>
      </c>
      <c r="N181" s="1"/>
      <c r="O181" s="1"/>
    </row>
    <row r="182" spans="1:15" ht="12.75" customHeight="1">
      <c r="A182" s="33">
        <v>172</v>
      </c>
      <c r="B182" s="440" t="s">
        <v>382</v>
      </c>
      <c r="C182" s="381">
        <v>99.2</v>
      </c>
      <c r="D182" s="382">
        <v>99.850000000000009</v>
      </c>
      <c r="E182" s="382">
        <v>98.300000000000011</v>
      </c>
      <c r="F182" s="382">
        <v>97.4</v>
      </c>
      <c r="G182" s="382">
        <v>95.850000000000009</v>
      </c>
      <c r="H182" s="382">
        <v>100.75000000000001</v>
      </c>
      <c r="I182" s="382">
        <v>102.3</v>
      </c>
      <c r="J182" s="382">
        <v>103.20000000000002</v>
      </c>
      <c r="K182" s="381">
        <v>101.4</v>
      </c>
      <c r="L182" s="381">
        <v>98.95</v>
      </c>
      <c r="M182" s="381">
        <v>3.5906400000000001</v>
      </c>
      <c r="N182" s="1"/>
      <c r="O182" s="1"/>
    </row>
    <row r="183" spans="1:15" ht="12.75" customHeight="1">
      <c r="A183" s="33">
        <v>173</v>
      </c>
      <c r="B183" s="440" t="s">
        <v>110</v>
      </c>
      <c r="C183" s="381">
        <v>357.6</v>
      </c>
      <c r="D183" s="382">
        <v>353.73333333333335</v>
      </c>
      <c r="E183" s="382">
        <v>345.06666666666672</v>
      </c>
      <c r="F183" s="382">
        <v>332.53333333333336</v>
      </c>
      <c r="G183" s="382">
        <v>323.86666666666673</v>
      </c>
      <c r="H183" s="382">
        <v>366.26666666666671</v>
      </c>
      <c r="I183" s="382">
        <v>374.93333333333334</v>
      </c>
      <c r="J183" s="382">
        <v>387.4666666666667</v>
      </c>
      <c r="K183" s="381">
        <v>362.4</v>
      </c>
      <c r="L183" s="381">
        <v>341.2</v>
      </c>
      <c r="M183" s="381">
        <v>76.515680000000003</v>
      </c>
      <c r="N183" s="1"/>
      <c r="O183" s="1"/>
    </row>
    <row r="184" spans="1:15" ht="12.75" customHeight="1">
      <c r="A184" s="33">
        <v>174</v>
      </c>
      <c r="B184" s="440" t="s">
        <v>374</v>
      </c>
      <c r="C184" s="381">
        <v>553.20000000000005</v>
      </c>
      <c r="D184" s="382">
        <v>552.16666666666663</v>
      </c>
      <c r="E184" s="382">
        <v>544.33333333333326</v>
      </c>
      <c r="F184" s="382">
        <v>535.46666666666658</v>
      </c>
      <c r="G184" s="382">
        <v>527.63333333333321</v>
      </c>
      <c r="H184" s="382">
        <v>561.0333333333333</v>
      </c>
      <c r="I184" s="382">
        <v>568.86666666666656</v>
      </c>
      <c r="J184" s="382">
        <v>577.73333333333335</v>
      </c>
      <c r="K184" s="381">
        <v>560</v>
      </c>
      <c r="L184" s="381">
        <v>543.29999999999995</v>
      </c>
      <c r="M184" s="381">
        <v>11.82999</v>
      </c>
      <c r="N184" s="1"/>
      <c r="O184" s="1"/>
    </row>
    <row r="185" spans="1:15" ht="12.75" customHeight="1">
      <c r="A185" s="33">
        <v>175</v>
      </c>
      <c r="B185" s="440" t="s">
        <v>111</v>
      </c>
      <c r="C185" s="381">
        <v>1857.3</v>
      </c>
      <c r="D185" s="382">
        <v>1852.4666666666665</v>
      </c>
      <c r="E185" s="382">
        <v>1837.1833333333329</v>
      </c>
      <c r="F185" s="382">
        <v>1817.0666666666664</v>
      </c>
      <c r="G185" s="382">
        <v>1801.7833333333328</v>
      </c>
      <c r="H185" s="382">
        <v>1872.583333333333</v>
      </c>
      <c r="I185" s="382">
        <v>1887.8666666666663</v>
      </c>
      <c r="J185" s="382">
        <v>1907.9833333333331</v>
      </c>
      <c r="K185" s="381">
        <v>1867.75</v>
      </c>
      <c r="L185" s="381">
        <v>1832.35</v>
      </c>
      <c r="M185" s="381">
        <v>12.345829999999999</v>
      </c>
      <c r="N185" s="1"/>
      <c r="O185" s="1"/>
    </row>
    <row r="186" spans="1:15" ht="12.75" customHeight="1">
      <c r="A186" s="33">
        <v>176</v>
      </c>
      <c r="B186" s="440" t="s">
        <v>376</v>
      </c>
      <c r="C186" s="381">
        <v>228.8</v>
      </c>
      <c r="D186" s="382">
        <v>229.56666666666669</v>
      </c>
      <c r="E186" s="382">
        <v>224.23333333333338</v>
      </c>
      <c r="F186" s="382">
        <v>219.66666666666669</v>
      </c>
      <c r="G186" s="382">
        <v>214.33333333333337</v>
      </c>
      <c r="H186" s="382">
        <v>234.13333333333338</v>
      </c>
      <c r="I186" s="382">
        <v>239.4666666666667</v>
      </c>
      <c r="J186" s="382">
        <v>244.03333333333339</v>
      </c>
      <c r="K186" s="381">
        <v>234.9</v>
      </c>
      <c r="L186" s="381">
        <v>225</v>
      </c>
      <c r="M186" s="381">
        <v>34.305799999999998</v>
      </c>
      <c r="N186" s="1"/>
      <c r="O186" s="1"/>
    </row>
    <row r="187" spans="1:15" ht="12.75" customHeight="1">
      <c r="A187" s="33">
        <v>177</v>
      </c>
      <c r="B187" s="440" t="s">
        <v>377</v>
      </c>
      <c r="C187" s="381">
        <v>1949.55</v>
      </c>
      <c r="D187" s="382">
        <v>1947.4666666666665</v>
      </c>
      <c r="E187" s="382">
        <v>1944.9333333333329</v>
      </c>
      <c r="F187" s="382">
        <v>1940.3166666666664</v>
      </c>
      <c r="G187" s="382">
        <v>1937.7833333333328</v>
      </c>
      <c r="H187" s="382">
        <v>1952.083333333333</v>
      </c>
      <c r="I187" s="382">
        <v>1954.6166666666663</v>
      </c>
      <c r="J187" s="382">
        <v>1959.2333333333331</v>
      </c>
      <c r="K187" s="381">
        <v>1950</v>
      </c>
      <c r="L187" s="381">
        <v>1942.85</v>
      </c>
      <c r="M187" s="381">
        <v>0.25890999999999997</v>
      </c>
      <c r="N187" s="1"/>
      <c r="O187" s="1"/>
    </row>
    <row r="188" spans="1:15" ht="12.75" customHeight="1">
      <c r="A188" s="33">
        <v>178</v>
      </c>
      <c r="B188" s="440" t="s">
        <v>383</v>
      </c>
      <c r="C188" s="381">
        <v>129.5</v>
      </c>
      <c r="D188" s="382">
        <v>130.23333333333332</v>
      </c>
      <c r="E188" s="382">
        <v>128.06666666666663</v>
      </c>
      <c r="F188" s="382">
        <v>126.63333333333333</v>
      </c>
      <c r="G188" s="382">
        <v>124.46666666666664</v>
      </c>
      <c r="H188" s="382">
        <v>131.66666666666663</v>
      </c>
      <c r="I188" s="382">
        <v>133.83333333333331</v>
      </c>
      <c r="J188" s="382">
        <v>135.26666666666662</v>
      </c>
      <c r="K188" s="381">
        <v>132.4</v>
      </c>
      <c r="L188" s="381">
        <v>128.80000000000001</v>
      </c>
      <c r="M188" s="381">
        <v>13.431509999999999</v>
      </c>
      <c r="N188" s="1"/>
      <c r="O188" s="1"/>
    </row>
    <row r="189" spans="1:15" ht="12.75" customHeight="1">
      <c r="A189" s="33">
        <v>179</v>
      </c>
      <c r="B189" s="440" t="s">
        <v>261</v>
      </c>
      <c r="C189" s="381">
        <v>313.25</v>
      </c>
      <c r="D189" s="382">
        <v>314.09999999999997</v>
      </c>
      <c r="E189" s="382">
        <v>304.19999999999993</v>
      </c>
      <c r="F189" s="382">
        <v>295.14999999999998</v>
      </c>
      <c r="G189" s="382">
        <v>285.24999999999994</v>
      </c>
      <c r="H189" s="382">
        <v>323.14999999999992</v>
      </c>
      <c r="I189" s="382">
        <v>333.0499999999999</v>
      </c>
      <c r="J189" s="382">
        <v>342.09999999999991</v>
      </c>
      <c r="K189" s="381">
        <v>324</v>
      </c>
      <c r="L189" s="381">
        <v>305.05</v>
      </c>
      <c r="M189" s="381">
        <v>13.371919999999999</v>
      </c>
      <c r="N189" s="1"/>
      <c r="O189" s="1"/>
    </row>
    <row r="190" spans="1:15" ht="12.75" customHeight="1">
      <c r="A190" s="33">
        <v>180</v>
      </c>
      <c r="B190" s="440" t="s">
        <v>378</v>
      </c>
      <c r="C190" s="381">
        <v>715.55</v>
      </c>
      <c r="D190" s="382">
        <v>715.94999999999993</v>
      </c>
      <c r="E190" s="382">
        <v>704.59999999999991</v>
      </c>
      <c r="F190" s="382">
        <v>693.65</v>
      </c>
      <c r="G190" s="382">
        <v>682.3</v>
      </c>
      <c r="H190" s="382">
        <v>726.89999999999986</v>
      </c>
      <c r="I190" s="382">
        <v>738.25</v>
      </c>
      <c r="J190" s="382">
        <v>749.19999999999982</v>
      </c>
      <c r="K190" s="381">
        <v>727.3</v>
      </c>
      <c r="L190" s="381">
        <v>705</v>
      </c>
      <c r="M190" s="381">
        <v>2.8847299999999998</v>
      </c>
      <c r="N190" s="1"/>
      <c r="O190" s="1"/>
    </row>
    <row r="191" spans="1:15" ht="12.75" customHeight="1">
      <c r="A191" s="33">
        <v>181</v>
      </c>
      <c r="B191" s="440" t="s">
        <v>112</v>
      </c>
      <c r="C191" s="381">
        <v>704.8</v>
      </c>
      <c r="D191" s="382">
        <v>707.36666666666667</v>
      </c>
      <c r="E191" s="382">
        <v>692.93333333333339</v>
      </c>
      <c r="F191" s="382">
        <v>681.06666666666672</v>
      </c>
      <c r="G191" s="382">
        <v>666.63333333333344</v>
      </c>
      <c r="H191" s="382">
        <v>719.23333333333335</v>
      </c>
      <c r="I191" s="382">
        <v>733.66666666666652</v>
      </c>
      <c r="J191" s="382">
        <v>745.5333333333333</v>
      </c>
      <c r="K191" s="381">
        <v>721.8</v>
      </c>
      <c r="L191" s="381">
        <v>695.5</v>
      </c>
      <c r="M191" s="381">
        <v>12.21311</v>
      </c>
      <c r="N191" s="1"/>
      <c r="O191" s="1"/>
    </row>
    <row r="192" spans="1:15" ht="12.75" customHeight="1">
      <c r="A192" s="33">
        <v>182</v>
      </c>
      <c r="B192" s="440" t="s">
        <v>262</v>
      </c>
      <c r="C192" s="381">
        <v>1365.65</v>
      </c>
      <c r="D192" s="382">
        <v>1349.8666666666668</v>
      </c>
      <c r="E192" s="382">
        <v>1327.7333333333336</v>
      </c>
      <c r="F192" s="382">
        <v>1289.8166666666668</v>
      </c>
      <c r="G192" s="382">
        <v>1267.6833333333336</v>
      </c>
      <c r="H192" s="382">
        <v>1387.7833333333335</v>
      </c>
      <c r="I192" s="382">
        <v>1409.9166666666667</v>
      </c>
      <c r="J192" s="382">
        <v>1447.8333333333335</v>
      </c>
      <c r="K192" s="381">
        <v>1372</v>
      </c>
      <c r="L192" s="381">
        <v>1311.95</v>
      </c>
      <c r="M192" s="381">
        <v>8.80246</v>
      </c>
      <c r="N192" s="1"/>
      <c r="O192" s="1"/>
    </row>
    <row r="193" spans="1:15" ht="12.75" customHeight="1">
      <c r="A193" s="33">
        <v>183</v>
      </c>
      <c r="B193" s="440" t="s">
        <v>387</v>
      </c>
      <c r="C193" s="381">
        <v>1325.65</v>
      </c>
      <c r="D193" s="382">
        <v>1328.7166666666667</v>
      </c>
      <c r="E193" s="382">
        <v>1317.4333333333334</v>
      </c>
      <c r="F193" s="382">
        <v>1309.2166666666667</v>
      </c>
      <c r="G193" s="382">
        <v>1297.9333333333334</v>
      </c>
      <c r="H193" s="382">
        <v>1336.9333333333334</v>
      </c>
      <c r="I193" s="382">
        <v>1348.2166666666667</v>
      </c>
      <c r="J193" s="382">
        <v>1356.4333333333334</v>
      </c>
      <c r="K193" s="381">
        <v>1340</v>
      </c>
      <c r="L193" s="381">
        <v>1320.5</v>
      </c>
      <c r="M193" s="381">
        <v>1.57826</v>
      </c>
      <c r="N193" s="1"/>
      <c r="O193" s="1"/>
    </row>
    <row r="194" spans="1:15" ht="12.75" customHeight="1">
      <c r="A194" s="33">
        <v>184</v>
      </c>
      <c r="B194" s="440" t="s">
        <v>841</v>
      </c>
      <c r="C194" s="381">
        <v>23.15</v>
      </c>
      <c r="D194" s="382">
        <v>23.316666666666666</v>
      </c>
      <c r="E194" s="382">
        <v>22.883333333333333</v>
      </c>
      <c r="F194" s="382">
        <v>22.616666666666667</v>
      </c>
      <c r="G194" s="382">
        <v>22.183333333333334</v>
      </c>
      <c r="H194" s="382">
        <v>23.583333333333332</v>
      </c>
      <c r="I194" s="382">
        <v>24.016666666666662</v>
      </c>
      <c r="J194" s="382">
        <v>24.283333333333331</v>
      </c>
      <c r="K194" s="381">
        <v>23.75</v>
      </c>
      <c r="L194" s="381">
        <v>23.05</v>
      </c>
      <c r="M194" s="381">
        <v>68.778509999999997</v>
      </c>
      <c r="N194" s="1"/>
      <c r="O194" s="1"/>
    </row>
    <row r="195" spans="1:15" ht="12.75" customHeight="1">
      <c r="A195" s="33">
        <v>185</v>
      </c>
      <c r="B195" s="440" t="s">
        <v>388</v>
      </c>
      <c r="C195" s="381">
        <v>1223.9000000000001</v>
      </c>
      <c r="D195" s="382">
        <v>1226.3500000000001</v>
      </c>
      <c r="E195" s="382">
        <v>1214.2000000000003</v>
      </c>
      <c r="F195" s="382">
        <v>1204.5000000000002</v>
      </c>
      <c r="G195" s="382">
        <v>1192.3500000000004</v>
      </c>
      <c r="H195" s="382">
        <v>1236.0500000000002</v>
      </c>
      <c r="I195" s="382">
        <v>1248.2000000000003</v>
      </c>
      <c r="J195" s="382">
        <v>1257.9000000000001</v>
      </c>
      <c r="K195" s="381">
        <v>1238.5</v>
      </c>
      <c r="L195" s="381">
        <v>1216.6500000000001</v>
      </c>
      <c r="M195" s="381">
        <v>0.21747</v>
      </c>
      <c r="N195" s="1"/>
      <c r="O195" s="1"/>
    </row>
    <row r="196" spans="1:15" ht="12.75" customHeight="1">
      <c r="A196" s="33">
        <v>186</v>
      </c>
      <c r="B196" s="440" t="s">
        <v>113</v>
      </c>
      <c r="C196" s="381">
        <v>1344.85</v>
      </c>
      <c r="D196" s="382">
        <v>1336.0333333333333</v>
      </c>
      <c r="E196" s="382">
        <v>1322.0666666666666</v>
      </c>
      <c r="F196" s="382">
        <v>1299.2833333333333</v>
      </c>
      <c r="G196" s="382">
        <v>1285.3166666666666</v>
      </c>
      <c r="H196" s="382">
        <v>1358.8166666666666</v>
      </c>
      <c r="I196" s="382">
        <v>1372.7833333333333</v>
      </c>
      <c r="J196" s="382">
        <v>1395.5666666666666</v>
      </c>
      <c r="K196" s="381">
        <v>1350</v>
      </c>
      <c r="L196" s="381">
        <v>1313.25</v>
      </c>
      <c r="M196" s="381">
        <v>6.9076300000000002</v>
      </c>
      <c r="N196" s="1"/>
      <c r="O196" s="1"/>
    </row>
    <row r="197" spans="1:15" ht="12.75" customHeight="1">
      <c r="A197" s="33">
        <v>187</v>
      </c>
      <c r="B197" s="440" t="s">
        <v>114</v>
      </c>
      <c r="C197" s="381">
        <v>1337.2</v>
      </c>
      <c r="D197" s="382">
        <v>1324.3833333333334</v>
      </c>
      <c r="E197" s="382">
        <v>1305.8166666666668</v>
      </c>
      <c r="F197" s="382">
        <v>1274.4333333333334</v>
      </c>
      <c r="G197" s="382">
        <v>1255.8666666666668</v>
      </c>
      <c r="H197" s="382">
        <v>1355.7666666666669</v>
      </c>
      <c r="I197" s="382">
        <v>1374.3333333333335</v>
      </c>
      <c r="J197" s="382">
        <v>1405.7166666666669</v>
      </c>
      <c r="K197" s="381">
        <v>1342.95</v>
      </c>
      <c r="L197" s="381">
        <v>1293</v>
      </c>
      <c r="M197" s="381">
        <v>56.362430000000003</v>
      </c>
      <c r="N197" s="1"/>
      <c r="O197" s="1"/>
    </row>
    <row r="198" spans="1:15" ht="12.75" customHeight="1">
      <c r="A198" s="33">
        <v>188</v>
      </c>
      <c r="B198" s="440" t="s">
        <v>115</v>
      </c>
      <c r="C198" s="381">
        <v>2712.45</v>
      </c>
      <c r="D198" s="382">
        <v>2710.45</v>
      </c>
      <c r="E198" s="382">
        <v>2689.2999999999997</v>
      </c>
      <c r="F198" s="382">
        <v>2666.15</v>
      </c>
      <c r="G198" s="382">
        <v>2645</v>
      </c>
      <c r="H198" s="382">
        <v>2733.5999999999995</v>
      </c>
      <c r="I198" s="382">
        <v>2754.7499999999991</v>
      </c>
      <c r="J198" s="382">
        <v>2777.8999999999992</v>
      </c>
      <c r="K198" s="381">
        <v>2731.6</v>
      </c>
      <c r="L198" s="381">
        <v>2687.3</v>
      </c>
      <c r="M198" s="381">
        <v>17.65906</v>
      </c>
      <c r="N198" s="1"/>
      <c r="O198" s="1"/>
    </row>
    <row r="199" spans="1:15" ht="12.75" customHeight="1">
      <c r="A199" s="33">
        <v>189</v>
      </c>
      <c r="B199" s="440" t="s">
        <v>116</v>
      </c>
      <c r="C199" s="381">
        <v>2470.6</v>
      </c>
      <c r="D199" s="382">
        <v>2474.8666666666668</v>
      </c>
      <c r="E199" s="382">
        <v>2450.7333333333336</v>
      </c>
      <c r="F199" s="382">
        <v>2430.8666666666668</v>
      </c>
      <c r="G199" s="382">
        <v>2406.7333333333336</v>
      </c>
      <c r="H199" s="382">
        <v>2494.7333333333336</v>
      </c>
      <c r="I199" s="382">
        <v>2518.8666666666668</v>
      </c>
      <c r="J199" s="382">
        <v>2538.7333333333336</v>
      </c>
      <c r="K199" s="381">
        <v>2499</v>
      </c>
      <c r="L199" s="381">
        <v>2455</v>
      </c>
      <c r="M199" s="381">
        <v>5.8900800000000002</v>
      </c>
      <c r="N199" s="1"/>
      <c r="O199" s="1"/>
    </row>
    <row r="200" spans="1:15" ht="12.75" customHeight="1">
      <c r="A200" s="33">
        <v>190</v>
      </c>
      <c r="B200" s="440" t="s">
        <v>117</v>
      </c>
      <c r="C200" s="381">
        <v>1545.15</v>
      </c>
      <c r="D200" s="382">
        <v>1537.6166666666668</v>
      </c>
      <c r="E200" s="382">
        <v>1526.5333333333335</v>
      </c>
      <c r="F200" s="382">
        <v>1507.9166666666667</v>
      </c>
      <c r="G200" s="382">
        <v>1496.8333333333335</v>
      </c>
      <c r="H200" s="382">
        <v>1556.2333333333336</v>
      </c>
      <c r="I200" s="382">
        <v>1567.3166666666666</v>
      </c>
      <c r="J200" s="382">
        <v>1585.9333333333336</v>
      </c>
      <c r="K200" s="381">
        <v>1548.7</v>
      </c>
      <c r="L200" s="381">
        <v>1519</v>
      </c>
      <c r="M200" s="381">
        <v>56.044840000000001</v>
      </c>
      <c r="N200" s="1"/>
      <c r="O200" s="1"/>
    </row>
    <row r="201" spans="1:15" ht="12.75" customHeight="1">
      <c r="A201" s="33">
        <v>191</v>
      </c>
      <c r="B201" s="440" t="s">
        <v>118</v>
      </c>
      <c r="C201" s="381">
        <v>671.45</v>
      </c>
      <c r="D201" s="382">
        <v>670.83333333333337</v>
      </c>
      <c r="E201" s="382">
        <v>666.81666666666672</v>
      </c>
      <c r="F201" s="382">
        <v>662.18333333333339</v>
      </c>
      <c r="G201" s="382">
        <v>658.16666666666674</v>
      </c>
      <c r="H201" s="382">
        <v>675.4666666666667</v>
      </c>
      <c r="I201" s="382">
        <v>679.48333333333335</v>
      </c>
      <c r="J201" s="382">
        <v>684.11666666666667</v>
      </c>
      <c r="K201" s="381">
        <v>674.85</v>
      </c>
      <c r="L201" s="381">
        <v>666.2</v>
      </c>
      <c r="M201" s="381">
        <v>12.92789</v>
      </c>
      <c r="N201" s="1"/>
      <c r="O201" s="1"/>
    </row>
    <row r="202" spans="1:15" ht="12.75" customHeight="1">
      <c r="A202" s="33">
        <v>192</v>
      </c>
      <c r="B202" s="440" t="s">
        <v>385</v>
      </c>
      <c r="C202" s="381">
        <v>1870</v>
      </c>
      <c r="D202" s="382">
        <v>1879.6666666666667</v>
      </c>
      <c r="E202" s="382">
        <v>1851.3333333333335</v>
      </c>
      <c r="F202" s="382">
        <v>1832.6666666666667</v>
      </c>
      <c r="G202" s="382">
        <v>1804.3333333333335</v>
      </c>
      <c r="H202" s="382">
        <v>1898.3333333333335</v>
      </c>
      <c r="I202" s="382">
        <v>1926.666666666667</v>
      </c>
      <c r="J202" s="382">
        <v>1945.3333333333335</v>
      </c>
      <c r="K202" s="381">
        <v>1908</v>
      </c>
      <c r="L202" s="381">
        <v>1861</v>
      </c>
      <c r="M202" s="381">
        <v>2.6172800000000001</v>
      </c>
      <c r="N202" s="1"/>
      <c r="O202" s="1"/>
    </row>
    <row r="203" spans="1:15" ht="12.75" customHeight="1">
      <c r="A203" s="33">
        <v>193</v>
      </c>
      <c r="B203" s="440" t="s">
        <v>389</v>
      </c>
      <c r="C203" s="381">
        <v>237.5</v>
      </c>
      <c r="D203" s="382">
        <v>237.13333333333333</v>
      </c>
      <c r="E203" s="382">
        <v>234.36666666666665</v>
      </c>
      <c r="F203" s="382">
        <v>231.23333333333332</v>
      </c>
      <c r="G203" s="382">
        <v>228.46666666666664</v>
      </c>
      <c r="H203" s="382">
        <v>240.26666666666665</v>
      </c>
      <c r="I203" s="382">
        <v>243.0333333333333</v>
      </c>
      <c r="J203" s="382">
        <v>246.16666666666666</v>
      </c>
      <c r="K203" s="381">
        <v>239.9</v>
      </c>
      <c r="L203" s="381">
        <v>234</v>
      </c>
      <c r="M203" s="381">
        <v>0.73494000000000004</v>
      </c>
      <c r="N203" s="1"/>
      <c r="O203" s="1"/>
    </row>
    <row r="204" spans="1:15" ht="12.75" customHeight="1">
      <c r="A204" s="33">
        <v>194</v>
      </c>
      <c r="B204" s="440" t="s">
        <v>390</v>
      </c>
      <c r="C204" s="381">
        <v>136.1</v>
      </c>
      <c r="D204" s="382">
        <v>137.20000000000002</v>
      </c>
      <c r="E204" s="382">
        <v>134.40000000000003</v>
      </c>
      <c r="F204" s="382">
        <v>132.70000000000002</v>
      </c>
      <c r="G204" s="382">
        <v>129.90000000000003</v>
      </c>
      <c r="H204" s="382">
        <v>138.90000000000003</v>
      </c>
      <c r="I204" s="382">
        <v>141.70000000000005</v>
      </c>
      <c r="J204" s="382">
        <v>143.40000000000003</v>
      </c>
      <c r="K204" s="381">
        <v>140</v>
      </c>
      <c r="L204" s="381">
        <v>135.5</v>
      </c>
      <c r="M204" s="381">
        <v>10.637890000000001</v>
      </c>
      <c r="N204" s="1"/>
      <c r="O204" s="1"/>
    </row>
    <row r="205" spans="1:15" ht="12.75" customHeight="1">
      <c r="A205" s="33">
        <v>195</v>
      </c>
      <c r="B205" s="440" t="s">
        <v>119</v>
      </c>
      <c r="C205" s="381">
        <v>2569.6999999999998</v>
      </c>
      <c r="D205" s="382">
        <v>2573.1666666666665</v>
      </c>
      <c r="E205" s="382">
        <v>2551.5333333333328</v>
      </c>
      <c r="F205" s="382">
        <v>2533.3666666666663</v>
      </c>
      <c r="G205" s="382">
        <v>2511.7333333333327</v>
      </c>
      <c r="H205" s="382">
        <v>2591.333333333333</v>
      </c>
      <c r="I205" s="382">
        <v>2612.9666666666672</v>
      </c>
      <c r="J205" s="382">
        <v>2631.1333333333332</v>
      </c>
      <c r="K205" s="381">
        <v>2594.8000000000002</v>
      </c>
      <c r="L205" s="381">
        <v>2555</v>
      </c>
      <c r="M205" s="381">
        <v>2.6706500000000002</v>
      </c>
      <c r="N205" s="1"/>
      <c r="O205" s="1"/>
    </row>
    <row r="206" spans="1:15" ht="12.75" customHeight="1">
      <c r="A206" s="33">
        <v>196</v>
      </c>
      <c r="B206" s="440" t="s">
        <v>386</v>
      </c>
      <c r="C206" s="381">
        <v>91.85</v>
      </c>
      <c r="D206" s="382">
        <v>89.95</v>
      </c>
      <c r="E206" s="382">
        <v>86.45</v>
      </c>
      <c r="F206" s="382">
        <v>81.05</v>
      </c>
      <c r="G206" s="382">
        <v>77.55</v>
      </c>
      <c r="H206" s="382">
        <v>95.350000000000009</v>
      </c>
      <c r="I206" s="382">
        <v>98.850000000000009</v>
      </c>
      <c r="J206" s="382">
        <v>104.25000000000001</v>
      </c>
      <c r="K206" s="381">
        <v>93.45</v>
      </c>
      <c r="L206" s="381">
        <v>84.55</v>
      </c>
      <c r="M206" s="381">
        <v>736.60895000000005</v>
      </c>
      <c r="N206" s="1"/>
      <c r="O206" s="1"/>
    </row>
    <row r="207" spans="1:15" ht="12.75" customHeight="1">
      <c r="A207" s="33">
        <v>197</v>
      </c>
      <c r="B207" s="440" t="s">
        <v>842</v>
      </c>
      <c r="C207" s="381">
        <v>3168.3</v>
      </c>
      <c r="D207" s="382">
        <v>3154.7000000000003</v>
      </c>
      <c r="E207" s="382">
        <v>3123.6000000000004</v>
      </c>
      <c r="F207" s="382">
        <v>3078.9</v>
      </c>
      <c r="G207" s="382">
        <v>3047.8</v>
      </c>
      <c r="H207" s="382">
        <v>3199.4000000000005</v>
      </c>
      <c r="I207" s="382">
        <v>3230.5</v>
      </c>
      <c r="J207" s="382">
        <v>3275.2000000000007</v>
      </c>
      <c r="K207" s="381">
        <v>3185.8</v>
      </c>
      <c r="L207" s="381">
        <v>3110</v>
      </c>
      <c r="M207" s="381">
        <v>1.9269799999999999</v>
      </c>
      <c r="N207" s="1"/>
      <c r="O207" s="1"/>
    </row>
    <row r="208" spans="1:15" ht="12.75" customHeight="1">
      <c r="A208" s="33">
        <v>198</v>
      </c>
      <c r="B208" s="440" t="s">
        <v>828</v>
      </c>
      <c r="C208" s="381">
        <v>492.55</v>
      </c>
      <c r="D208" s="382">
        <v>497.51666666666665</v>
      </c>
      <c r="E208" s="382">
        <v>486.0333333333333</v>
      </c>
      <c r="F208" s="382">
        <v>479.51666666666665</v>
      </c>
      <c r="G208" s="382">
        <v>468.0333333333333</v>
      </c>
      <c r="H208" s="382">
        <v>504.0333333333333</v>
      </c>
      <c r="I208" s="382">
        <v>515.51666666666665</v>
      </c>
      <c r="J208" s="382">
        <v>522.0333333333333</v>
      </c>
      <c r="K208" s="381">
        <v>509</v>
      </c>
      <c r="L208" s="381">
        <v>491</v>
      </c>
      <c r="M208" s="381">
        <v>3.95384</v>
      </c>
      <c r="N208" s="1"/>
      <c r="O208" s="1"/>
    </row>
    <row r="209" spans="1:15" ht="12.75" customHeight="1">
      <c r="A209" s="33">
        <v>199</v>
      </c>
      <c r="B209" s="440" t="s">
        <v>121</v>
      </c>
      <c r="C209" s="381">
        <v>506.35</v>
      </c>
      <c r="D209" s="382">
        <v>506.2833333333333</v>
      </c>
      <c r="E209" s="382">
        <v>503.06666666666661</v>
      </c>
      <c r="F209" s="382">
        <v>499.7833333333333</v>
      </c>
      <c r="G209" s="382">
        <v>496.56666666666661</v>
      </c>
      <c r="H209" s="382">
        <v>509.56666666666661</v>
      </c>
      <c r="I209" s="382">
        <v>512.7833333333333</v>
      </c>
      <c r="J209" s="382">
        <v>516.06666666666661</v>
      </c>
      <c r="K209" s="381">
        <v>509.5</v>
      </c>
      <c r="L209" s="381">
        <v>503</v>
      </c>
      <c r="M209" s="381">
        <v>54.610720000000001</v>
      </c>
      <c r="N209" s="1"/>
      <c r="O209" s="1"/>
    </row>
    <row r="210" spans="1:15" ht="12.75" customHeight="1">
      <c r="A210" s="33">
        <v>200</v>
      </c>
      <c r="B210" s="440" t="s">
        <v>391</v>
      </c>
      <c r="C210" s="381">
        <v>136.65</v>
      </c>
      <c r="D210" s="382">
        <v>136.28333333333333</v>
      </c>
      <c r="E210" s="382">
        <v>135.06666666666666</v>
      </c>
      <c r="F210" s="382">
        <v>133.48333333333332</v>
      </c>
      <c r="G210" s="382">
        <v>132.26666666666665</v>
      </c>
      <c r="H210" s="382">
        <v>137.86666666666667</v>
      </c>
      <c r="I210" s="382">
        <v>139.08333333333331</v>
      </c>
      <c r="J210" s="382">
        <v>140.66666666666669</v>
      </c>
      <c r="K210" s="381">
        <v>137.5</v>
      </c>
      <c r="L210" s="381">
        <v>134.69999999999999</v>
      </c>
      <c r="M210" s="381">
        <v>56.394480000000001</v>
      </c>
      <c r="N210" s="1"/>
      <c r="O210" s="1"/>
    </row>
    <row r="211" spans="1:15" ht="12.75" customHeight="1">
      <c r="A211" s="33">
        <v>201</v>
      </c>
      <c r="B211" s="440" t="s">
        <v>122</v>
      </c>
      <c r="C211" s="381">
        <v>325</v>
      </c>
      <c r="D211" s="382">
        <v>323.63333333333333</v>
      </c>
      <c r="E211" s="382">
        <v>320.86666666666667</v>
      </c>
      <c r="F211" s="382">
        <v>316.73333333333335</v>
      </c>
      <c r="G211" s="382">
        <v>313.9666666666667</v>
      </c>
      <c r="H211" s="382">
        <v>327.76666666666665</v>
      </c>
      <c r="I211" s="382">
        <v>330.5333333333333</v>
      </c>
      <c r="J211" s="382">
        <v>334.66666666666663</v>
      </c>
      <c r="K211" s="381">
        <v>326.39999999999998</v>
      </c>
      <c r="L211" s="381">
        <v>319.5</v>
      </c>
      <c r="M211" s="381">
        <v>37.865349999999999</v>
      </c>
      <c r="N211" s="1"/>
      <c r="O211" s="1"/>
    </row>
    <row r="212" spans="1:15" ht="12.75" customHeight="1">
      <c r="A212" s="33">
        <v>202</v>
      </c>
      <c r="B212" s="440" t="s">
        <v>123</v>
      </c>
      <c r="C212" s="381">
        <v>2363.6999999999998</v>
      </c>
      <c r="D212" s="382">
        <v>2381.8333333333335</v>
      </c>
      <c r="E212" s="382">
        <v>2342.666666666667</v>
      </c>
      <c r="F212" s="382">
        <v>2321.6333333333337</v>
      </c>
      <c r="G212" s="382">
        <v>2282.4666666666672</v>
      </c>
      <c r="H212" s="382">
        <v>2402.8666666666668</v>
      </c>
      <c r="I212" s="382">
        <v>2442.0333333333338</v>
      </c>
      <c r="J212" s="382">
        <v>2463.0666666666666</v>
      </c>
      <c r="K212" s="381">
        <v>2421</v>
      </c>
      <c r="L212" s="381">
        <v>2360.8000000000002</v>
      </c>
      <c r="M212" s="381">
        <v>15.960369999999999</v>
      </c>
      <c r="N212" s="1"/>
      <c r="O212" s="1"/>
    </row>
    <row r="213" spans="1:15" ht="12.75" customHeight="1">
      <c r="A213" s="33">
        <v>203</v>
      </c>
      <c r="B213" s="440" t="s">
        <v>263</v>
      </c>
      <c r="C213" s="381">
        <v>330</v>
      </c>
      <c r="D213" s="382">
        <v>330.31666666666666</v>
      </c>
      <c r="E213" s="382">
        <v>327.98333333333335</v>
      </c>
      <c r="F213" s="382">
        <v>325.9666666666667</v>
      </c>
      <c r="G213" s="382">
        <v>323.63333333333338</v>
      </c>
      <c r="H213" s="382">
        <v>332.33333333333331</v>
      </c>
      <c r="I213" s="382">
        <v>334.66666666666669</v>
      </c>
      <c r="J213" s="382">
        <v>336.68333333333328</v>
      </c>
      <c r="K213" s="381">
        <v>332.65</v>
      </c>
      <c r="L213" s="381">
        <v>328.3</v>
      </c>
      <c r="M213" s="381">
        <v>2.2048999999999999</v>
      </c>
      <c r="N213" s="1"/>
      <c r="O213" s="1"/>
    </row>
    <row r="214" spans="1:15" ht="12.75" customHeight="1">
      <c r="A214" s="33">
        <v>204</v>
      </c>
      <c r="B214" s="440" t="s">
        <v>843</v>
      </c>
      <c r="C214" s="381">
        <v>808.7</v>
      </c>
      <c r="D214" s="382">
        <v>806.33333333333337</v>
      </c>
      <c r="E214" s="382">
        <v>793.66666666666674</v>
      </c>
      <c r="F214" s="382">
        <v>778.63333333333333</v>
      </c>
      <c r="G214" s="382">
        <v>765.9666666666667</v>
      </c>
      <c r="H214" s="382">
        <v>821.36666666666679</v>
      </c>
      <c r="I214" s="382">
        <v>834.03333333333353</v>
      </c>
      <c r="J214" s="382">
        <v>849.06666666666683</v>
      </c>
      <c r="K214" s="381">
        <v>819</v>
      </c>
      <c r="L214" s="381">
        <v>791.3</v>
      </c>
      <c r="M214" s="381">
        <v>0.67061999999999999</v>
      </c>
      <c r="N214" s="1"/>
      <c r="O214" s="1"/>
    </row>
    <row r="215" spans="1:15" ht="12.75" customHeight="1">
      <c r="A215" s="33">
        <v>205</v>
      </c>
      <c r="B215" s="440" t="s">
        <v>392</v>
      </c>
      <c r="C215" s="381">
        <v>44556.2</v>
      </c>
      <c r="D215" s="382">
        <v>44418.966666666667</v>
      </c>
      <c r="E215" s="382">
        <v>43987.933333333334</v>
      </c>
      <c r="F215" s="382">
        <v>43419.666666666664</v>
      </c>
      <c r="G215" s="382">
        <v>42988.633333333331</v>
      </c>
      <c r="H215" s="382">
        <v>44987.233333333337</v>
      </c>
      <c r="I215" s="382">
        <v>45418.266666666677</v>
      </c>
      <c r="J215" s="382">
        <v>45986.53333333334</v>
      </c>
      <c r="K215" s="381">
        <v>44850</v>
      </c>
      <c r="L215" s="381">
        <v>43850.7</v>
      </c>
      <c r="M215" s="381">
        <v>3.9320000000000001E-2</v>
      </c>
      <c r="N215" s="1"/>
      <c r="O215" s="1"/>
    </row>
    <row r="216" spans="1:15" ht="12.75" customHeight="1">
      <c r="A216" s="33">
        <v>206</v>
      </c>
      <c r="B216" s="440" t="s">
        <v>393</v>
      </c>
      <c r="C216" s="381">
        <v>42.35</v>
      </c>
      <c r="D216" s="382">
        <v>42.516666666666673</v>
      </c>
      <c r="E216" s="382">
        <v>41.983333333333348</v>
      </c>
      <c r="F216" s="382">
        <v>41.616666666666674</v>
      </c>
      <c r="G216" s="382">
        <v>41.08333333333335</v>
      </c>
      <c r="H216" s="382">
        <v>42.883333333333347</v>
      </c>
      <c r="I216" s="382">
        <v>43.416666666666664</v>
      </c>
      <c r="J216" s="382">
        <v>43.783333333333346</v>
      </c>
      <c r="K216" s="381">
        <v>43.05</v>
      </c>
      <c r="L216" s="381">
        <v>42.15</v>
      </c>
      <c r="M216" s="381">
        <v>17.596440000000001</v>
      </c>
      <c r="N216" s="1"/>
      <c r="O216" s="1"/>
    </row>
    <row r="217" spans="1:15" ht="12.75" customHeight="1">
      <c r="A217" s="33">
        <v>207</v>
      </c>
      <c r="B217" s="440" t="s">
        <v>405</v>
      </c>
      <c r="C217" s="381">
        <v>169.65</v>
      </c>
      <c r="D217" s="382">
        <v>170.51666666666665</v>
      </c>
      <c r="E217" s="382">
        <v>166.7833333333333</v>
      </c>
      <c r="F217" s="382">
        <v>163.91666666666666</v>
      </c>
      <c r="G217" s="382">
        <v>160.18333333333331</v>
      </c>
      <c r="H217" s="382">
        <v>173.3833333333333</v>
      </c>
      <c r="I217" s="382">
        <v>177.11666666666665</v>
      </c>
      <c r="J217" s="382">
        <v>179.98333333333329</v>
      </c>
      <c r="K217" s="381">
        <v>174.25</v>
      </c>
      <c r="L217" s="381">
        <v>167.65</v>
      </c>
      <c r="M217" s="381">
        <v>102.04895999999999</v>
      </c>
      <c r="N217" s="1"/>
      <c r="O217" s="1"/>
    </row>
    <row r="218" spans="1:15" ht="12.75" customHeight="1">
      <c r="A218" s="33">
        <v>208</v>
      </c>
      <c r="B218" s="440" t="s">
        <v>124</v>
      </c>
      <c r="C218" s="381">
        <v>221.7</v>
      </c>
      <c r="D218" s="382">
        <v>221.36666666666667</v>
      </c>
      <c r="E218" s="382">
        <v>219.83333333333334</v>
      </c>
      <c r="F218" s="382">
        <v>217.96666666666667</v>
      </c>
      <c r="G218" s="382">
        <v>216.43333333333334</v>
      </c>
      <c r="H218" s="382">
        <v>223.23333333333335</v>
      </c>
      <c r="I218" s="382">
        <v>224.76666666666665</v>
      </c>
      <c r="J218" s="382">
        <v>226.63333333333335</v>
      </c>
      <c r="K218" s="381">
        <v>222.9</v>
      </c>
      <c r="L218" s="381">
        <v>219.5</v>
      </c>
      <c r="M218" s="381">
        <v>44.400599999999997</v>
      </c>
      <c r="N218" s="1"/>
      <c r="O218" s="1"/>
    </row>
    <row r="219" spans="1:15" ht="12.75" customHeight="1">
      <c r="A219" s="33">
        <v>209</v>
      </c>
      <c r="B219" s="440" t="s">
        <v>125</v>
      </c>
      <c r="C219" s="381">
        <v>820</v>
      </c>
      <c r="D219" s="382">
        <v>817.86666666666667</v>
      </c>
      <c r="E219" s="382">
        <v>813.73333333333335</v>
      </c>
      <c r="F219" s="382">
        <v>807.4666666666667</v>
      </c>
      <c r="G219" s="382">
        <v>803.33333333333337</v>
      </c>
      <c r="H219" s="382">
        <v>824.13333333333333</v>
      </c>
      <c r="I219" s="382">
        <v>828.26666666666677</v>
      </c>
      <c r="J219" s="382">
        <v>834.5333333333333</v>
      </c>
      <c r="K219" s="381">
        <v>822</v>
      </c>
      <c r="L219" s="381">
        <v>811.6</v>
      </c>
      <c r="M219" s="381">
        <v>75.528440000000003</v>
      </c>
      <c r="N219" s="1"/>
      <c r="O219" s="1"/>
    </row>
    <row r="220" spans="1:15" ht="12.75" customHeight="1">
      <c r="A220" s="33">
        <v>210</v>
      </c>
      <c r="B220" s="440" t="s">
        <v>126</v>
      </c>
      <c r="C220" s="381">
        <v>1415.55</v>
      </c>
      <c r="D220" s="382">
        <v>1414.95</v>
      </c>
      <c r="E220" s="382">
        <v>1402.15</v>
      </c>
      <c r="F220" s="382">
        <v>1388.75</v>
      </c>
      <c r="G220" s="382">
        <v>1375.95</v>
      </c>
      <c r="H220" s="382">
        <v>1428.3500000000001</v>
      </c>
      <c r="I220" s="382">
        <v>1441.1499999999999</v>
      </c>
      <c r="J220" s="382">
        <v>1454.5500000000002</v>
      </c>
      <c r="K220" s="381">
        <v>1427.75</v>
      </c>
      <c r="L220" s="381">
        <v>1401.55</v>
      </c>
      <c r="M220" s="381">
        <v>3.57396</v>
      </c>
      <c r="N220" s="1"/>
      <c r="O220" s="1"/>
    </row>
    <row r="221" spans="1:15" ht="12.75" customHeight="1">
      <c r="A221" s="33">
        <v>211</v>
      </c>
      <c r="B221" s="440" t="s">
        <v>127</v>
      </c>
      <c r="C221" s="381">
        <v>591.1</v>
      </c>
      <c r="D221" s="382">
        <v>593.91666666666663</v>
      </c>
      <c r="E221" s="382">
        <v>584.43333333333328</v>
      </c>
      <c r="F221" s="382">
        <v>577.76666666666665</v>
      </c>
      <c r="G221" s="382">
        <v>568.2833333333333</v>
      </c>
      <c r="H221" s="382">
        <v>600.58333333333326</v>
      </c>
      <c r="I221" s="382">
        <v>610.06666666666661</v>
      </c>
      <c r="J221" s="382">
        <v>616.73333333333323</v>
      </c>
      <c r="K221" s="381">
        <v>603.4</v>
      </c>
      <c r="L221" s="381">
        <v>587.25</v>
      </c>
      <c r="M221" s="381">
        <v>11.4625</v>
      </c>
      <c r="N221" s="1"/>
      <c r="O221" s="1"/>
    </row>
    <row r="222" spans="1:15" ht="12.75" customHeight="1">
      <c r="A222" s="33">
        <v>212</v>
      </c>
      <c r="B222" s="440" t="s">
        <v>409</v>
      </c>
      <c r="C222" s="381">
        <v>267.89999999999998</v>
      </c>
      <c r="D222" s="382">
        <v>265.86666666666662</v>
      </c>
      <c r="E222" s="382">
        <v>262.03333333333325</v>
      </c>
      <c r="F222" s="382">
        <v>256.16666666666663</v>
      </c>
      <c r="G222" s="382">
        <v>252.33333333333326</v>
      </c>
      <c r="H222" s="382">
        <v>271.73333333333323</v>
      </c>
      <c r="I222" s="382">
        <v>275.56666666666661</v>
      </c>
      <c r="J222" s="382">
        <v>281.43333333333322</v>
      </c>
      <c r="K222" s="381">
        <v>269.7</v>
      </c>
      <c r="L222" s="381">
        <v>260</v>
      </c>
      <c r="M222" s="381">
        <v>4.0023200000000001</v>
      </c>
      <c r="N222" s="1"/>
      <c r="O222" s="1"/>
    </row>
    <row r="223" spans="1:15" ht="12.75" customHeight="1">
      <c r="A223" s="33">
        <v>213</v>
      </c>
      <c r="B223" s="440" t="s">
        <v>395</v>
      </c>
      <c r="C223" s="381">
        <v>51.6</v>
      </c>
      <c r="D223" s="382">
        <v>51.816666666666663</v>
      </c>
      <c r="E223" s="382">
        <v>51.133333333333326</v>
      </c>
      <c r="F223" s="382">
        <v>50.666666666666664</v>
      </c>
      <c r="G223" s="382">
        <v>49.983333333333327</v>
      </c>
      <c r="H223" s="382">
        <v>52.283333333333324</v>
      </c>
      <c r="I223" s="382">
        <v>52.966666666666661</v>
      </c>
      <c r="J223" s="382">
        <v>53.433333333333323</v>
      </c>
      <c r="K223" s="381">
        <v>52.5</v>
      </c>
      <c r="L223" s="381">
        <v>51.35</v>
      </c>
      <c r="M223" s="381">
        <v>73.554310000000001</v>
      </c>
      <c r="N223" s="1"/>
      <c r="O223" s="1"/>
    </row>
    <row r="224" spans="1:15" ht="12.75" customHeight="1">
      <c r="A224" s="33">
        <v>214</v>
      </c>
      <c r="B224" s="440" t="s">
        <v>128</v>
      </c>
      <c r="C224" s="381">
        <v>12.75</v>
      </c>
      <c r="D224" s="382">
        <v>12.816666666666668</v>
      </c>
      <c r="E224" s="382">
        <v>12.633333333333336</v>
      </c>
      <c r="F224" s="382">
        <v>12.516666666666667</v>
      </c>
      <c r="G224" s="382">
        <v>12.333333333333336</v>
      </c>
      <c r="H224" s="382">
        <v>12.933333333333337</v>
      </c>
      <c r="I224" s="382">
        <v>13.116666666666671</v>
      </c>
      <c r="J224" s="382">
        <v>13.233333333333338</v>
      </c>
      <c r="K224" s="381">
        <v>13</v>
      </c>
      <c r="L224" s="381">
        <v>12.7</v>
      </c>
      <c r="M224" s="381">
        <v>1588.30431</v>
      </c>
      <c r="N224" s="1"/>
      <c r="O224" s="1"/>
    </row>
    <row r="225" spans="1:15" ht="12.75" customHeight="1">
      <c r="A225" s="33">
        <v>215</v>
      </c>
      <c r="B225" s="440" t="s">
        <v>396</v>
      </c>
      <c r="C225" s="381">
        <v>64.150000000000006</v>
      </c>
      <c r="D225" s="382">
        <v>64.166666666666671</v>
      </c>
      <c r="E225" s="382">
        <v>62.583333333333343</v>
      </c>
      <c r="F225" s="382">
        <v>61.016666666666673</v>
      </c>
      <c r="G225" s="382">
        <v>59.433333333333344</v>
      </c>
      <c r="H225" s="382">
        <v>65.733333333333348</v>
      </c>
      <c r="I225" s="382">
        <v>67.316666666666691</v>
      </c>
      <c r="J225" s="382">
        <v>68.88333333333334</v>
      </c>
      <c r="K225" s="381">
        <v>65.75</v>
      </c>
      <c r="L225" s="381">
        <v>62.6</v>
      </c>
      <c r="M225" s="381">
        <v>124.74961999999999</v>
      </c>
      <c r="N225" s="1"/>
      <c r="O225" s="1"/>
    </row>
    <row r="226" spans="1:15" ht="12.75" customHeight="1">
      <c r="A226" s="33">
        <v>216</v>
      </c>
      <c r="B226" s="440" t="s">
        <v>129</v>
      </c>
      <c r="C226" s="381">
        <v>49.2</v>
      </c>
      <c r="D226" s="382">
        <v>49.466666666666661</v>
      </c>
      <c r="E226" s="382">
        <v>48.783333333333324</v>
      </c>
      <c r="F226" s="382">
        <v>48.36666666666666</v>
      </c>
      <c r="G226" s="382">
        <v>47.683333333333323</v>
      </c>
      <c r="H226" s="382">
        <v>49.883333333333326</v>
      </c>
      <c r="I226" s="382">
        <v>50.566666666666663</v>
      </c>
      <c r="J226" s="382">
        <v>50.983333333333327</v>
      </c>
      <c r="K226" s="381">
        <v>50.15</v>
      </c>
      <c r="L226" s="381">
        <v>49.05</v>
      </c>
      <c r="M226" s="381">
        <v>158.92842999999999</v>
      </c>
      <c r="N226" s="1"/>
      <c r="O226" s="1"/>
    </row>
    <row r="227" spans="1:15" ht="12.75" customHeight="1">
      <c r="A227" s="33">
        <v>217</v>
      </c>
      <c r="B227" s="440" t="s">
        <v>407</v>
      </c>
      <c r="C227" s="381">
        <v>266.85000000000002</v>
      </c>
      <c r="D227" s="382">
        <v>265.8</v>
      </c>
      <c r="E227" s="382">
        <v>261.8</v>
      </c>
      <c r="F227" s="382">
        <v>256.75</v>
      </c>
      <c r="G227" s="382">
        <v>252.75</v>
      </c>
      <c r="H227" s="382">
        <v>270.85000000000002</v>
      </c>
      <c r="I227" s="382">
        <v>274.85000000000002</v>
      </c>
      <c r="J227" s="382">
        <v>279.90000000000003</v>
      </c>
      <c r="K227" s="381">
        <v>269.8</v>
      </c>
      <c r="L227" s="381">
        <v>260.75</v>
      </c>
      <c r="M227" s="381">
        <v>107.56905999999999</v>
      </c>
      <c r="N227" s="1"/>
      <c r="O227" s="1"/>
    </row>
    <row r="228" spans="1:15" ht="12.75" customHeight="1">
      <c r="A228" s="33">
        <v>218</v>
      </c>
      <c r="B228" s="440" t="s">
        <v>397</v>
      </c>
      <c r="C228" s="381">
        <v>1175.4000000000001</v>
      </c>
      <c r="D228" s="382">
        <v>1174.2166666666667</v>
      </c>
      <c r="E228" s="382">
        <v>1166.1833333333334</v>
      </c>
      <c r="F228" s="382">
        <v>1156.9666666666667</v>
      </c>
      <c r="G228" s="382">
        <v>1148.9333333333334</v>
      </c>
      <c r="H228" s="382">
        <v>1183.4333333333334</v>
      </c>
      <c r="I228" s="382">
        <v>1191.4666666666667</v>
      </c>
      <c r="J228" s="382">
        <v>1200.6833333333334</v>
      </c>
      <c r="K228" s="381">
        <v>1182.25</v>
      </c>
      <c r="L228" s="381">
        <v>1165</v>
      </c>
      <c r="M228" s="381">
        <v>5.917E-2</v>
      </c>
      <c r="N228" s="1"/>
      <c r="O228" s="1"/>
    </row>
    <row r="229" spans="1:15" ht="12.75" customHeight="1">
      <c r="A229" s="33">
        <v>219</v>
      </c>
      <c r="B229" s="440" t="s">
        <v>130</v>
      </c>
      <c r="C229" s="381">
        <v>461.45</v>
      </c>
      <c r="D229" s="382">
        <v>462.7</v>
      </c>
      <c r="E229" s="382">
        <v>458.79999999999995</v>
      </c>
      <c r="F229" s="382">
        <v>456.15</v>
      </c>
      <c r="G229" s="382">
        <v>452.24999999999994</v>
      </c>
      <c r="H229" s="382">
        <v>465.34999999999997</v>
      </c>
      <c r="I229" s="382">
        <v>469.24999999999994</v>
      </c>
      <c r="J229" s="382">
        <v>471.9</v>
      </c>
      <c r="K229" s="381">
        <v>466.6</v>
      </c>
      <c r="L229" s="381">
        <v>460.05</v>
      </c>
      <c r="M229" s="381">
        <v>16.2301</v>
      </c>
      <c r="N229" s="1"/>
      <c r="O229" s="1"/>
    </row>
    <row r="230" spans="1:15" ht="12.75" customHeight="1">
      <c r="A230" s="33">
        <v>220</v>
      </c>
      <c r="B230" s="440" t="s">
        <v>398</v>
      </c>
      <c r="C230" s="381">
        <v>312.10000000000002</v>
      </c>
      <c r="D230" s="382">
        <v>311.00000000000006</v>
      </c>
      <c r="E230" s="382">
        <v>307.2000000000001</v>
      </c>
      <c r="F230" s="382">
        <v>302.30000000000007</v>
      </c>
      <c r="G230" s="382">
        <v>298.50000000000011</v>
      </c>
      <c r="H230" s="382">
        <v>315.90000000000009</v>
      </c>
      <c r="I230" s="382">
        <v>319.70000000000005</v>
      </c>
      <c r="J230" s="382">
        <v>324.60000000000008</v>
      </c>
      <c r="K230" s="381">
        <v>314.8</v>
      </c>
      <c r="L230" s="381">
        <v>306.10000000000002</v>
      </c>
      <c r="M230" s="381">
        <v>3.2195499999999999</v>
      </c>
      <c r="N230" s="1"/>
      <c r="O230" s="1"/>
    </row>
    <row r="231" spans="1:15" ht="12.75" customHeight="1">
      <c r="A231" s="33">
        <v>221</v>
      </c>
      <c r="B231" s="440" t="s">
        <v>399</v>
      </c>
      <c r="C231" s="381">
        <v>1636</v>
      </c>
      <c r="D231" s="382">
        <v>1615.9833333333333</v>
      </c>
      <c r="E231" s="382">
        <v>1586.9666666666667</v>
      </c>
      <c r="F231" s="382">
        <v>1537.9333333333334</v>
      </c>
      <c r="G231" s="382">
        <v>1508.9166666666667</v>
      </c>
      <c r="H231" s="382">
        <v>1665.0166666666667</v>
      </c>
      <c r="I231" s="382">
        <v>1694.0333333333335</v>
      </c>
      <c r="J231" s="382">
        <v>1743.0666666666666</v>
      </c>
      <c r="K231" s="381">
        <v>1645</v>
      </c>
      <c r="L231" s="381">
        <v>1566.95</v>
      </c>
      <c r="M231" s="381">
        <v>0.79262999999999995</v>
      </c>
      <c r="N231" s="1"/>
      <c r="O231" s="1"/>
    </row>
    <row r="232" spans="1:15" ht="12.75" customHeight="1">
      <c r="A232" s="33">
        <v>222</v>
      </c>
      <c r="B232" s="440" t="s">
        <v>131</v>
      </c>
      <c r="C232" s="381">
        <v>210.7</v>
      </c>
      <c r="D232" s="382">
        <v>210.73333333333335</v>
      </c>
      <c r="E232" s="382">
        <v>207.51666666666671</v>
      </c>
      <c r="F232" s="382">
        <v>204.33333333333337</v>
      </c>
      <c r="G232" s="382">
        <v>201.11666666666673</v>
      </c>
      <c r="H232" s="382">
        <v>213.91666666666669</v>
      </c>
      <c r="I232" s="382">
        <v>217.13333333333333</v>
      </c>
      <c r="J232" s="382">
        <v>220.31666666666666</v>
      </c>
      <c r="K232" s="381">
        <v>213.95</v>
      </c>
      <c r="L232" s="381">
        <v>207.55</v>
      </c>
      <c r="M232" s="381">
        <v>40.355249999999998</v>
      </c>
      <c r="N232" s="1"/>
      <c r="O232" s="1"/>
    </row>
    <row r="233" spans="1:15" ht="12.75" customHeight="1">
      <c r="A233" s="33">
        <v>223</v>
      </c>
      <c r="B233" s="440" t="s">
        <v>404</v>
      </c>
      <c r="C233" s="381">
        <v>254.75</v>
      </c>
      <c r="D233" s="382">
        <v>252.23333333333335</v>
      </c>
      <c r="E233" s="382">
        <v>244.51666666666671</v>
      </c>
      <c r="F233" s="382">
        <v>234.28333333333336</v>
      </c>
      <c r="G233" s="382">
        <v>226.56666666666672</v>
      </c>
      <c r="H233" s="382">
        <v>262.4666666666667</v>
      </c>
      <c r="I233" s="382">
        <v>270.18333333333339</v>
      </c>
      <c r="J233" s="382">
        <v>280.41666666666669</v>
      </c>
      <c r="K233" s="381">
        <v>259.95</v>
      </c>
      <c r="L233" s="381">
        <v>242</v>
      </c>
      <c r="M233" s="381">
        <v>154.32651000000001</v>
      </c>
      <c r="N233" s="1"/>
      <c r="O233" s="1"/>
    </row>
    <row r="234" spans="1:15" ht="12.75" customHeight="1">
      <c r="A234" s="33">
        <v>224</v>
      </c>
      <c r="B234" s="440" t="s">
        <v>265</v>
      </c>
      <c r="C234" s="381">
        <v>6769.9</v>
      </c>
      <c r="D234" s="382">
        <v>6763.3</v>
      </c>
      <c r="E234" s="382">
        <v>6656.6</v>
      </c>
      <c r="F234" s="382">
        <v>6543.3</v>
      </c>
      <c r="G234" s="382">
        <v>6436.6</v>
      </c>
      <c r="H234" s="382">
        <v>6876.6</v>
      </c>
      <c r="I234" s="382">
        <v>6983.2999999999993</v>
      </c>
      <c r="J234" s="382">
        <v>7096.6</v>
      </c>
      <c r="K234" s="381">
        <v>6870</v>
      </c>
      <c r="L234" s="381">
        <v>6650</v>
      </c>
      <c r="M234" s="381">
        <v>1.0838000000000001</v>
      </c>
      <c r="N234" s="1"/>
      <c r="O234" s="1"/>
    </row>
    <row r="235" spans="1:15" ht="12.75" customHeight="1">
      <c r="A235" s="33">
        <v>225</v>
      </c>
      <c r="B235" s="440" t="s">
        <v>406</v>
      </c>
      <c r="C235" s="381">
        <v>146.05000000000001</v>
      </c>
      <c r="D235" s="382">
        <v>146.11666666666667</v>
      </c>
      <c r="E235" s="382">
        <v>144.23333333333335</v>
      </c>
      <c r="F235" s="382">
        <v>142.41666666666669</v>
      </c>
      <c r="G235" s="382">
        <v>140.53333333333336</v>
      </c>
      <c r="H235" s="382">
        <v>147.93333333333334</v>
      </c>
      <c r="I235" s="382">
        <v>149.81666666666666</v>
      </c>
      <c r="J235" s="382">
        <v>151.63333333333333</v>
      </c>
      <c r="K235" s="381">
        <v>148</v>
      </c>
      <c r="L235" s="381">
        <v>144.30000000000001</v>
      </c>
      <c r="M235" s="381">
        <v>37.1374</v>
      </c>
      <c r="N235" s="1"/>
      <c r="O235" s="1"/>
    </row>
    <row r="236" spans="1:15" ht="12.75" customHeight="1">
      <c r="A236" s="33">
        <v>226</v>
      </c>
      <c r="B236" s="440" t="s">
        <v>132</v>
      </c>
      <c r="C236" s="381">
        <v>2165.4499999999998</v>
      </c>
      <c r="D236" s="382">
        <v>2151.9333333333329</v>
      </c>
      <c r="E236" s="382">
        <v>2134.8666666666659</v>
      </c>
      <c r="F236" s="382">
        <v>2104.2833333333328</v>
      </c>
      <c r="G236" s="382">
        <v>2087.2166666666658</v>
      </c>
      <c r="H236" s="382">
        <v>2182.516666666666</v>
      </c>
      <c r="I236" s="382">
        <v>2199.5833333333326</v>
      </c>
      <c r="J236" s="382">
        <v>2230.1666666666661</v>
      </c>
      <c r="K236" s="381">
        <v>2169</v>
      </c>
      <c r="L236" s="381">
        <v>2121.35</v>
      </c>
      <c r="M236" s="381">
        <v>6.2832999999999997</v>
      </c>
      <c r="N236" s="1"/>
      <c r="O236" s="1"/>
    </row>
    <row r="237" spans="1:15" ht="12.75" customHeight="1">
      <c r="A237" s="33">
        <v>227</v>
      </c>
      <c r="B237" s="440" t="s">
        <v>844</v>
      </c>
      <c r="C237" s="381">
        <v>2072.1</v>
      </c>
      <c r="D237" s="382">
        <v>2071.5166666666664</v>
      </c>
      <c r="E237" s="382">
        <v>2063.083333333333</v>
      </c>
      <c r="F237" s="382">
        <v>2054.0666666666666</v>
      </c>
      <c r="G237" s="382">
        <v>2045.6333333333332</v>
      </c>
      <c r="H237" s="382">
        <v>2080.5333333333328</v>
      </c>
      <c r="I237" s="382">
        <v>2088.9666666666662</v>
      </c>
      <c r="J237" s="382">
        <v>2097.9833333333327</v>
      </c>
      <c r="K237" s="381">
        <v>2079.9499999999998</v>
      </c>
      <c r="L237" s="381">
        <v>2062.5</v>
      </c>
      <c r="M237" s="381">
        <v>8.7499999999999994E-2</v>
      </c>
      <c r="N237" s="1"/>
      <c r="O237" s="1"/>
    </row>
    <row r="238" spans="1:15" ht="12.75" customHeight="1">
      <c r="A238" s="33">
        <v>228</v>
      </c>
      <c r="B238" s="440" t="s">
        <v>410</v>
      </c>
      <c r="C238" s="381">
        <v>439.15</v>
      </c>
      <c r="D238" s="382">
        <v>436.7</v>
      </c>
      <c r="E238" s="382">
        <v>430.59999999999997</v>
      </c>
      <c r="F238" s="382">
        <v>422.04999999999995</v>
      </c>
      <c r="G238" s="382">
        <v>415.94999999999993</v>
      </c>
      <c r="H238" s="382">
        <v>445.25</v>
      </c>
      <c r="I238" s="382">
        <v>451.35</v>
      </c>
      <c r="J238" s="382">
        <v>459.90000000000003</v>
      </c>
      <c r="K238" s="381">
        <v>442.8</v>
      </c>
      <c r="L238" s="381">
        <v>428.15</v>
      </c>
      <c r="M238" s="381">
        <v>0.97640000000000005</v>
      </c>
      <c r="N238" s="1"/>
      <c r="O238" s="1"/>
    </row>
    <row r="239" spans="1:15" ht="12.75" customHeight="1">
      <c r="A239" s="33">
        <v>229</v>
      </c>
      <c r="B239" s="440" t="s">
        <v>133</v>
      </c>
      <c r="C239" s="381">
        <v>920.05</v>
      </c>
      <c r="D239" s="382">
        <v>919.98333333333323</v>
      </c>
      <c r="E239" s="382">
        <v>913.31666666666649</v>
      </c>
      <c r="F239" s="382">
        <v>906.58333333333326</v>
      </c>
      <c r="G239" s="382">
        <v>899.91666666666652</v>
      </c>
      <c r="H239" s="382">
        <v>926.71666666666647</v>
      </c>
      <c r="I239" s="382">
        <v>933.38333333333321</v>
      </c>
      <c r="J239" s="382">
        <v>940.11666666666645</v>
      </c>
      <c r="K239" s="381">
        <v>926.65</v>
      </c>
      <c r="L239" s="381">
        <v>913.25</v>
      </c>
      <c r="M239" s="381">
        <v>25.57488</v>
      </c>
      <c r="N239" s="1"/>
      <c r="O239" s="1"/>
    </row>
    <row r="240" spans="1:15" ht="12.75" customHeight="1">
      <c r="A240" s="33">
        <v>230</v>
      </c>
      <c r="B240" s="440" t="s">
        <v>134</v>
      </c>
      <c r="C240" s="381">
        <v>272.10000000000002</v>
      </c>
      <c r="D240" s="382">
        <v>273.28333333333336</v>
      </c>
      <c r="E240" s="382">
        <v>270.01666666666671</v>
      </c>
      <c r="F240" s="382">
        <v>267.93333333333334</v>
      </c>
      <c r="G240" s="382">
        <v>264.66666666666669</v>
      </c>
      <c r="H240" s="382">
        <v>275.36666666666673</v>
      </c>
      <c r="I240" s="382">
        <v>278.63333333333338</v>
      </c>
      <c r="J240" s="382">
        <v>280.71666666666675</v>
      </c>
      <c r="K240" s="381">
        <v>276.55</v>
      </c>
      <c r="L240" s="381">
        <v>271.2</v>
      </c>
      <c r="M240" s="381">
        <v>19.404060000000001</v>
      </c>
      <c r="N240" s="1"/>
      <c r="O240" s="1"/>
    </row>
    <row r="241" spans="1:15" ht="12.75" customHeight="1">
      <c r="A241" s="33">
        <v>231</v>
      </c>
      <c r="B241" s="440" t="s">
        <v>411</v>
      </c>
      <c r="C241" s="381">
        <v>40.700000000000003</v>
      </c>
      <c r="D241" s="382">
        <v>40.833333333333336</v>
      </c>
      <c r="E241" s="382">
        <v>40.466666666666669</v>
      </c>
      <c r="F241" s="382">
        <v>40.233333333333334</v>
      </c>
      <c r="G241" s="382">
        <v>39.866666666666667</v>
      </c>
      <c r="H241" s="382">
        <v>41.06666666666667</v>
      </c>
      <c r="I241" s="382">
        <v>41.43333333333333</v>
      </c>
      <c r="J241" s="382">
        <v>41.666666666666671</v>
      </c>
      <c r="K241" s="381">
        <v>41.2</v>
      </c>
      <c r="L241" s="381">
        <v>40.6</v>
      </c>
      <c r="M241" s="381">
        <v>14.6357</v>
      </c>
      <c r="N241" s="1"/>
      <c r="O241" s="1"/>
    </row>
    <row r="242" spans="1:15" ht="12.75" customHeight="1">
      <c r="A242" s="33">
        <v>232</v>
      </c>
      <c r="B242" s="440" t="s">
        <v>135</v>
      </c>
      <c r="C242" s="381">
        <v>1929.35</v>
      </c>
      <c r="D242" s="382">
        <v>1914.45</v>
      </c>
      <c r="E242" s="382">
        <v>1895.9</v>
      </c>
      <c r="F242" s="382">
        <v>1862.45</v>
      </c>
      <c r="G242" s="382">
        <v>1843.9</v>
      </c>
      <c r="H242" s="382">
        <v>1947.9</v>
      </c>
      <c r="I242" s="382">
        <v>1966.4499999999998</v>
      </c>
      <c r="J242" s="382">
        <v>1999.9</v>
      </c>
      <c r="K242" s="381">
        <v>1933</v>
      </c>
      <c r="L242" s="381">
        <v>1881</v>
      </c>
      <c r="M242" s="381">
        <v>76.885059999999996</v>
      </c>
      <c r="N242" s="1"/>
      <c r="O242" s="1"/>
    </row>
    <row r="243" spans="1:15" ht="12.75" customHeight="1">
      <c r="A243" s="33">
        <v>233</v>
      </c>
      <c r="B243" s="440" t="s">
        <v>412</v>
      </c>
      <c r="C243" s="381">
        <v>1331.4</v>
      </c>
      <c r="D243" s="382">
        <v>1336.3999999999999</v>
      </c>
      <c r="E243" s="382">
        <v>1300.0499999999997</v>
      </c>
      <c r="F243" s="382">
        <v>1268.6999999999998</v>
      </c>
      <c r="G243" s="382">
        <v>1232.3499999999997</v>
      </c>
      <c r="H243" s="382">
        <v>1367.7499999999998</v>
      </c>
      <c r="I243" s="382">
        <v>1404.0999999999997</v>
      </c>
      <c r="J243" s="382">
        <v>1435.4499999999998</v>
      </c>
      <c r="K243" s="381">
        <v>1372.75</v>
      </c>
      <c r="L243" s="381">
        <v>1305.05</v>
      </c>
      <c r="M243" s="381">
        <v>0.46690999999999999</v>
      </c>
      <c r="N243" s="1"/>
      <c r="O243" s="1"/>
    </row>
    <row r="244" spans="1:15" ht="12.75" customHeight="1">
      <c r="A244" s="33">
        <v>234</v>
      </c>
      <c r="B244" s="440" t="s">
        <v>413</v>
      </c>
      <c r="C244" s="381">
        <v>378.7</v>
      </c>
      <c r="D244" s="382">
        <v>379.4666666666667</v>
      </c>
      <c r="E244" s="382">
        <v>375.23333333333341</v>
      </c>
      <c r="F244" s="382">
        <v>371.76666666666671</v>
      </c>
      <c r="G244" s="382">
        <v>367.53333333333342</v>
      </c>
      <c r="H244" s="382">
        <v>382.93333333333339</v>
      </c>
      <c r="I244" s="382">
        <v>387.16666666666674</v>
      </c>
      <c r="J244" s="382">
        <v>390.63333333333338</v>
      </c>
      <c r="K244" s="381">
        <v>383.7</v>
      </c>
      <c r="L244" s="381">
        <v>376</v>
      </c>
      <c r="M244" s="381">
        <v>2.51389</v>
      </c>
      <c r="N244" s="1"/>
      <c r="O244" s="1"/>
    </row>
    <row r="245" spans="1:15" ht="12.75" customHeight="1">
      <c r="A245" s="33">
        <v>235</v>
      </c>
      <c r="B245" s="440" t="s">
        <v>414</v>
      </c>
      <c r="C245" s="381">
        <v>747.05</v>
      </c>
      <c r="D245" s="382">
        <v>748.85</v>
      </c>
      <c r="E245" s="382">
        <v>735.7</v>
      </c>
      <c r="F245" s="382">
        <v>724.35</v>
      </c>
      <c r="G245" s="382">
        <v>711.2</v>
      </c>
      <c r="H245" s="382">
        <v>760.2</v>
      </c>
      <c r="I245" s="382">
        <v>773.34999999999991</v>
      </c>
      <c r="J245" s="382">
        <v>784.7</v>
      </c>
      <c r="K245" s="381">
        <v>762</v>
      </c>
      <c r="L245" s="381">
        <v>737.5</v>
      </c>
      <c r="M245" s="381">
        <v>1.57179</v>
      </c>
      <c r="N245" s="1"/>
      <c r="O245" s="1"/>
    </row>
    <row r="246" spans="1:15" ht="12.75" customHeight="1">
      <c r="A246" s="33">
        <v>236</v>
      </c>
      <c r="B246" s="440" t="s">
        <v>408</v>
      </c>
      <c r="C246" s="381">
        <v>20.9</v>
      </c>
      <c r="D246" s="382">
        <v>21.016666666666669</v>
      </c>
      <c r="E246" s="382">
        <v>20.733333333333338</v>
      </c>
      <c r="F246" s="382">
        <v>20.56666666666667</v>
      </c>
      <c r="G246" s="382">
        <v>20.283333333333339</v>
      </c>
      <c r="H246" s="382">
        <v>21.183333333333337</v>
      </c>
      <c r="I246" s="382">
        <v>21.466666666666669</v>
      </c>
      <c r="J246" s="382">
        <v>21.633333333333336</v>
      </c>
      <c r="K246" s="381">
        <v>21.3</v>
      </c>
      <c r="L246" s="381">
        <v>20.85</v>
      </c>
      <c r="M246" s="381">
        <v>38.255769999999998</v>
      </c>
      <c r="N246" s="1"/>
      <c r="O246" s="1"/>
    </row>
    <row r="247" spans="1:15" ht="12.75" customHeight="1">
      <c r="A247" s="33">
        <v>237</v>
      </c>
      <c r="B247" s="440" t="s">
        <v>136</v>
      </c>
      <c r="C247" s="381">
        <v>123.3</v>
      </c>
      <c r="D247" s="382">
        <v>123.01666666666665</v>
      </c>
      <c r="E247" s="382">
        <v>121.6333333333333</v>
      </c>
      <c r="F247" s="382">
        <v>119.96666666666664</v>
      </c>
      <c r="G247" s="382">
        <v>118.58333333333329</v>
      </c>
      <c r="H247" s="382">
        <v>124.68333333333331</v>
      </c>
      <c r="I247" s="382">
        <v>126.06666666666666</v>
      </c>
      <c r="J247" s="382">
        <v>127.73333333333332</v>
      </c>
      <c r="K247" s="381">
        <v>124.4</v>
      </c>
      <c r="L247" s="381">
        <v>121.35</v>
      </c>
      <c r="M247" s="381">
        <v>149.54005000000001</v>
      </c>
      <c r="N247" s="1"/>
      <c r="O247" s="1"/>
    </row>
    <row r="248" spans="1:15" ht="12.75" customHeight="1">
      <c r="A248" s="33">
        <v>238</v>
      </c>
      <c r="B248" s="440" t="s">
        <v>400</v>
      </c>
      <c r="C248" s="381">
        <v>463.1</v>
      </c>
      <c r="D248" s="382">
        <v>462.43333333333334</v>
      </c>
      <c r="E248" s="382">
        <v>459.66666666666669</v>
      </c>
      <c r="F248" s="382">
        <v>456.23333333333335</v>
      </c>
      <c r="G248" s="382">
        <v>453.4666666666667</v>
      </c>
      <c r="H248" s="382">
        <v>465.86666666666667</v>
      </c>
      <c r="I248" s="382">
        <v>468.63333333333333</v>
      </c>
      <c r="J248" s="382">
        <v>472.06666666666666</v>
      </c>
      <c r="K248" s="381">
        <v>465.2</v>
      </c>
      <c r="L248" s="381">
        <v>459</v>
      </c>
      <c r="M248" s="381">
        <v>1.42614</v>
      </c>
      <c r="N248" s="1"/>
      <c r="O248" s="1"/>
    </row>
    <row r="249" spans="1:15" ht="12.75" customHeight="1">
      <c r="A249" s="33">
        <v>239</v>
      </c>
      <c r="B249" s="440" t="s">
        <v>266</v>
      </c>
      <c r="C249" s="381">
        <v>1062.3499999999999</v>
      </c>
      <c r="D249" s="382">
        <v>1058.0333333333335</v>
      </c>
      <c r="E249" s="382">
        <v>1049.366666666667</v>
      </c>
      <c r="F249" s="382">
        <v>1036.3833333333334</v>
      </c>
      <c r="G249" s="382">
        <v>1027.7166666666669</v>
      </c>
      <c r="H249" s="382">
        <v>1071.0166666666671</v>
      </c>
      <c r="I249" s="382">
        <v>1079.6833333333336</v>
      </c>
      <c r="J249" s="382">
        <v>1092.6666666666672</v>
      </c>
      <c r="K249" s="381">
        <v>1066.7</v>
      </c>
      <c r="L249" s="381">
        <v>1045.05</v>
      </c>
      <c r="M249" s="381">
        <v>2.37758</v>
      </c>
      <c r="N249" s="1"/>
      <c r="O249" s="1"/>
    </row>
    <row r="250" spans="1:15" ht="12.75" customHeight="1">
      <c r="A250" s="33">
        <v>240</v>
      </c>
      <c r="B250" s="440" t="s">
        <v>401</v>
      </c>
      <c r="C250" s="381">
        <v>249.15</v>
      </c>
      <c r="D250" s="382">
        <v>249.54999999999998</v>
      </c>
      <c r="E250" s="382">
        <v>245.84999999999997</v>
      </c>
      <c r="F250" s="382">
        <v>242.54999999999998</v>
      </c>
      <c r="G250" s="382">
        <v>238.84999999999997</v>
      </c>
      <c r="H250" s="382">
        <v>252.84999999999997</v>
      </c>
      <c r="I250" s="382">
        <v>256.54999999999995</v>
      </c>
      <c r="J250" s="382">
        <v>259.84999999999997</v>
      </c>
      <c r="K250" s="381">
        <v>253.25</v>
      </c>
      <c r="L250" s="381">
        <v>246.25</v>
      </c>
      <c r="M250" s="381">
        <v>15.52266</v>
      </c>
      <c r="N250" s="1"/>
      <c r="O250" s="1"/>
    </row>
    <row r="251" spans="1:15" ht="12.75" customHeight="1">
      <c r="A251" s="33">
        <v>241</v>
      </c>
      <c r="B251" s="440" t="s">
        <v>402</v>
      </c>
      <c r="C251" s="381">
        <v>47.05</v>
      </c>
      <c r="D251" s="382">
        <v>47.050000000000004</v>
      </c>
      <c r="E251" s="382">
        <v>46.650000000000006</v>
      </c>
      <c r="F251" s="382">
        <v>46.25</v>
      </c>
      <c r="G251" s="382">
        <v>45.85</v>
      </c>
      <c r="H251" s="382">
        <v>47.45000000000001</v>
      </c>
      <c r="I251" s="382">
        <v>47.85</v>
      </c>
      <c r="J251" s="382">
        <v>48.250000000000014</v>
      </c>
      <c r="K251" s="381">
        <v>47.45</v>
      </c>
      <c r="L251" s="381">
        <v>46.65</v>
      </c>
      <c r="M251" s="381">
        <v>17.284410000000001</v>
      </c>
      <c r="N251" s="1"/>
      <c r="O251" s="1"/>
    </row>
    <row r="252" spans="1:15" ht="12.75" customHeight="1">
      <c r="A252" s="33">
        <v>242</v>
      </c>
      <c r="B252" s="440" t="s">
        <v>137</v>
      </c>
      <c r="C252" s="381">
        <v>902.7</v>
      </c>
      <c r="D252" s="382">
        <v>889.13333333333333</v>
      </c>
      <c r="E252" s="382">
        <v>870.26666666666665</v>
      </c>
      <c r="F252" s="382">
        <v>837.83333333333337</v>
      </c>
      <c r="G252" s="382">
        <v>818.9666666666667</v>
      </c>
      <c r="H252" s="382">
        <v>921.56666666666661</v>
      </c>
      <c r="I252" s="382">
        <v>940.43333333333317</v>
      </c>
      <c r="J252" s="382">
        <v>972.86666666666656</v>
      </c>
      <c r="K252" s="381">
        <v>908</v>
      </c>
      <c r="L252" s="381">
        <v>856.7</v>
      </c>
      <c r="M252" s="381">
        <v>140.72932</v>
      </c>
      <c r="N252" s="1"/>
      <c r="O252" s="1"/>
    </row>
    <row r="253" spans="1:15" ht="12.75" customHeight="1">
      <c r="A253" s="33">
        <v>243</v>
      </c>
      <c r="B253" s="440" t="s">
        <v>837</v>
      </c>
      <c r="C253" s="381">
        <v>23.7</v>
      </c>
      <c r="D253" s="382">
        <v>23.45</v>
      </c>
      <c r="E253" s="382">
        <v>23.15</v>
      </c>
      <c r="F253" s="382">
        <v>22.599999999999998</v>
      </c>
      <c r="G253" s="382">
        <v>22.299999999999997</v>
      </c>
      <c r="H253" s="382">
        <v>24</v>
      </c>
      <c r="I253" s="382">
        <v>24.300000000000004</v>
      </c>
      <c r="J253" s="382">
        <v>24.85</v>
      </c>
      <c r="K253" s="381">
        <v>23.75</v>
      </c>
      <c r="L253" s="381">
        <v>22.9</v>
      </c>
      <c r="M253" s="381">
        <v>168.31189000000001</v>
      </c>
      <c r="N253" s="1"/>
      <c r="O253" s="1"/>
    </row>
    <row r="254" spans="1:15" ht="12.75" customHeight="1">
      <c r="A254" s="33">
        <v>244</v>
      </c>
      <c r="B254" s="440" t="s">
        <v>264</v>
      </c>
      <c r="C254" s="381">
        <v>820.4</v>
      </c>
      <c r="D254" s="382">
        <v>815.20000000000016</v>
      </c>
      <c r="E254" s="382">
        <v>803.40000000000032</v>
      </c>
      <c r="F254" s="382">
        <v>786.4000000000002</v>
      </c>
      <c r="G254" s="382">
        <v>774.60000000000036</v>
      </c>
      <c r="H254" s="382">
        <v>832.20000000000027</v>
      </c>
      <c r="I254" s="382">
        <v>844.00000000000023</v>
      </c>
      <c r="J254" s="382">
        <v>861.00000000000023</v>
      </c>
      <c r="K254" s="381">
        <v>827</v>
      </c>
      <c r="L254" s="381">
        <v>798.2</v>
      </c>
      <c r="M254" s="381">
        <v>4.9018600000000001</v>
      </c>
      <c r="N254" s="1"/>
      <c r="O254" s="1"/>
    </row>
    <row r="255" spans="1:15" ht="12.75" customHeight="1">
      <c r="A255" s="33">
        <v>245</v>
      </c>
      <c r="B255" s="440" t="s">
        <v>138</v>
      </c>
      <c r="C255" s="381">
        <v>222.6</v>
      </c>
      <c r="D255" s="382">
        <v>223.23333333333335</v>
      </c>
      <c r="E255" s="382">
        <v>221.66666666666669</v>
      </c>
      <c r="F255" s="382">
        <v>220.73333333333335</v>
      </c>
      <c r="G255" s="382">
        <v>219.16666666666669</v>
      </c>
      <c r="H255" s="382">
        <v>224.16666666666669</v>
      </c>
      <c r="I255" s="382">
        <v>225.73333333333335</v>
      </c>
      <c r="J255" s="382">
        <v>226.66666666666669</v>
      </c>
      <c r="K255" s="381">
        <v>224.8</v>
      </c>
      <c r="L255" s="381">
        <v>222.3</v>
      </c>
      <c r="M255" s="381">
        <v>105.69725</v>
      </c>
      <c r="N255" s="1"/>
      <c r="O255" s="1"/>
    </row>
    <row r="256" spans="1:15" ht="12.75" customHeight="1">
      <c r="A256" s="33">
        <v>246</v>
      </c>
      <c r="B256" s="440" t="s">
        <v>403</v>
      </c>
      <c r="C256" s="381">
        <v>119.75</v>
      </c>
      <c r="D256" s="382">
        <v>120.48333333333333</v>
      </c>
      <c r="E256" s="382">
        <v>117.96666666666667</v>
      </c>
      <c r="F256" s="382">
        <v>116.18333333333334</v>
      </c>
      <c r="G256" s="382">
        <v>113.66666666666667</v>
      </c>
      <c r="H256" s="382">
        <v>122.26666666666667</v>
      </c>
      <c r="I256" s="382">
        <v>124.78333333333335</v>
      </c>
      <c r="J256" s="382">
        <v>126.56666666666666</v>
      </c>
      <c r="K256" s="381">
        <v>123</v>
      </c>
      <c r="L256" s="381">
        <v>118.7</v>
      </c>
      <c r="M256" s="381">
        <v>7.5198700000000001</v>
      </c>
      <c r="N256" s="1"/>
      <c r="O256" s="1"/>
    </row>
    <row r="257" spans="1:15" ht="12.75" customHeight="1">
      <c r="A257" s="33">
        <v>247</v>
      </c>
      <c r="B257" s="440" t="s">
        <v>421</v>
      </c>
      <c r="C257" s="381">
        <v>119.75</v>
      </c>
      <c r="D257" s="382">
        <v>117.63333333333333</v>
      </c>
      <c r="E257" s="382">
        <v>112.66666666666666</v>
      </c>
      <c r="F257" s="382">
        <v>105.58333333333333</v>
      </c>
      <c r="G257" s="382">
        <v>100.61666666666666</v>
      </c>
      <c r="H257" s="382">
        <v>124.71666666666665</v>
      </c>
      <c r="I257" s="382">
        <v>129.68333333333334</v>
      </c>
      <c r="J257" s="382">
        <v>136.76666666666665</v>
      </c>
      <c r="K257" s="381">
        <v>122.6</v>
      </c>
      <c r="L257" s="381">
        <v>110.55</v>
      </c>
      <c r="M257" s="381">
        <v>80.150019999999998</v>
      </c>
      <c r="N257" s="1"/>
      <c r="O257" s="1"/>
    </row>
    <row r="258" spans="1:15" ht="12.75" customHeight="1">
      <c r="A258" s="33">
        <v>248</v>
      </c>
      <c r="B258" s="440" t="s">
        <v>415</v>
      </c>
      <c r="C258" s="381">
        <v>1726.9</v>
      </c>
      <c r="D258" s="382">
        <v>1724.25</v>
      </c>
      <c r="E258" s="382">
        <v>1711.5</v>
      </c>
      <c r="F258" s="382">
        <v>1696.1</v>
      </c>
      <c r="G258" s="382">
        <v>1683.35</v>
      </c>
      <c r="H258" s="382">
        <v>1739.65</v>
      </c>
      <c r="I258" s="382">
        <v>1752.4</v>
      </c>
      <c r="J258" s="382">
        <v>1767.8000000000002</v>
      </c>
      <c r="K258" s="381">
        <v>1737</v>
      </c>
      <c r="L258" s="381">
        <v>1708.85</v>
      </c>
      <c r="M258" s="381">
        <v>0.41360000000000002</v>
      </c>
      <c r="N258" s="1"/>
      <c r="O258" s="1"/>
    </row>
    <row r="259" spans="1:15" ht="12.75" customHeight="1">
      <c r="A259" s="33">
        <v>249</v>
      </c>
      <c r="B259" s="440" t="s">
        <v>425</v>
      </c>
      <c r="C259" s="381">
        <v>1945.25</v>
      </c>
      <c r="D259" s="382">
        <v>1946.4166666666667</v>
      </c>
      <c r="E259" s="382">
        <v>1929.8333333333335</v>
      </c>
      <c r="F259" s="382">
        <v>1914.4166666666667</v>
      </c>
      <c r="G259" s="382">
        <v>1897.8333333333335</v>
      </c>
      <c r="H259" s="382">
        <v>1961.8333333333335</v>
      </c>
      <c r="I259" s="382">
        <v>1978.416666666667</v>
      </c>
      <c r="J259" s="382">
        <v>1993.8333333333335</v>
      </c>
      <c r="K259" s="381">
        <v>1963</v>
      </c>
      <c r="L259" s="381">
        <v>1931</v>
      </c>
      <c r="M259" s="381">
        <v>5.8529999999999999E-2</v>
      </c>
      <c r="N259" s="1"/>
      <c r="O259" s="1"/>
    </row>
    <row r="260" spans="1:15" ht="12.75" customHeight="1">
      <c r="A260" s="33">
        <v>250</v>
      </c>
      <c r="B260" s="440" t="s">
        <v>422</v>
      </c>
      <c r="C260" s="381">
        <v>104.05</v>
      </c>
      <c r="D260" s="382">
        <v>104.10000000000001</v>
      </c>
      <c r="E260" s="382">
        <v>102.95000000000002</v>
      </c>
      <c r="F260" s="382">
        <v>101.85000000000001</v>
      </c>
      <c r="G260" s="382">
        <v>100.70000000000002</v>
      </c>
      <c r="H260" s="382">
        <v>105.20000000000002</v>
      </c>
      <c r="I260" s="382">
        <v>106.35000000000002</v>
      </c>
      <c r="J260" s="382">
        <v>107.45000000000002</v>
      </c>
      <c r="K260" s="381">
        <v>105.25</v>
      </c>
      <c r="L260" s="381">
        <v>103</v>
      </c>
      <c r="M260" s="381">
        <v>9.4254300000000004</v>
      </c>
      <c r="N260" s="1"/>
      <c r="O260" s="1"/>
    </row>
    <row r="261" spans="1:15" ht="12.75" customHeight="1">
      <c r="A261" s="33">
        <v>251</v>
      </c>
      <c r="B261" s="440" t="s">
        <v>139</v>
      </c>
      <c r="C261" s="381">
        <v>418.65</v>
      </c>
      <c r="D261" s="382">
        <v>416.2166666666667</v>
      </c>
      <c r="E261" s="382">
        <v>411.03333333333342</v>
      </c>
      <c r="F261" s="382">
        <v>403.41666666666674</v>
      </c>
      <c r="G261" s="382">
        <v>398.23333333333346</v>
      </c>
      <c r="H261" s="382">
        <v>423.83333333333337</v>
      </c>
      <c r="I261" s="382">
        <v>429.01666666666665</v>
      </c>
      <c r="J261" s="382">
        <v>436.63333333333333</v>
      </c>
      <c r="K261" s="381">
        <v>421.4</v>
      </c>
      <c r="L261" s="381">
        <v>408.6</v>
      </c>
      <c r="M261" s="381">
        <v>67.143950000000004</v>
      </c>
      <c r="N261" s="1"/>
      <c r="O261" s="1"/>
    </row>
    <row r="262" spans="1:15" ht="12.75" customHeight="1">
      <c r="A262" s="33">
        <v>252</v>
      </c>
      <c r="B262" s="440" t="s">
        <v>416</v>
      </c>
      <c r="C262" s="381">
        <v>3492.1</v>
      </c>
      <c r="D262" s="382">
        <v>3499.0166666666664</v>
      </c>
      <c r="E262" s="382">
        <v>3458.083333333333</v>
      </c>
      <c r="F262" s="382">
        <v>3424.0666666666666</v>
      </c>
      <c r="G262" s="382">
        <v>3383.1333333333332</v>
      </c>
      <c r="H262" s="382">
        <v>3533.0333333333328</v>
      </c>
      <c r="I262" s="382">
        <v>3573.9666666666662</v>
      </c>
      <c r="J262" s="382">
        <v>3607.9833333333327</v>
      </c>
      <c r="K262" s="381">
        <v>3539.95</v>
      </c>
      <c r="L262" s="381">
        <v>3465</v>
      </c>
      <c r="M262" s="381">
        <v>0.49048000000000003</v>
      </c>
      <c r="N262" s="1"/>
      <c r="O262" s="1"/>
    </row>
    <row r="263" spans="1:15" ht="12.75" customHeight="1">
      <c r="A263" s="33">
        <v>253</v>
      </c>
      <c r="B263" s="440" t="s">
        <v>417</v>
      </c>
      <c r="C263" s="381">
        <v>594.5</v>
      </c>
      <c r="D263" s="382">
        <v>594.81666666666672</v>
      </c>
      <c r="E263" s="382">
        <v>585.88333333333344</v>
      </c>
      <c r="F263" s="382">
        <v>577.26666666666677</v>
      </c>
      <c r="G263" s="382">
        <v>568.33333333333348</v>
      </c>
      <c r="H263" s="382">
        <v>603.43333333333339</v>
      </c>
      <c r="I263" s="382">
        <v>612.36666666666656</v>
      </c>
      <c r="J263" s="382">
        <v>620.98333333333335</v>
      </c>
      <c r="K263" s="381">
        <v>603.75</v>
      </c>
      <c r="L263" s="381">
        <v>586.20000000000005</v>
      </c>
      <c r="M263" s="381">
        <v>1.24712</v>
      </c>
      <c r="N263" s="1"/>
      <c r="O263" s="1"/>
    </row>
    <row r="264" spans="1:15" ht="12.75" customHeight="1">
      <c r="A264" s="33">
        <v>254</v>
      </c>
      <c r="B264" s="440" t="s">
        <v>418</v>
      </c>
      <c r="C264" s="381">
        <v>212.35</v>
      </c>
      <c r="D264" s="382">
        <v>212.65</v>
      </c>
      <c r="E264" s="382">
        <v>209.5</v>
      </c>
      <c r="F264" s="382">
        <v>206.65</v>
      </c>
      <c r="G264" s="382">
        <v>203.5</v>
      </c>
      <c r="H264" s="382">
        <v>215.5</v>
      </c>
      <c r="I264" s="382">
        <v>218.65000000000003</v>
      </c>
      <c r="J264" s="382">
        <v>221.5</v>
      </c>
      <c r="K264" s="381">
        <v>215.8</v>
      </c>
      <c r="L264" s="381">
        <v>209.8</v>
      </c>
      <c r="M264" s="381">
        <v>8.8621700000000008</v>
      </c>
      <c r="N264" s="1"/>
      <c r="O264" s="1"/>
    </row>
    <row r="265" spans="1:15" ht="12.75" customHeight="1">
      <c r="A265" s="33">
        <v>255</v>
      </c>
      <c r="B265" s="440" t="s">
        <v>419</v>
      </c>
      <c r="C265" s="381">
        <v>136.15</v>
      </c>
      <c r="D265" s="382">
        <v>136.1</v>
      </c>
      <c r="E265" s="382">
        <v>135.44999999999999</v>
      </c>
      <c r="F265" s="382">
        <v>134.75</v>
      </c>
      <c r="G265" s="382">
        <v>134.1</v>
      </c>
      <c r="H265" s="382">
        <v>136.79999999999998</v>
      </c>
      <c r="I265" s="382">
        <v>137.45000000000002</v>
      </c>
      <c r="J265" s="382">
        <v>138.14999999999998</v>
      </c>
      <c r="K265" s="381">
        <v>136.75</v>
      </c>
      <c r="L265" s="381">
        <v>135.4</v>
      </c>
      <c r="M265" s="381">
        <v>5.4176500000000001</v>
      </c>
      <c r="N265" s="1"/>
      <c r="O265" s="1"/>
    </row>
    <row r="266" spans="1:15" ht="12.75" customHeight="1">
      <c r="A266" s="33">
        <v>256</v>
      </c>
      <c r="B266" s="440" t="s">
        <v>420</v>
      </c>
      <c r="C266" s="381">
        <v>76.05</v>
      </c>
      <c r="D266" s="382">
        <v>76.149999999999991</v>
      </c>
      <c r="E266" s="382">
        <v>75.399999999999977</v>
      </c>
      <c r="F266" s="382">
        <v>74.749999999999986</v>
      </c>
      <c r="G266" s="382">
        <v>73.999999999999972</v>
      </c>
      <c r="H266" s="382">
        <v>76.799999999999983</v>
      </c>
      <c r="I266" s="382">
        <v>77.550000000000011</v>
      </c>
      <c r="J266" s="382">
        <v>78.199999999999989</v>
      </c>
      <c r="K266" s="381">
        <v>76.900000000000006</v>
      </c>
      <c r="L266" s="381">
        <v>75.5</v>
      </c>
      <c r="M266" s="381">
        <v>7.6432500000000001</v>
      </c>
      <c r="N266" s="1"/>
      <c r="O266" s="1"/>
    </row>
    <row r="267" spans="1:15" ht="12.75" customHeight="1">
      <c r="A267" s="33">
        <v>257</v>
      </c>
      <c r="B267" s="440" t="s">
        <v>424</v>
      </c>
      <c r="C267" s="381">
        <v>205</v>
      </c>
      <c r="D267" s="382">
        <v>204.33333333333334</v>
      </c>
      <c r="E267" s="382">
        <v>201.66666666666669</v>
      </c>
      <c r="F267" s="382">
        <v>198.33333333333334</v>
      </c>
      <c r="G267" s="382">
        <v>195.66666666666669</v>
      </c>
      <c r="H267" s="382">
        <v>207.66666666666669</v>
      </c>
      <c r="I267" s="382">
        <v>210.33333333333337</v>
      </c>
      <c r="J267" s="382">
        <v>213.66666666666669</v>
      </c>
      <c r="K267" s="381">
        <v>207</v>
      </c>
      <c r="L267" s="381">
        <v>201</v>
      </c>
      <c r="M267" s="381">
        <v>14.36692</v>
      </c>
      <c r="N267" s="1"/>
      <c r="O267" s="1"/>
    </row>
    <row r="268" spans="1:15" ht="12.75" customHeight="1">
      <c r="A268" s="33">
        <v>258</v>
      </c>
      <c r="B268" s="440" t="s">
        <v>423</v>
      </c>
      <c r="C268" s="381">
        <v>384.45</v>
      </c>
      <c r="D268" s="382">
        <v>385.31666666666666</v>
      </c>
      <c r="E268" s="382">
        <v>378.63333333333333</v>
      </c>
      <c r="F268" s="382">
        <v>372.81666666666666</v>
      </c>
      <c r="G268" s="382">
        <v>366.13333333333333</v>
      </c>
      <c r="H268" s="382">
        <v>391.13333333333333</v>
      </c>
      <c r="I268" s="382">
        <v>397.81666666666661</v>
      </c>
      <c r="J268" s="382">
        <v>403.63333333333333</v>
      </c>
      <c r="K268" s="381">
        <v>392</v>
      </c>
      <c r="L268" s="381">
        <v>379.5</v>
      </c>
      <c r="M268" s="381">
        <v>2.3688199999999999</v>
      </c>
      <c r="N268" s="1"/>
      <c r="O268" s="1"/>
    </row>
    <row r="269" spans="1:15" ht="12.75" customHeight="1">
      <c r="A269" s="33">
        <v>259</v>
      </c>
      <c r="B269" s="440" t="s">
        <v>267</v>
      </c>
      <c r="C269" s="381">
        <v>307.60000000000002</v>
      </c>
      <c r="D269" s="382">
        <v>308.78333333333336</v>
      </c>
      <c r="E269" s="382">
        <v>304.56666666666672</v>
      </c>
      <c r="F269" s="382">
        <v>301.53333333333336</v>
      </c>
      <c r="G269" s="382">
        <v>297.31666666666672</v>
      </c>
      <c r="H269" s="382">
        <v>311.81666666666672</v>
      </c>
      <c r="I269" s="382">
        <v>316.0333333333333</v>
      </c>
      <c r="J269" s="382">
        <v>319.06666666666672</v>
      </c>
      <c r="K269" s="381">
        <v>313</v>
      </c>
      <c r="L269" s="381">
        <v>305.75</v>
      </c>
      <c r="M269" s="381">
        <v>2.7796500000000002</v>
      </c>
      <c r="N269" s="1"/>
      <c r="O269" s="1"/>
    </row>
    <row r="270" spans="1:15" ht="12.75" customHeight="1">
      <c r="A270" s="33">
        <v>260</v>
      </c>
      <c r="B270" s="440" t="s">
        <v>140</v>
      </c>
      <c r="C270" s="381">
        <v>682.7</v>
      </c>
      <c r="D270" s="382">
        <v>683.16666666666663</v>
      </c>
      <c r="E270" s="382">
        <v>676.7833333333333</v>
      </c>
      <c r="F270" s="382">
        <v>670.86666666666667</v>
      </c>
      <c r="G270" s="382">
        <v>664.48333333333335</v>
      </c>
      <c r="H270" s="382">
        <v>689.08333333333326</v>
      </c>
      <c r="I270" s="382">
        <v>695.4666666666667</v>
      </c>
      <c r="J270" s="382">
        <v>701.38333333333321</v>
      </c>
      <c r="K270" s="381">
        <v>689.55</v>
      </c>
      <c r="L270" s="381">
        <v>677.25</v>
      </c>
      <c r="M270" s="381">
        <v>20.54419</v>
      </c>
      <c r="N270" s="1"/>
      <c r="O270" s="1"/>
    </row>
    <row r="271" spans="1:15" ht="12.75" customHeight="1">
      <c r="A271" s="33">
        <v>261</v>
      </c>
      <c r="B271" s="440" t="s">
        <v>141</v>
      </c>
      <c r="C271" s="381">
        <v>3931.5</v>
      </c>
      <c r="D271" s="382">
        <v>3941.1666666666665</v>
      </c>
      <c r="E271" s="382">
        <v>3850.333333333333</v>
      </c>
      <c r="F271" s="382">
        <v>3769.1666666666665</v>
      </c>
      <c r="G271" s="382">
        <v>3678.333333333333</v>
      </c>
      <c r="H271" s="382">
        <v>4022.333333333333</v>
      </c>
      <c r="I271" s="382">
        <v>4113.1666666666661</v>
      </c>
      <c r="J271" s="382">
        <v>4194.333333333333</v>
      </c>
      <c r="K271" s="381">
        <v>4032</v>
      </c>
      <c r="L271" s="381">
        <v>3860</v>
      </c>
      <c r="M271" s="381">
        <v>10.9161</v>
      </c>
      <c r="N271" s="1"/>
      <c r="O271" s="1"/>
    </row>
    <row r="272" spans="1:15" ht="12.75" customHeight="1">
      <c r="A272" s="33">
        <v>262</v>
      </c>
      <c r="B272" s="440" t="s">
        <v>845</v>
      </c>
      <c r="C272" s="381">
        <v>635.9</v>
      </c>
      <c r="D272" s="382">
        <v>624.30000000000007</v>
      </c>
      <c r="E272" s="382">
        <v>603.60000000000014</v>
      </c>
      <c r="F272" s="382">
        <v>571.30000000000007</v>
      </c>
      <c r="G272" s="382">
        <v>550.60000000000014</v>
      </c>
      <c r="H272" s="382">
        <v>656.60000000000014</v>
      </c>
      <c r="I272" s="382">
        <v>677.30000000000018</v>
      </c>
      <c r="J272" s="382">
        <v>709.60000000000014</v>
      </c>
      <c r="K272" s="381">
        <v>645</v>
      </c>
      <c r="L272" s="381">
        <v>592</v>
      </c>
      <c r="M272" s="381">
        <v>21.88203</v>
      </c>
      <c r="N272" s="1"/>
      <c r="O272" s="1"/>
    </row>
    <row r="273" spans="1:15" ht="12.75" customHeight="1">
      <c r="A273" s="33">
        <v>263</v>
      </c>
      <c r="B273" s="440" t="s">
        <v>846</v>
      </c>
      <c r="C273" s="381">
        <v>571.04999999999995</v>
      </c>
      <c r="D273" s="382">
        <v>571.81666666666672</v>
      </c>
      <c r="E273" s="382">
        <v>567.68333333333339</v>
      </c>
      <c r="F273" s="382">
        <v>564.31666666666672</v>
      </c>
      <c r="G273" s="382">
        <v>560.18333333333339</v>
      </c>
      <c r="H273" s="382">
        <v>575.18333333333339</v>
      </c>
      <c r="I273" s="382">
        <v>579.31666666666683</v>
      </c>
      <c r="J273" s="382">
        <v>582.68333333333339</v>
      </c>
      <c r="K273" s="381">
        <v>575.95000000000005</v>
      </c>
      <c r="L273" s="381">
        <v>568.45000000000005</v>
      </c>
      <c r="M273" s="381">
        <v>1.0403</v>
      </c>
      <c r="N273" s="1"/>
      <c r="O273" s="1"/>
    </row>
    <row r="274" spans="1:15" ht="12.75" customHeight="1">
      <c r="A274" s="33">
        <v>264</v>
      </c>
      <c r="B274" s="440" t="s">
        <v>426</v>
      </c>
      <c r="C274" s="381">
        <v>880.55</v>
      </c>
      <c r="D274" s="382">
        <v>884.16666666666663</v>
      </c>
      <c r="E274" s="382">
        <v>856.43333333333328</v>
      </c>
      <c r="F274" s="382">
        <v>832.31666666666661</v>
      </c>
      <c r="G274" s="382">
        <v>804.58333333333326</v>
      </c>
      <c r="H274" s="382">
        <v>908.2833333333333</v>
      </c>
      <c r="I274" s="382">
        <v>936.01666666666665</v>
      </c>
      <c r="J274" s="382">
        <v>960.13333333333333</v>
      </c>
      <c r="K274" s="381">
        <v>911.9</v>
      </c>
      <c r="L274" s="381">
        <v>860.05</v>
      </c>
      <c r="M274" s="381">
        <v>21.59075</v>
      </c>
      <c r="N274" s="1"/>
      <c r="O274" s="1"/>
    </row>
    <row r="275" spans="1:15" ht="12.75" customHeight="1">
      <c r="A275" s="33">
        <v>265</v>
      </c>
      <c r="B275" s="440" t="s">
        <v>427</v>
      </c>
      <c r="C275" s="381">
        <v>142.44999999999999</v>
      </c>
      <c r="D275" s="382">
        <v>142.23333333333335</v>
      </c>
      <c r="E275" s="382">
        <v>141.56666666666669</v>
      </c>
      <c r="F275" s="382">
        <v>140.68333333333334</v>
      </c>
      <c r="G275" s="382">
        <v>140.01666666666668</v>
      </c>
      <c r="H275" s="382">
        <v>143.1166666666667</v>
      </c>
      <c r="I275" s="382">
        <v>143.78333333333333</v>
      </c>
      <c r="J275" s="382">
        <v>144.66666666666671</v>
      </c>
      <c r="K275" s="381">
        <v>142.9</v>
      </c>
      <c r="L275" s="381">
        <v>141.35</v>
      </c>
      <c r="M275" s="381">
        <v>2.3229899999999999</v>
      </c>
      <c r="N275" s="1"/>
      <c r="O275" s="1"/>
    </row>
    <row r="276" spans="1:15" ht="12.75" customHeight="1">
      <c r="A276" s="33">
        <v>266</v>
      </c>
      <c r="B276" s="440" t="s">
        <v>434</v>
      </c>
      <c r="C276" s="381">
        <v>1360.55</v>
      </c>
      <c r="D276" s="382">
        <v>1352.8166666666666</v>
      </c>
      <c r="E276" s="382">
        <v>1336.6833333333332</v>
      </c>
      <c r="F276" s="382">
        <v>1312.8166666666666</v>
      </c>
      <c r="G276" s="382">
        <v>1296.6833333333332</v>
      </c>
      <c r="H276" s="382">
        <v>1376.6833333333332</v>
      </c>
      <c r="I276" s="382">
        <v>1392.8166666666664</v>
      </c>
      <c r="J276" s="382">
        <v>1416.6833333333332</v>
      </c>
      <c r="K276" s="381">
        <v>1368.95</v>
      </c>
      <c r="L276" s="381">
        <v>1328.95</v>
      </c>
      <c r="M276" s="381">
        <v>2.0222899999999999</v>
      </c>
      <c r="N276" s="1"/>
      <c r="O276" s="1"/>
    </row>
    <row r="277" spans="1:15" ht="12.75" customHeight="1">
      <c r="A277" s="33">
        <v>267</v>
      </c>
      <c r="B277" s="440" t="s">
        <v>435</v>
      </c>
      <c r="C277" s="381">
        <v>386.3</v>
      </c>
      <c r="D277" s="382">
        <v>385.61666666666662</v>
      </c>
      <c r="E277" s="382">
        <v>382.68333333333322</v>
      </c>
      <c r="F277" s="382">
        <v>379.06666666666661</v>
      </c>
      <c r="G277" s="382">
        <v>376.13333333333321</v>
      </c>
      <c r="H277" s="382">
        <v>389.23333333333323</v>
      </c>
      <c r="I277" s="382">
        <v>392.16666666666663</v>
      </c>
      <c r="J277" s="382">
        <v>395.78333333333325</v>
      </c>
      <c r="K277" s="381">
        <v>388.55</v>
      </c>
      <c r="L277" s="381">
        <v>382</v>
      </c>
      <c r="M277" s="381">
        <v>1.18126</v>
      </c>
      <c r="N277" s="1"/>
      <c r="O277" s="1"/>
    </row>
    <row r="278" spans="1:15" ht="12.75" customHeight="1">
      <c r="A278" s="33">
        <v>268</v>
      </c>
      <c r="B278" s="440" t="s">
        <v>847</v>
      </c>
      <c r="C278" s="381">
        <v>69.900000000000006</v>
      </c>
      <c r="D278" s="382">
        <v>69.900000000000006</v>
      </c>
      <c r="E278" s="382">
        <v>69.400000000000006</v>
      </c>
      <c r="F278" s="382">
        <v>68.900000000000006</v>
      </c>
      <c r="G278" s="382">
        <v>68.400000000000006</v>
      </c>
      <c r="H278" s="382">
        <v>70.400000000000006</v>
      </c>
      <c r="I278" s="382">
        <v>70.900000000000006</v>
      </c>
      <c r="J278" s="382">
        <v>71.400000000000006</v>
      </c>
      <c r="K278" s="381">
        <v>70.400000000000006</v>
      </c>
      <c r="L278" s="381">
        <v>69.400000000000006</v>
      </c>
      <c r="M278" s="381">
        <v>11.339029999999999</v>
      </c>
      <c r="N278" s="1"/>
      <c r="O278" s="1"/>
    </row>
    <row r="279" spans="1:15" ht="12.75" customHeight="1">
      <c r="A279" s="33">
        <v>269</v>
      </c>
      <c r="B279" s="440" t="s">
        <v>436</v>
      </c>
      <c r="C279" s="381">
        <v>610.4</v>
      </c>
      <c r="D279" s="382">
        <v>612.81666666666672</v>
      </c>
      <c r="E279" s="382">
        <v>601.63333333333344</v>
      </c>
      <c r="F279" s="382">
        <v>592.86666666666667</v>
      </c>
      <c r="G279" s="382">
        <v>581.68333333333339</v>
      </c>
      <c r="H279" s="382">
        <v>621.58333333333348</v>
      </c>
      <c r="I279" s="382">
        <v>632.76666666666665</v>
      </c>
      <c r="J279" s="382">
        <v>641.53333333333353</v>
      </c>
      <c r="K279" s="381">
        <v>624</v>
      </c>
      <c r="L279" s="381">
        <v>604.04999999999995</v>
      </c>
      <c r="M279" s="381">
        <v>1.3091699999999999</v>
      </c>
      <c r="N279" s="1"/>
      <c r="O279" s="1"/>
    </row>
    <row r="280" spans="1:15" ht="12.75" customHeight="1">
      <c r="A280" s="33">
        <v>270</v>
      </c>
      <c r="B280" s="440" t="s">
        <v>437</v>
      </c>
      <c r="C280" s="381">
        <v>51.7</v>
      </c>
      <c r="D280" s="382">
        <v>51.016666666666673</v>
      </c>
      <c r="E280" s="382">
        <v>50.033333333333346</v>
      </c>
      <c r="F280" s="382">
        <v>48.366666666666674</v>
      </c>
      <c r="G280" s="382">
        <v>47.383333333333347</v>
      </c>
      <c r="H280" s="382">
        <v>52.683333333333344</v>
      </c>
      <c r="I280" s="382">
        <v>53.666666666666679</v>
      </c>
      <c r="J280" s="382">
        <v>55.333333333333343</v>
      </c>
      <c r="K280" s="381">
        <v>52</v>
      </c>
      <c r="L280" s="381">
        <v>49.35</v>
      </c>
      <c r="M280" s="381">
        <v>63.476750000000003</v>
      </c>
      <c r="N280" s="1"/>
      <c r="O280" s="1"/>
    </row>
    <row r="281" spans="1:15" ht="12.75" customHeight="1">
      <c r="A281" s="33">
        <v>271</v>
      </c>
      <c r="B281" s="440" t="s">
        <v>439</v>
      </c>
      <c r="C281" s="381">
        <v>509.7</v>
      </c>
      <c r="D281" s="382">
        <v>512.01666666666677</v>
      </c>
      <c r="E281" s="382">
        <v>500.03333333333353</v>
      </c>
      <c r="F281" s="382">
        <v>490.36666666666679</v>
      </c>
      <c r="G281" s="382">
        <v>478.38333333333355</v>
      </c>
      <c r="H281" s="382">
        <v>521.68333333333351</v>
      </c>
      <c r="I281" s="382">
        <v>533.66666666666686</v>
      </c>
      <c r="J281" s="382">
        <v>543.33333333333348</v>
      </c>
      <c r="K281" s="381">
        <v>524</v>
      </c>
      <c r="L281" s="381">
        <v>502.35</v>
      </c>
      <c r="M281" s="381">
        <v>4.7919900000000002</v>
      </c>
      <c r="N281" s="1"/>
      <c r="O281" s="1"/>
    </row>
    <row r="282" spans="1:15" ht="12.75" customHeight="1">
      <c r="A282" s="33">
        <v>272</v>
      </c>
      <c r="B282" s="440" t="s">
        <v>429</v>
      </c>
      <c r="C282" s="381">
        <v>1169.1500000000001</v>
      </c>
      <c r="D282" s="382">
        <v>1162.9666666666667</v>
      </c>
      <c r="E282" s="382">
        <v>1131.9333333333334</v>
      </c>
      <c r="F282" s="382">
        <v>1094.7166666666667</v>
      </c>
      <c r="G282" s="382">
        <v>1063.6833333333334</v>
      </c>
      <c r="H282" s="382">
        <v>1200.1833333333334</v>
      </c>
      <c r="I282" s="382">
        <v>1231.2166666666667</v>
      </c>
      <c r="J282" s="382">
        <v>1268.4333333333334</v>
      </c>
      <c r="K282" s="381">
        <v>1194</v>
      </c>
      <c r="L282" s="381">
        <v>1125.75</v>
      </c>
      <c r="M282" s="381">
        <v>3.4382000000000001</v>
      </c>
      <c r="N282" s="1"/>
      <c r="O282" s="1"/>
    </row>
    <row r="283" spans="1:15" ht="12.75" customHeight="1">
      <c r="A283" s="33">
        <v>273</v>
      </c>
      <c r="B283" s="440" t="s">
        <v>430</v>
      </c>
      <c r="C283" s="381">
        <v>314.85000000000002</v>
      </c>
      <c r="D283" s="382">
        <v>316.03333333333336</v>
      </c>
      <c r="E283" s="382">
        <v>310.41666666666674</v>
      </c>
      <c r="F283" s="382">
        <v>305.98333333333341</v>
      </c>
      <c r="G283" s="382">
        <v>300.36666666666679</v>
      </c>
      <c r="H283" s="382">
        <v>320.4666666666667</v>
      </c>
      <c r="I283" s="382">
        <v>326.08333333333337</v>
      </c>
      <c r="J283" s="382">
        <v>330.51666666666665</v>
      </c>
      <c r="K283" s="381">
        <v>321.64999999999998</v>
      </c>
      <c r="L283" s="381">
        <v>311.60000000000002</v>
      </c>
      <c r="M283" s="381">
        <v>9.1301900000000007</v>
      </c>
      <c r="N283" s="1"/>
      <c r="O283" s="1"/>
    </row>
    <row r="284" spans="1:15" ht="12.75" customHeight="1">
      <c r="A284" s="33">
        <v>274</v>
      </c>
      <c r="B284" s="440" t="s">
        <v>142</v>
      </c>
      <c r="C284" s="381">
        <v>1938.2</v>
      </c>
      <c r="D284" s="382">
        <v>1927.0666666666666</v>
      </c>
      <c r="E284" s="382">
        <v>1909.1333333333332</v>
      </c>
      <c r="F284" s="382">
        <v>1880.0666666666666</v>
      </c>
      <c r="G284" s="382">
        <v>1862.1333333333332</v>
      </c>
      <c r="H284" s="382">
        <v>1956.1333333333332</v>
      </c>
      <c r="I284" s="382">
        <v>1974.0666666666666</v>
      </c>
      <c r="J284" s="382">
        <v>2003.1333333333332</v>
      </c>
      <c r="K284" s="381">
        <v>1945</v>
      </c>
      <c r="L284" s="381">
        <v>1898</v>
      </c>
      <c r="M284" s="381">
        <v>18.28762</v>
      </c>
      <c r="N284" s="1"/>
      <c r="O284" s="1"/>
    </row>
    <row r="285" spans="1:15" ht="12.75" customHeight="1">
      <c r="A285" s="33">
        <v>275</v>
      </c>
      <c r="B285" s="440" t="s">
        <v>431</v>
      </c>
      <c r="C285" s="381">
        <v>683.85</v>
      </c>
      <c r="D285" s="382">
        <v>691.98333333333323</v>
      </c>
      <c r="E285" s="382">
        <v>666.96666666666647</v>
      </c>
      <c r="F285" s="382">
        <v>650.08333333333326</v>
      </c>
      <c r="G285" s="382">
        <v>625.06666666666649</v>
      </c>
      <c r="H285" s="382">
        <v>708.86666666666645</v>
      </c>
      <c r="I285" s="382">
        <v>733.8833333333331</v>
      </c>
      <c r="J285" s="382">
        <v>750.76666666666642</v>
      </c>
      <c r="K285" s="381">
        <v>717</v>
      </c>
      <c r="L285" s="381">
        <v>675.1</v>
      </c>
      <c r="M285" s="381">
        <v>27.054089999999999</v>
      </c>
      <c r="N285" s="1"/>
      <c r="O285" s="1"/>
    </row>
    <row r="286" spans="1:15" ht="12.75" customHeight="1">
      <c r="A286" s="33">
        <v>276</v>
      </c>
      <c r="B286" s="440" t="s">
        <v>428</v>
      </c>
      <c r="C286" s="381">
        <v>756.35</v>
      </c>
      <c r="D286" s="382">
        <v>753.44999999999993</v>
      </c>
      <c r="E286" s="382">
        <v>737.89999999999986</v>
      </c>
      <c r="F286" s="382">
        <v>719.44999999999993</v>
      </c>
      <c r="G286" s="382">
        <v>703.89999999999986</v>
      </c>
      <c r="H286" s="382">
        <v>771.89999999999986</v>
      </c>
      <c r="I286" s="382">
        <v>787.44999999999982</v>
      </c>
      <c r="J286" s="382">
        <v>805.89999999999986</v>
      </c>
      <c r="K286" s="381">
        <v>769</v>
      </c>
      <c r="L286" s="381">
        <v>735</v>
      </c>
      <c r="M286" s="381">
        <v>6.9253799999999996</v>
      </c>
      <c r="N286" s="1"/>
      <c r="O286" s="1"/>
    </row>
    <row r="287" spans="1:15" ht="12.75" customHeight="1">
      <c r="A287" s="33">
        <v>277</v>
      </c>
      <c r="B287" s="440" t="s">
        <v>432</v>
      </c>
      <c r="C287" s="381">
        <v>262.89999999999998</v>
      </c>
      <c r="D287" s="382">
        <v>261.90000000000003</v>
      </c>
      <c r="E287" s="382">
        <v>256.00000000000006</v>
      </c>
      <c r="F287" s="382">
        <v>249.10000000000002</v>
      </c>
      <c r="G287" s="382">
        <v>243.20000000000005</v>
      </c>
      <c r="H287" s="382">
        <v>268.80000000000007</v>
      </c>
      <c r="I287" s="382">
        <v>274.70000000000005</v>
      </c>
      <c r="J287" s="382">
        <v>281.60000000000008</v>
      </c>
      <c r="K287" s="381">
        <v>267.8</v>
      </c>
      <c r="L287" s="381">
        <v>255</v>
      </c>
      <c r="M287" s="381">
        <v>7.4571500000000004</v>
      </c>
      <c r="N287" s="1"/>
      <c r="O287" s="1"/>
    </row>
    <row r="288" spans="1:15" ht="12.75" customHeight="1">
      <c r="A288" s="33">
        <v>278</v>
      </c>
      <c r="B288" s="440" t="s">
        <v>433</v>
      </c>
      <c r="C288" s="381">
        <v>1248</v>
      </c>
      <c r="D288" s="382">
        <v>1251.2</v>
      </c>
      <c r="E288" s="382">
        <v>1237.5</v>
      </c>
      <c r="F288" s="382">
        <v>1227</v>
      </c>
      <c r="G288" s="382">
        <v>1213.3</v>
      </c>
      <c r="H288" s="382">
        <v>1261.7</v>
      </c>
      <c r="I288" s="382">
        <v>1275.4000000000003</v>
      </c>
      <c r="J288" s="382">
        <v>1285.9000000000001</v>
      </c>
      <c r="K288" s="381">
        <v>1264.9000000000001</v>
      </c>
      <c r="L288" s="381">
        <v>1240.7</v>
      </c>
      <c r="M288" s="381">
        <v>0.14845</v>
      </c>
      <c r="N288" s="1"/>
      <c r="O288" s="1"/>
    </row>
    <row r="289" spans="1:15" ht="12.75" customHeight="1">
      <c r="A289" s="33">
        <v>279</v>
      </c>
      <c r="B289" s="440" t="s">
        <v>438</v>
      </c>
      <c r="C289" s="381">
        <v>552.6</v>
      </c>
      <c r="D289" s="382">
        <v>554.5</v>
      </c>
      <c r="E289" s="382">
        <v>539.6</v>
      </c>
      <c r="F289" s="382">
        <v>526.6</v>
      </c>
      <c r="G289" s="382">
        <v>511.70000000000005</v>
      </c>
      <c r="H289" s="382">
        <v>567.5</v>
      </c>
      <c r="I289" s="382">
        <v>582.40000000000009</v>
      </c>
      <c r="J289" s="382">
        <v>595.4</v>
      </c>
      <c r="K289" s="381">
        <v>569.4</v>
      </c>
      <c r="L289" s="381">
        <v>541.5</v>
      </c>
      <c r="M289" s="381">
        <v>3.3793700000000002</v>
      </c>
      <c r="N289" s="1"/>
      <c r="O289" s="1"/>
    </row>
    <row r="290" spans="1:15" ht="12.75" customHeight="1">
      <c r="A290" s="33">
        <v>280</v>
      </c>
      <c r="B290" s="440" t="s">
        <v>143</v>
      </c>
      <c r="C290" s="381">
        <v>79.349999999999994</v>
      </c>
      <c r="D290" s="382">
        <v>79.666666666666671</v>
      </c>
      <c r="E290" s="382">
        <v>78.683333333333337</v>
      </c>
      <c r="F290" s="382">
        <v>78.016666666666666</v>
      </c>
      <c r="G290" s="382">
        <v>77.033333333333331</v>
      </c>
      <c r="H290" s="382">
        <v>80.333333333333343</v>
      </c>
      <c r="I290" s="382">
        <v>81.316666666666663</v>
      </c>
      <c r="J290" s="382">
        <v>81.983333333333348</v>
      </c>
      <c r="K290" s="381">
        <v>80.650000000000006</v>
      </c>
      <c r="L290" s="381">
        <v>79</v>
      </c>
      <c r="M290" s="381">
        <v>58.243819999999999</v>
      </c>
      <c r="N290" s="1"/>
      <c r="O290" s="1"/>
    </row>
    <row r="291" spans="1:15" ht="12.75" customHeight="1">
      <c r="A291" s="33">
        <v>281</v>
      </c>
      <c r="B291" s="440" t="s">
        <v>144</v>
      </c>
      <c r="C291" s="381">
        <v>3637.3</v>
      </c>
      <c r="D291" s="382">
        <v>3655.4333333333329</v>
      </c>
      <c r="E291" s="382">
        <v>3581.8666666666659</v>
      </c>
      <c r="F291" s="382">
        <v>3526.4333333333329</v>
      </c>
      <c r="G291" s="382">
        <v>3452.8666666666659</v>
      </c>
      <c r="H291" s="382">
        <v>3710.8666666666659</v>
      </c>
      <c r="I291" s="382">
        <v>3784.4333333333325</v>
      </c>
      <c r="J291" s="382">
        <v>3839.8666666666659</v>
      </c>
      <c r="K291" s="381">
        <v>3729</v>
      </c>
      <c r="L291" s="381">
        <v>3600</v>
      </c>
      <c r="M291" s="381">
        <v>1.1970499999999999</v>
      </c>
      <c r="N291" s="1"/>
      <c r="O291" s="1"/>
    </row>
    <row r="292" spans="1:15" ht="12.75" customHeight="1">
      <c r="A292" s="33">
        <v>282</v>
      </c>
      <c r="B292" s="440" t="s">
        <v>440</v>
      </c>
      <c r="C292" s="381">
        <v>404.05</v>
      </c>
      <c r="D292" s="382">
        <v>404.66666666666669</v>
      </c>
      <c r="E292" s="382">
        <v>399.63333333333338</v>
      </c>
      <c r="F292" s="382">
        <v>395.2166666666667</v>
      </c>
      <c r="G292" s="382">
        <v>390.18333333333339</v>
      </c>
      <c r="H292" s="382">
        <v>409.08333333333337</v>
      </c>
      <c r="I292" s="382">
        <v>414.11666666666667</v>
      </c>
      <c r="J292" s="382">
        <v>418.53333333333336</v>
      </c>
      <c r="K292" s="381">
        <v>409.7</v>
      </c>
      <c r="L292" s="381">
        <v>400.25</v>
      </c>
      <c r="M292" s="381">
        <v>1.07988</v>
      </c>
      <c r="N292" s="1"/>
      <c r="O292" s="1"/>
    </row>
    <row r="293" spans="1:15" ht="12.75" customHeight="1">
      <c r="A293" s="33">
        <v>283</v>
      </c>
      <c r="B293" s="440" t="s">
        <v>268</v>
      </c>
      <c r="C293" s="381">
        <v>520.85</v>
      </c>
      <c r="D293" s="382">
        <v>521.4666666666667</v>
      </c>
      <c r="E293" s="382">
        <v>517.38333333333344</v>
      </c>
      <c r="F293" s="382">
        <v>513.91666666666674</v>
      </c>
      <c r="G293" s="382">
        <v>509.83333333333348</v>
      </c>
      <c r="H293" s="382">
        <v>524.93333333333339</v>
      </c>
      <c r="I293" s="382">
        <v>529.01666666666665</v>
      </c>
      <c r="J293" s="382">
        <v>532.48333333333335</v>
      </c>
      <c r="K293" s="381">
        <v>525.54999999999995</v>
      </c>
      <c r="L293" s="381">
        <v>518</v>
      </c>
      <c r="M293" s="381">
        <v>13.17071</v>
      </c>
      <c r="N293" s="1"/>
      <c r="O293" s="1"/>
    </row>
    <row r="294" spans="1:15" ht="12.75" customHeight="1">
      <c r="A294" s="33">
        <v>284</v>
      </c>
      <c r="B294" s="440" t="s">
        <v>441</v>
      </c>
      <c r="C294" s="381">
        <v>10105</v>
      </c>
      <c r="D294" s="382">
        <v>10048.316666666668</v>
      </c>
      <c r="E294" s="382">
        <v>9656.6833333333343</v>
      </c>
      <c r="F294" s="382">
        <v>9208.3666666666668</v>
      </c>
      <c r="G294" s="382">
        <v>8816.7333333333336</v>
      </c>
      <c r="H294" s="382">
        <v>10496.633333333335</v>
      </c>
      <c r="I294" s="382">
        <v>10888.26666666667</v>
      </c>
      <c r="J294" s="382">
        <v>11336.583333333336</v>
      </c>
      <c r="K294" s="381">
        <v>10439.950000000001</v>
      </c>
      <c r="L294" s="381">
        <v>9600</v>
      </c>
      <c r="M294" s="381">
        <v>0.64037999999999995</v>
      </c>
      <c r="N294" s="1"/>
      <c r="O294" s="1"/>
    </row>
    <row r="295" spans="1:15" ht="12.75" customHeight="1">
      <c r="A295" s="33">
        <v>285</v>
      </c>
      <c r="B295" s="440" t="s">
        <v>442</v>
      </c>
      <c r="C295" s="381">
        <v>50</v>
      </c>
      <c r="D295" s="382">
        <v>49.800000000000004</v>
      </c>
      <c r="E295" s="382">
        <v>49.20000000000001</v>
      </c>
      <c r="F295" s="382">
        <v>48.400000000000006</v>
      </c>
      <c r="G295" s="382">
        <v>47.800000000000011</v>
      </c>
      <c r="H295" s="382">
        <v>50.600000000000009</v>
      </c>
      <c r="I295" s="382">
        <v>51.2</v>
      </c>
      <c r="J295" s="382">
        <v>52.000000000000007</v>
      </c>
      <c r="K295" s="381">
        <v>50.4</v>
      </c>
      <c r="L295" s="381">
        <v>49</v>
      </c>
      <c r="M295" s="381">
        <v>16.234120000000001</v>
      </c>
      <c r="N295" s="1"/>
      <c r="O295" s="1"/>
    </row>
    <row r="296" spans="1:15" ht="12.75" customHeight="1">
      <c r="A296" s="33">
        <v>286</v>
      </c>
      <c r="B296" s="440" t="s">
        <v>145</v>
      </c>
      <c r="C296" s="381">
        <v>378.9</v>
      </c>
      <c r="D296" s="382">
        <v>378.31666666666666</v>
      </c>
      <c r="E296" s="382">
        <v>375.7833333333333</v>
      </c>
      <c r="F296" s="382">
        <v>372.66666666666663</v>
      </c>
      <c r="G296" s="382">
        <v>370.13333333333327</v>
      </c>
      <c r="H296" s="382">
        <v>381.43333333333334</v>
      </c>
      <c r="I296" s="382">
        <v>383.96666666666675</v>
      </c>
      <c r="J296" s="382">
        <v>387.08333333333337</v>
      </c>
      <c r="K296" s="381">
        <v>380.85</v>
      </c>
      <c r="L296" s="381">
        <v>375.2</v>
      </c>
      <c r="M296" s="381">
        <v>25.341480000000001</v>
      </c>
      <c r="N296" s="1"/>
      <c r="O296" s="1"/>
    </row>
    <row r="297" spans="1:15" ht="12.75" customHeight="1">
      <c r="A297" s="33">
        <v>287</v>
      </c>
      <c r="B297" s="440" t="s">
        <v>443</v>
      </c>
      <c r="C297" s="381">
        <v>2586.8000000000002</v>
      </c>
      <c r="D297" s="382">
        <v>2578.9333333333334</v>
      </c>
      <c r="E297" s="382">
        <v>2532.8666666666668</v>
      </c>
      <c r="F297" s="382">
        <v>2478.9333333333334</v>
      </c>
      <c r="G297" s="382">
        <v>2432.8666666666668</v>
      </c>
      <c r="H297" s="382">
        <v>2632.8666666666668</v>
      </c>
      <c r="I297" s="382">
        <v>2678.9333333333334</v>
      </c>
      <c r="J297" s="382">
        <v>2732.8666666666668</v>
      </c>
      <c r="K297" s="381">
        <v>2625</v>
      </c>
      <c r="L297" s="381">
        <v>2525</v>
      </c>
      <c r="M297" s="381">
        <v>1.1868099999999999</v>
      </c>
      <c r="N297" s="1"/>
      <c r="O297" s="1"/>
    </row>
    <row r="298" spans="1:15" ht="12.75" customHeight="1">
      <c r="A298" s="33">
        <v>288</v>
      </c>
      <c r="B298" s="440" t="s">
        <v>848</v>
      </c>
      <c r="C298" s="381">
        <v>1203.7</v>
      </c>
      <c r="D298" s="382">
        <v>1206.9666666666669</v>
      </c>
      <c r="E298" s="382">
        <v>1189.5333333333338</v>
      </c>
      <c r="F298" s="382">
        <v>1175.3666666666668</v>
      </c>
      <c r="G298" s="382">
        <v>1157.9333333333336</v>
      </c>
      <c r="H298" s="382">
        <v>1221.1333333333339</v>
      </c>
      <c r="I298" s="382">
        <v>1238.5666666666668</v>
      </c>
      <c r="J298" s="382">
        <v>1252.733333333334</v>
      </c>
      <c r="K298" s="381">
        <v>1224.4000000000001</v>
      </c>
      <c r="L298" s="381">
        <v>1192.8</v>
      </c>
      <c r="M298" s="381">
        <v>2.2209400000000001</v>
      </c>
      <c r="N298" s="1"/>
      <c r="O298" s="1"/>
    </row>
    <row r="299" spans="1:15" ht="12.75" customHeight="1">
      <c r="A299" s="33">
        <v>289</v>
      </c>
      <c r="B299" s="440" t="s">
        <v>146</v>
      </c>
      <c r="C299" s="381">
        <v>2044.75</v>
      </c>
      <c r="D299" s="382">
        <v>2033.8999999999999</v>
      </c>
      <c r="E299" s="382">
        <v>2017.85</v>
      </c>
      <c r="F299" s="382">
        <v>1990.95</v>
      </c>
      <c r="G299" s="382">
        <v>1974.9</v>
      </c>
      <c r="H299" s="382">
        <v>2060.7999999999997</v>
      </c>
      <c r="I299" s="382">
        <v>2076.8499999999995</v>
      </c>
      <c r="J299" s="382">
        <v>2103.7499999999995</v>
      </c>
      <c r="K299" s="381">
        <v>2049.9499999999998</v>
      </c>
      <c r="L299" s="381">
        <v>2007</v>
      </c>
      <c r="M299" s="381">
        <v>31.24945</v>
      </c>
      <c r="N299" s="1"/>
      <c r="O299" s="1"/>
    </row>
    <row r="300" spans="1:15" ht="12.75" customHeight="1">
      <c r="A300" s="33">
        <v>290</v>
      </c>
      <c r="B300" s="440" t="s">
        <v>147</v>
      </c>
      <c r="C300" s="381">
        <v>7078.35</v>
      </c>
      <c r="D300" s="382">
        <v>7083.5166666666664</v>
      </c>
      <c r="E300" s="382">
        <v>7025.083333333333</v>
      </c>
      <c r="F300" s="382">
        <v>6971.8166666666666</v>
      </c>
      <c r="G300" s="382">
        <v>6913.3833333333332</v>
      </c>
      <c r="H300" s="382">
        <v>7136.7833333333328</v>
      </c>
      <c r="I300" s="382">
        <v>7195.2166666666672</v>
      </c>
      <c r="J300" s="382">
        <v>7248.4833333333327</v>
      </c>
      <c r="K300" s="381">
        <v>7141.95</v>
      </c>
      <c r="L300" s="381">
        <v>7030.25</v>
      </c>
      <c r="M300" s="381">
        <v>2.9163800000000002</v>
      </c>
      <c r="N300" s="1"/>
      <c r="O300" s="1"/>
    </row>
    <row r="301" spans="1:15" ht="12.75" customHeight="1">
      <c r="A301" s="33">
        <v>291</v>
      </c>
      <c r="B301" s="440" t="s">
        <v>148</v>
      </c>
      <c r="C301" s="381">
        <v>5542.4</v>
      </c>
      <c r="D301" s="382">
        <v>5565.5166666666664</v>
      </c>
      <c r="E301" s="382">
        <v>5481.0333333333328</v>
      </c>
      <c r="F301" s="382">
        <v>5419.6666666666661</v>
      </c>
      <c r="G301" s="382">
        <v>5335.1833333333325</v>
      </c>
      <c r="H301" s="382">
        <v>5626.8833333333332</v>
      </c>
      <c r="I301" s="382">
        <v>5711.3666666666668</v>
      </c>
      <c r="J301" s="382">
        <v>5772.7333333333336</v>
      </c>
      <c r="K301" s="381">
        <v>5650</v>
      </c>
      <c r="L301" s="381">
        <v>5504.15</v>
      </c>
      <c r="M301" s="381">
        <v>2.5523799999999999</v>
      </c>
      <c r="N301" s="1"/>
      <c r="O301" s="1"/>
    </row>
    <row r="302" spans="1:15" ht="12.75" customHeight="1">
      <c r="A302" s="33">
        <v>292</v>
      </c>
      <c r="B302" s="440" t="s">
        <v>149</v>
      </c>
      <c r="C302" s="381">
        <v>951.8</v>
      </c>
      <c r="D302" s="382">
        <v>954.4</v>
      </c>
      <c r="E302" s="382">
        <v>945.94999999999993</v>
      </c>
      <c r="F302" s="382">
        <v>940.09999999999991</v>
      </c>
      <c r="G302" s="382">
        <v>931.64999999999986</v>
      </c>
      <c r="H302" s="382">
        <v>960.25</v>
      </c>
      <c r="I302" s="382">
        <v>968.7</v>
      </c>
      <c r="J302" s="382">
        <v>974.55000000000007</v>
      </c>
      <c r="K302" s="381">
        <v>962.85</v>
      </c>
      <c r="L302" s="381">
        <v>948.55</v>
      </c>
      <c r="M302" s="381">
        <v>5.3497500000000002</v>
      </c>
      <c r="N302" s="1"/>
      <c r="O302" s="1"/>
    </row>
    <row r="303" spans="1:15" ht="12.75" customHeight="1">
      <c r="A303" s="33">
        <v>293</v>
      </c>
      <c r="B303" s="440" t="s">
        <v>444</v>
      </c>
      <c r="C303" s="381">
        <v>3688.15</v>
      </c>
      <c r="D303" s="382">
        <v>3662.4666666666667</v>
      </c>
      <c r="E303" s="382">
        <v>3624.9333333333334</v>
      </c>
      <c r="F303" s="382">
        <v>3561.7166666666667</v>
      </c>
      <c r="G303" s="382">
        <v>3524.1833333333334</v>
      </c>
      <c r="H303" s="382">
        <v>3725.6833333333334</v>
      </c>
      <c r="I303" s="382">
        <v>3763.2166666666672</v>
      </c>
      <c r="J303" s="382">
        <v>3826.4333333333334</v>
      </c>
      <c r="K303" s="381">
        <v>3700</v>
      </c>
      <c r="L303" s="381">
        <v>3599.25</v>
      </c>
      <c r="M303" s="381">
        <v>0.61833000000000005</v>
      </c>
      <c r="N303" s="1"/>
      <c r="O303" s="1"/>
    </row>
    <row r="304" spans="1:15" ht="12.75" customHeight="1">
      <c r="A304" s="33">
        <v>294</v>
      </c>
      <c r="B304" s="440" t="s">
        <v>849</v>
      </c>
      <c r="C304" s="381">
        <v>471.15</v>
      </c>
      <c r="D304" s="382">
        <v>469.93333333333334</v>
      </c>
      <c r="E304" s="382">
        <v>458.2166666666667</v>
      </c>
      <c r="F304" s="382">
        <v>445.28333333333336</v>
      </c>
      <c r="G304" s="382">
        <v>433.56666666666672</v>
      </c>
      <c r="H304" s="382">
        <v>482.86666666666667</v>
      </c>
      <c r="I304" s="382">
        <v>494.58333333333326</v>
      </c>
      <c r="J304" s="382">
        <v>507.51666666666665</v>
      </c>
      <c r="K304" s="381">
        <v>481.65</v>
      </c>
      <c r="L304" s="381">
        <v>457</v>
      </c>
      <c r="M304" s="381">
        <v>9.7626200000000001</v>
      </c>
      <c r="N304" s="1"/>
      <c r="O304" s="1"/>
    </row>
    <row r="305" spans="1:15" ht="12.75" customHeight="1">
      <c r="A305" s="33">
        <v>295</v>
      </c>
      <c r="B305" s="440" t="s">
        <v>150</v>
      </c>
      <c r="C305" s="381">
        <v>881.2</v>
      </c>
      <c r="D305" s="382">
        <v>885.6</v>
      </c>
      <c r="E305" s="382">
        <v>875.25</v>
      </c>
      <c r="F305" s="382">
        <v>869.3</v>
      </c>
      <c r="G305" s="382">
        <v>858.94999999999993</v>
      </c>
      <c r="H305" s="382">
        <v>891.55000000000007</v>
      </c>
      <c r="I305" s="382">
        <v>901.9000000000002</v>
      </c>
      <c r="J305" s="382">
        <v>907.85000000000014</v>
      </c>
      <c r="K305" s="381">
        <v>895.95</v>
      </c>
      <c r="L305" s="381">
        <v>879.65</v>
      </c>
      <c r="M305" s="381">
        <v>20.27852</v>
      </c>
      <c r="N305" s="1"/>
      <c r="O305" s="1"/>
    </row>
    <row r="306" spans="1:15" ht="12.75" customHeight="1">
      <c r="A306" s="33">
        <v>296</v>
      </c>
      <c r="B306" s="440" t="s">
        <v>151</v>
      </c>
      <c r="C306" s="381">
        <v>164.9</v>
      </c>
      <c r="D306" s="382">
        <v>165.83333333333334</v>
      </c>
      <c r="E306" s="382">
        <v>163.4666666666667</v>
      </c>
      <c r="F306" s="382">
        <v>162.03333333333336</v>
      </c>
      <c r="G306" s="382">
        <v>159.66666666666671</v>
      </c>
      <c r="H306" s="382">
        <v>167.26666666666668</v>
      </c>
      <c r="I306" s="382">
        <v>169.6333333333333</v>
      </c>
      <c r="J306" s="382">
        <v>171.06666666666666</v>
      </c>
      <c r="K306" s="381">
        <v>168.2</v>
      </c>
      <c r="L306" s="381">
        <v>164.4</v>
      </c>
      <c r="M306" s="381">
        <v>17.821149999999999</v>
      </c>
      <c r="N306" s="1"/>
      <c r="O306" s="1"/>
    </row>
    <row r="307" spans="1:15" ht="12.75" customHeight="1">
      <c r="A307" s="33">
        <v>297</v>
      </c>
      <c r="B307" s="440" t="s">
        <v>317</v>
      </c>
      <c r="C307" s="381">
        <v>20.9</v>
      </c>
      <c r="D307" s="382">
        <v>20.683333333333334</v>
      </c>
      <c r="E307" s="382">
        <v>20.366666666666667</v>
      </c>
      <c r="F307" s="382">
        <v>19.833333333333332</v>
      </c>
      <c r="G307" s="382">
        <v>19.516666666666666</v>
      </c>
      <c r="H307" s="382">
        <v>21.216666666666669</v>
      </c>
      <c r="I307" s="382">
        <v>21.533333333333339</v>
      </c>
      <c r="J307" s="382">
        <v>22.06666666666667</v>
      </c>
      <c r="K307" s="381">
        <v>21</v>
      </c>
      <c r="L307" s="381">
        <v>20.149999999999999</v>
      </c>
      <c r="M307" s="381">
        <v>62.775170000000003</v>
      </c>
      <c r="N307" s="1"/>
      <c r="O307" s="1"/>
    </row>
    <row r="308" spans="1:15" ht="12.75" customHeight="1">
      <c r="A308" s="33">
        <v>298</v>
      </c>
      <c r="B308" s="440" t="s">
        <v>447</v>
      </c>
      <c r="C308" s="381">
        <v>227.45</v>
      </c>
      <c r="D308" s="382">
        <v>227.65</v>
      </c>
      <c r="E308" s="382">
        <v>226.15</v>
      </c>
      <c r="F308" s="382">
        <v>224.85</v>
      </c>
      <c r="G308" s="382">
        <v>223.35</v>
      </c>
      <c r="H308" s="382">
        <v>228.95000000000002</v>
      </c>
      <c r="I308" s="382">
        <v>230.45000000000002</v>
      </c>
      <c r="J308" s="382">
        <v>231.75000000000003</v>
      </c>
      <c r="K308" s="381">
        <v>229.15</v>
      </c>
      <c r="L308" s="381">
        <v>226.35</v>
      </c>
      <c r="M308" s="381">
        <v>1.01474</v>
      </c>
      <c r="N308" s="1"/>
      <c r="O308" s="1"/>
    </row>
    <row r="309" spans="1:15" ht="12.75" customHeight="1">
      <c r="A309" s="33">
        <v>299</v>
      </c>
      <c r="B309" s="440" t="s">
        <v>449</v>
      </c>
      <c r="C309" s="381">
        <v>706.45</v>
      </c>
      <c r="D309" s="382">
        <v>702.38333333333321</v>
      </c>
      <c r="E309" s="382">
        <v>693.11666666666645</v>
      </c>
      <c r="F309" s="382">
        <v>679.78333333333319</v>
      </c>
      <c r="G309" s="382">
        <v>670.51666666666642</v>
      </c>
      <c r="H309" s="382">
        <v>715.71666666666647</v>
      </c>
      <c r="I309" s="382">
        <v>724.98333333333335</v>
      </c>
      <c r="J309" s="382">
        <v>738.31666666666649</v>
      </c>
      <c r="K309" s="381">
        <v>711.65</v>
      </c>
      <c r="L309" s="381">
        <v>689.05</v>
      </c>
      <c r="M309" s="381">
        <v>0.57262000000000002</v>
      </c>
      <c r="N309" s="1"/>
      <c r="O309" s="1"/>
    </row>
    <row r="310" spans="1:15" ht="12.75" customHeight="1">
      <c r="A310" s="33">
        <v>300</v>
      </c>
      <c r="B310" s="440" t="s">
        <v>152</v>
      </c>
      <c r="C310" s="381">
        <v>168.95</v>
      </c>
      <c r="D310" s="382">
        <v>169.25</v>
      </c>
      <c r="E310" s="382">
        <v>167.5</v>
      </c>
      <c r="F310" s="382">
        <v>166.05</v>
      </c>
      <c r="G310" s="382">
        <v>164.3</v>
      </c>
      <c r="H310" s="382">
        <v>170.7</v>
      </c>
      <c r="I310" s="382">
        <v>172.45</v>
      </c>
      <c r="J310" s="382">
        <v>173.89999999999998</v>
      </c>
      <c r="K310" s="381">
        <v>171</v>
      </c>
      <c r="L310" s="381">
        <v>167.8</v>
      </c>
      <c r="M310" s="381">
        <v>21.09676</v>
      </c>
      <c r="N310" s="1"/>
      <c r="O310" s="1"/>
    </row>
    <row r="311" spans="1:15" ht="12.75" customHeight="1">
      <c r="A311" s="33">
        <v>301</v>
      </c>
      <c r="B311" s="440" t="s">
        <v>153</v>
      </c>
      <c r="C311" s="381">
        <v>499.55</v>
      </c>
      <c r="D311" s="382">
        <v>498.86666666666662</v>
      </c>
      <c r="E311" s="382">
        <v>496.73333333333323</v>
      </c>
      <c r="F311" s="382">
        <v>493.91666666666663</v>
      </c>
      <c r="G311" s="382">
        <v>491.78333333333325</v>
      </c>
      <c r="H311" s="382">
        <v>501.68333333333322</v>
      </c>
      <c r="I311" s="382">
        <v>503.81666666666655</v>
      </c>
      <c r="J311" s="382">
        <v>506.63333333333321</v>
      </c>
      <c r="K311" s="381">
        <v>501</v>
      </c>
      <c r="L311" s="381">
        <v>496.05</v>
      </c>
      <c r="M311" s="381">
        <v>6.3791799999999999</v>
      </c>
      <c r="N311" s="1"/>
      <c r="O311" s="1"/>
    </row>
    <row r="312" spans="1:15" ht="12.75" customHeight="1">
      <c r="A312" s="33">
        <v>302</v>
      </c>
      <c r="B312" s="440" t="s">
        <v>154</v>
      </c>
      <c r="C312" s="381">
        <v>8084.2</v>
      </c>
      <c r="D312" s="382">
        <v>8060.0666666666666</v>
      </c>
      <c r="E312" s="382">
        <v>7975.1333333333332</v>
      </c>
      <c r="F312" s="382">
        <v>7866.0666666666666</v>
      </c>
      <c r="G312" s="382">
        <v>7781.1333333333332</v>
      </c>
      <c r="H312" s="382">
        <v>8169.1333333333332</v>
      </c>
      <c r="I312" s="382">
        <v>8254.0666666666657</v>
      </c>
      <c r="J312" s="382">
        <v>8363.1333333333332</v>
      </c>
      <c r="K312" s="381">
        <v>8145</v>
      </c>
      <c r="L312" s="381">
        <v>7951</v>
      </c>
      <c r="M312" s="381">
        <v>2.9953599999999998</v>
      </c>
      <c r="N312" s="1"/>
      <c r="O312" s="1"/>
    </row>
    <row r="313" spans="1:15" ht="12.75" customHeight="1">
      <c r="A313" s="33">
        <v>303</v>
      </c>
      <c r="B313" s="440" t="s">
        <v>850</v>
      </c>
      <c r="C313" s="381">
        <v>3184.5</v>
      </c>
      <c r="D313" s="382">
        <v>3199.5</v>
      </c>
      <c r="E313" s="382">
        <v>3149</v>
      </c>
      <c r="F313" s="382">
        <v>3113.5</v>
      </c>
      <c r="G313" s="382">
        <v>3063</v>
      </c>
      <c r="H313" s="382">
        <v>3235</v>
      </c>
      <c r="I313" s="382">
        <v>3285.5</v>
      </c>
      <c r="J313" s="382">
        <v>3321</v>
      </c>
      <c r="K313" s="381">
        <v>3250</v>
      </c>
      <c r="L313" s="381">
        <v>3164</v>
      </c>
      <c r="M313" s="381">
        <v>0.41782999999999998</v>
      </c>
      <c r="N313" s="1"/>
      <c r="O313" s="1"/>
    </row>
    <row r="314" spans="1:15" ht="12.75" customHeight="1">
      <c r="A314" s="33">
        <v>304</v>
      </c>
      <c r="B314" s="440" t="s">
        <v>451</v>
      </c>
      <c r="C314" s="381">
        <v>396.55</v>
      </c>
      <c r="D314" s="382">
        <v>398.41666666666669</v>
      </c>
      <c r="E314" s="382">
        <v>392.13333333333338</v>
      </c>
      <c r="F314" s="382">
        <v>387.7166666666667</v>
      </c>
      <c r="G314" s="382">
        <v>381.43333333333339</v>
      </c>
      <c r="H314" s="382">
        <v>402.83333333333337</v>
      </c>
      <c r="I314" s="382">
        <v>409.11666666666667</v>
      </c>
      <c r="J314" s="382">
        <v>413.53333333333336</v>
      </c>
      <c r="K314" s="381">
        <v>404.7</v>
      </c>
      <c r="L314" s="381">
        <v>394</v>
      </c>
      <c r="M314" s="381">
        <v>5.8792299999999997</v>
      </c>
      <c r="N314" s="1"/>
      <c r="O314" s="1"/>
    </row>
    <row r="315" spans="1:15" ht="12.75" customHeight="1">
      <c r="A315" s="33">
        <v>305</v>
      </c>
      <c r="B315" s="440" t="s">
        <v>452</v>
      </c>
      <c r="C315" s="381">
        <v>276.35000000000002</v>
      </c>
      <c r="D315" s="382">
        <v>276.95</v>
      </c>
      <c r="E315" s="382">
        <v>273.95</v>
      </c>
      <c r="F315" s="382">
        <v>271.55</v>
      </c>
      <c r="G315" s="382">
        <v>268.55</v>
      </c>
      <c r="H315" s="382">
        <v>279.34999999999997</v>
      </c>
      <c r="I315" s="382">
        <v>282.34999999999997</v>
      </c>
      <c r="J315" s="382">
        <v>284.74999999999994</v>
      </c>
      <c r="K315" s="381">
        <v>279.95</v>
      </c>
      <c r="L315" s="381">
        <v>274.55</v>
      </c>
      <c r="M315" s="381">
        <v>1.56515</v>
      </c>
      <c r="N315" s="1"/>
      <c r="O315" s="1"/>
    </row>
    <row r="316" spans="1:15" ht="12.75" customHeight="1">
      <c r="A316" s="33">
        <v>306</v>
      </c>
      <c r="B316" s="440" t="s">
        <v>155</v>
      </c>
      <c r="C316" s="381">
        <v>944.2</v>
      </c>
      <c r="D316" s="382">
        <v>944.76666666666677</v>
      </c>
      <c r="E316" s="382">
        <v>931.53333333333353</v>
      </c>
      <c r="F316" s="382">
        <v>918.86666666666679</v>
      </c>
      <c r="G316" s="382">
        <v>905.63333333333355</v>
      </c>
      <c r="H316" s="382">
        <v>957.43333333333351</v>
      </c>
      <c r="I316" s="382">
        <v>970.66666666666686</v>
      </c>
      <c r="J316" s="382">
        <v>983.33333333333348</v>
      </c>
      <c r="K316" s="381">
        <v>958</v>
      </c>
      <c r="L316" s="381">
        <v>932.1</v>
      </c>
      <c r="M316" s="381">
        <v>18.922429999999999</v>
      </c>
      <c r="N316" s="1"/>
      <c r="O316" s="1"/>
    </row>
    <row r="317" spans="1:15" ht="12.75" customHeight="1">
      <c r="A317" s="33">
        <v>307</v>
      </c>
      <c r="B317" s="440" t="s">
        <v>457</v>
      </c>
      <c r="C317" s="381">
        <v>1625.3</v>
      </c>
      <c r="D317" s="382">
        <v>1627.6166666666668</v>
      </c>
      <c r="E317" s="382">
        <v>1599.2833333333335</v>
      </c>
      <c r="F317" s="382">
        <v>1573.2666666666667</v>
      </c>
      <c r="G317" s="382">
        <v>1544.9333333333334</v>
      </c>
      <c r="H317" s="382">
        <v>1653.6333333333337</v>
      </c>
      <c r="I317" s="382">
        <v>1681.9666666666667</v>
      </c>
      <c r="J317" s="382">
        <v>1707.9833333333338</v>
      </c>
      <c r="K317" s="381">
        <v>1655.95</v>
      </c>
      <c r="L317" s="381">
        <v>1601.6</v>
      </c>
      <c r="M317" s="381">
        <v>7.6299900000000003</v>
      </c>
      <c r="N317" s="1"/>
      <c r="O317" s="1"/>
    </row>
    <row r="318" spans="1:15" ht="12.75" customHeight="1">
      <c r="A318" s="33">
        <v>308</v>
      </c>
      <c r="B318" s="440" t="s">
        <v>156</v>
      </c>
      <c r="C318" s="381">
        <v>3053.1</v>
      </c>
      <c r="D318" s="382">
        <v>3053.6833333333329</v>
      </c>
      <c r="E318" s="382">
        <v>3005.4166666666661</v>
      </c>
      <c r="F318" s="382">
        <v>2957.7333333333331</v>
      </c>
      <c r="G318" s="382">
        <v>2909.4666666666662</v>
      </c>
      <c r="H318" s="382">
        <v>3101.3666666666659</v>
      </c>
      <c r="I318" s="382">
        <v>3149.6333333333332</v>
      </c>
      <c r="J318" s="382">
        <v>3197.3166666666657</v>
      </c>
      <c r="K318" s="381">
        <v>3101.95</v>
      </c>
      <c r="L318" s="381">
        <v>3006</v>
      </c>
      <c r="M318" s="381">
        <v>1.2273799999999999</v>
      </c>
      <c r="N318" s="1"/>
      <c r="O318" s="1"/>
    </row>
    <row r="319" spans="1:15" ht="12.75" customHeight="1">
      <c r="A319" s="33">
        <v>309</v>
      </c>
      <c r="B319" s="440" t="s">
        <v>157</v>
      </c>
      <c r="C319" s="381">
        <v>1031.3</v>
      </c>
      <c r="D319" s="382">
        <v>1037.4333333333334</v>
      </c>
      <c r="E319" s="382">
        <v>1015.8666666666668</v>
      </c>
      <c r="F319" s="382">
        <v>1000.4333333333334</v>
      </c>
      <c r="G319" s="382">
        <v>978.86666666666679</v>
      </c>
      <c r="H319" s="382">
        <v>1052.8666666666668</v>
      </c>
      <c r="I319" s="382">
        <v>1074.4333333333334</v>
      </c>
      <c r="J319" s="382">
        <v>1089.8666666666668</v>
      </c>
      <c r="K319" s="381">
        <v>1059</v>
      </c>
      <c r="L319" s="381">
        <v>1022</v>
      </c>
      <c r="M319" s="381">
        <v>6.0503999999999998</v>
      </c>
      <c r="N319" s="1"/>
      <c r="O319" s="1"/>
    </row>
    <row r="320" spans="1:15" ht="12.75" customHeight="1">
      <c r="A320" s="33">
        <v>310</v>
      </c>
      <c r="B320" s="440" t="s">
        <v>158</v>
      </c>
      <c r="C320" s="381">
        <v>883.55</v>
      </c>
      <c r="D320" s="382">
        <v>883.5</v>
      </c>
      <c r="E320" s="382">
        <v>879.3</v>
      </c>
      <c r="F320" s="382">
        <v>875.05</v>
      </c>
      <c r="G320" s="382">
        <v>870.84999999999991</v>
      </c>
      <c r="H320" s="382">
        <v>887.75</v>
      </c>
      <c r="I320" s="382">
        <v>891.95</v>
      </c>
      <c r="J320" s="382">
        <v>896.2</v>
      </c>
      <c r="K320" s="381">
        <v>887.7</v>
      </c>
      <c r="L320" s="381">
        <v>879.25</v>
      </c>
      <c r="M320" s="381">
        <v>3.0473400000000002</v>
      </c>
      <c r="N320" s="1"/>
      <c r="O320" s="1"/>
    </row>
    <row r="321" spans="1:15" ht="12.75" customHeight="1">
      <c r="A321" s="33">
        <v>311</v>
      </c>
      <c r="B321" s="440" t="s">
        <v>448</v>
      </c>
      <c r="C321" s="381">
        <v>206.65</v>
      </c>
      <c r="D321" s="382">
        <v>204.54999999999998</v>
      </c>
      <c r="E321" s="382">
        <v>201.09999999999997</v>
      </c>
      <c r="F321" s="382">
        <v>195.54999999999998</v>
      </c>
      <c r="G321" s="382">
        <v>192.09999999999997</v>
      </c>
      <c r="H321" s="382">
        <v>210.09999999999997</v>
      </c>
      <c r="I321" s="382">
        <v>213.54999999999995</v>
      </c>
      <c r="J321" s="382">
        <v>219.09999999999997</v>
      </c>
      <c r="K321" s="381">
        <v>208</v>
      </c>
      <c r="L321" s="381">
        <v>199</v>
      </c>
      <c r="M321" s="381">
        <v>4.3249899999999997</v>
      </c>
      <c r="N321" s="1"/>
      <c r="O321" s="1"/>
    </row>
    <row r="322" spans="1:15" ht="12.75" customHeight="1">
      <c r="A322" s="33">
        <v>312</v>
      </c>
      <c r="B322" s="440" t="s">
        <v>455</v>
      </c>
      <c r="C322" s="381">
        <v>182.7</v>
      </c>
      <c r="D322" s="382">
        <v>182.75</v>
      </c>
      <c r="E322" s="382">
        <v>181.85</v>
      </c>
      <c r="F322" s="382">
        <v>181</v>
      </c>
      <c r="G322" s="382">
        <v>180.1</v>
      </c>
      <c r="H322" s="382">
        <v>183.6</v>
      </c>
      <c r="I322" s="382">
        <v>184.49999999999997</v>
      </c>
      <c r="J322" s="382">
        <v>185.35</v>
      </c>
      <c r="K322" s="381">
        <v>183.65</v>
      </c>
      <c r="L322" s="381">
        <v>181.9</v>
      </c>
      <c r="M322" s="381">
        <v>1.2457</v>
      </c>
      <c r="N322" s="1"/>
      <c r="O322" s="1"/>
    </row>
    <row r="323" spans="1:15" ht="12.75" customHeight="1">
      <c r="A323" s="33">
        <v>313</v>
      </c>
      <c r="B323" s="440" t="s">
        <v>453</v>
      </c>
      <c r="C323" s="381">
        <v>192.6</v>
      </c>
      <c r="D323" s="382">
        <v>193.13333333333333</v>
      </c>
      <c r="E323" s="382">
        <v>188.46666666666664</v>
      </c>
      <c r="F323" s="382">
        <v>184.33333333333331</v>
      </c>
      <c r="G323" s="382">
        <v>179.66666666666663</v>
      </c>
      <c r="H323" s="382">
        <v>197.26666666666665</v>
      </c>
      <c r="I323" s="382">
        <v>201.93333333333334</v>
      </c>
      <c r="J323" s="382">
        <v>206.06666666666666</v>
      </c>
      <c r="K323" s="381">
        <v>197.8</v>
      </c>
      <c r="L323" s="381">
        <v>189</v>
      </c>
      <c r="M323" s="381">
        <v>9.9428800000000006</v>
      </c>
      <c r="N323" s="1"/>
      <c r="O323" s="1"/>
    </row>
    <row r="324" spans="1:15" ht="12.75" customHeight="1">
      <c r="A324" s="33">
        <v>314</v>
      </c>
      <c r="B324" s="440" t="s">
        <v>454</v>
      </c>
      <c r="C324" s="381">
        <v>1150</v>
      </c>
      <c r="D324" s="382">
        <v>1146.45</v>
      </c>
      <c r="E324" s="382">
        <v>1134.9000000000001</v>
      </c>
      <c r="F324" s="382">
        <v>1119.8</v>
      </c>
      <c r="G324" s="382">
        <v>1108.25</v>
      </c>
      <c r="H324" s="382">
        <v>1161.5500000000002</v>
      </c>
      <c r="I324" s="382">
        <v>1173.0999999999999</v>
      </c>
      <c r="J324" s="382">
        <v>1188.2000000000003</v>
      </c>
      <c r="K324" s="381">
        <v>1158</v>
      </c>
      <c r="L324" s="381">
        <v>1131.3499999999999</v>
      </c>
      <c r="M324" s="381">
        <v>1.23238</v>
      </c>
      <c r="N324" s="1"/>
      <c r="O324" s="1"/>
    </row>
    <row r="325" spans="1:15" ht="12.75" customHeight="1">
      <c r="A325" s="33">
        <v>315</v>
      </c>
      <c r="B325" s="440" t="s">
        <v>159</v>
      </c>
      <c r="C325" s="381">
        <v>4547.95</v>
      </c>
      <c r="D325" s="382">
        <v>4566.7666666666673</v>
      </c>
      <c r="E325" s="382">
        <v>4458.5333333333347</v>
      </c>
      <c r="F325" s="382">
        <v>4369.1166666666677</v>
      </c>
      <c r="G325" s="382">
        <v>4260.883333333335</v>
      </c>
      <c r="H325" s="382">
        <v>4656.1833333333343</v>
      </c>
      <c r="I325" s="382">
        <v>4764.4166666666661</v>
      </c>
      <c r="J325" s="382">
        <v>4853.8333333333339</v>
      </c>
      <c r="K325" s="381">
        <v>4675</v>
      </c>
      <c r="L325" s="381">
        <v>4477.3500000000004</v>
      </c>
      <c r="M325" s="381">
        <v>25.192360000000001</v>
      </c>
      <c r="N325" s="1"/>
      <c r="O325" s="1"/>
    </row>
    <row r="326" spans="1:15" ht="12.75" customHeight="1">
      <c r="A326" s="33">
        <v>316</v>
      </c>
      <c r="B326" s="440" t="s">
        <v>445</v>
      </c>
      <c r="C326" s="381">
        <v>44.8</v>
      </c>
      <c r="D326" s="382">
        <v>44.916666666666664</v>
      </c>
      <c r="E326" s="382">
        <v>44.383333333333326</v>
      </c>
      <c r="F326" s="382">
        <v>43.966666666666661</v>
      </c>
      <c r="G326" s="382">
        <v>43.433333333333323</v>
      </c>
      <c r="H326" s="382">
        <v>45.333333333333329</v>
      </c>
      <c r="I326" s="382">
        <v>45.866666666666674</v>
      </c>
      <c r="J326" s="382">
        <v>46.283333333333331</v>
      </c>
      <c r="K326" s="381">
        <v>45.45</v>
      </c>
      <c r="L326" s="381">
        <v>44.5</v>
      </c>
      <c r="M326" s="381">
        <v>17.87425</v>
      </c>
      <c r="N326" s="1"/>
      <c r="O326" s="1"/>
    </row>
    <row r="327" spans="1:15" ht="12.75" customHeight="1">
      <c r="A327" s="33">
        <v>317</v>
      </c>
      <c r="B327" s="440" t="s">
        <v>446</v>
      </c>
      <c r="C327" s="381">
        <v>171.05</v>
      </c>
      <c r="D327" s="382">
        <v>171.33333333333334</v>
      </c>
      <c r="E327" s="382">
        <v>169.81666666666669</v>
      </c>
      <c r="F327" s="382">
        <v>168.58333333333334</v>
      </c>
      <c r="G327" s="382">
        <v>167.06666666666669</v>
      </c>
      <c r="H327" s="382">
        <v>172.56666666666669</v>
      </c>
      <c r="I327" s="382">
        <v>174.08333333333334</v>
      </c>
      <c r="J327" s="382">
        <v>175.31666666666669</v>
      </c>
      <c r="K327" s="381">
        <v>172.85</v>
      </c>
      <c r="L327" s="381">
        <v>170.1</v>
      </c>
      <c r="M327" s="381">
        <v>2.1339399999999999</v>
      </c>
      <c r="N327" s="1"/>
      <c r="O327" s="1"/>
    </row>
    <row r="328" spans="1:15" ht="12.75" customHeight="1">
      <c r="A328" s="33">
        <v>318</v>
      </c>
      <c r="B328" s="440" t="s">
        <v>456</v>
      </c>
      <c r="C328" s="381">
        <v>952.95</v>
      </c>
      <c r="D328" s="382">
        <v>953.35</v>
      </c>
      <c r="E328" s="382">
        <v>943.7</v>
      </c>
      <c r="F328" s="382">
        <v>934.45</v>
      </c>
      <c r="G328" s="382">
        <v>924.80000000000007</v>
      </c>
      <c r="H328" s="382">
        <v>962.6</v>
      </c>
      <c r="I328" s="382">
        <v>972.24999999999989</v>
      </c>
      <c r="J328" s="382">
        <v>981.5</v>
      </c>
      <c r="K328" s="381">
        <v>963</v>
      </c>
      <c r="L328" s="381">
        <v>944.1</v>
      </c>
      <c r="M328" s="381">
        <v>0.88297000000000003</v>
      </c>
      <c r="N328" s="1"/>
      <c r="O328" s="1"/>
    </row>
    <row r="329" spans="1:15" ht="12.75" customHeight="1">
      <c r="A329" s="33">
        <v>319</v>
      </c>
      <c r="B329" s="440" t="s">
        <v>161</v>
      </c>
      <c r="C329" s="381">
        <v>3263.7</v>
      </c>
      <c r="D329" s="382">
        <v>3264.5333333333328</v>
      </c>
      <c r="E329" s="382">
        <v>3216.6166666666659</v>
      </c>
      <c r="F329" s="382">
        <v>3169.5333333333328</v>
      </c>
      <c r="G329" s="382">
        <v>3121.6166666666659</v>
      </c>
      <c r="H329" s="382">
        <v>3311.6166666666659</v>
      </c>
      <c r="I329" s="382">
        <v>3359.5333333333328</v>
      </c>
      <c r="J329" s="382">
        <v>3406.6166666666659</v>
      </c>
      <c r="K329" s="381">
        <v>3312.45</v>
      </c>
      <c r="L329" s="381">
        <v>3217.45</v>
      </c>
      <c r="M329" s="381">
        <v>6.1495800000000003</v>
      </c>
      <c r="N329" s="1"/>
      <c r="O329" s="1"/>
    </row>
    <row r="330" spans="1:15" ht="12.75" customHeight="1">
      <c r="A330" s="33">
        <v>320</v>
      </c>
      <c r="B330" s="440" t="s">
        <v>162</v>
      </c>
      <c r="C330" s="381">
        <v>76134.649999999994</v>
      </c>
      <c r="D330" s="382">
        <v>75918.95</v>
      </c>
      <c r="E330" s="382">
        <v>75560.75</v>
      </c>
      <c r="F330" s="382">
        <v>74986.850000000006</v>
      </c>
      <c r="G330" s="382">
        <v>74628.650000000009</v>
      </c>
      <c r="H330" s="382">
        <v>76492.849999999991</v>
      </c>
      <c r="I330" s="382">
        <v>76851.049999999974</v>
      </c>
      <c r="J330" s="382">
        <v>77424.949999999983</v>
      </c>
      <c r="K330" s="381">
        <v>76277.149999999994</v>
      </c>
      <c r="L330" s="381">
        <v>75345.05</v>
      </c>
      <c r="M330" s="381">
        <v>4.4929999999999998E-2</v>
      </c>
      <c r="N330" s="1"/>
      <c r="O330" s="1"/>
    </row>
    <row r="331" spans="1:15" ht="12.75" customHeight="1">
      <c r="A331" s="33">
        <v>321</v>
      </c>
      <c r="B331" s="440" t="s">
        <v>450</v>
      </c>
      <c r="C331" s="381">
        <v>44.95</v>
      </c>
      <c r="D331" s="382">
        <v>44.9</v>
      </c>
      <c r="E331" s="382">
        <v>44.349999999999994</v>
      </c>
      <c r="F331" s="382">
        <v>43.749999999999993</v>
      </c>
      <c r="G331" s="382">
        <v>43.199999999999989</v>
      </c>
      <c r="H331" s="382">
        <v>45.5</v>
      </c>
      <c r="I331" s="382">
        <v>46.05</v>
      </c>
      <c r="J331" s="382">
        <v>46.650000000000006</v>
      </c>
      <c r="K331" s="381">
        <v>45.45</v>
      </c>
      <c r="L331" s="381">
        <v>44.3</v>
      </c>
      <c r="M331" s="381">
        <v>10.957979999999999</v>
      </c>
      <c r="N331" s="1"/>
      <c r="O331" s="1"/>
    </row>
    <row r="332" spans="1:15" ht="12.75" customHeight="1">
      <c r="A332" s="33">
        <v>322</v>
      </c>
      <c r="B332" s="440" t="s">
        <v>163</v>
      </c>
      <c r="C332" s="381">
        <v>1484.85</v>
      </c>
      <c r="D332" s="382">
        <v>1488.1333333333332</v>
      </c>
      <c r="E332" s="382">
        <v>1473.8166666666664</v>
      </c>
      <c r="F332" s="382">
        <v>1462.7833333333331</v>
      </c>
      <c r="G332" s="382">
        <v>1448.4666666666662</v>
      </c>
      <c r="H332" s="382">
        <v>1499.1666666666665</v>
      </c>
      <c r="I332" s="382">
        <v>1513.4833333333331</v>
      </c>
      <c r="J332" s="382">
        <v>1524.5166666666667</v>
      </c>
      <c r="K332" s="381">
        <v>1502.45</v>
      </c>
      <c r="L332" s="381">
        <v>1477.1</v>
      </c>
      <c r="M332" s="381">
        <v>6.4809799999999997</v>
      </c>
      <c r="N332" s="1"/>
      <c r="O332" s="1"/>
    </row>
    <row r="333" spans="1:15" ht="12.75" customHeight="1">
      <c r="A333" s="33">
        <v>323</v>
      </c>
      <c r="B333" s="440" t="s">
        <v>164</v>
      </c>
      <c r="C333" s="381">
        <v>368.9</v>
      </c>
      <c r="D333" s="382">
        <v>370</v>
      </c>
      <c r="E333" s="382">
        <v>364.45</v>
      </c>
      <c r="F333" s="382">
        <v>360</v>
      </c>
      <c r="G333" s="382">
        <v>354.45</v>
      </c>
      <c r="H333" s="382">
        <v>374.45</v>
      </c>
      <c r="I333" s="382">
        <v>379.99999999999994</v>
      </c>
      <c r="J333" s="382">
        <v>384.45</v>
      </c>
      <c r="K333" s="381">
        <v>375.55</v>
      </c>
      <c r="L333" s="381">
        <v>365.55</v>
      </c>
      <c r="M333" s="381">
        <v>8.7845200000000006</v>
      </c>
      <c r="N333" s="1"/>
      <c r="O333" s="1"/>
    </row>
    <row r="334" spans="1:15" ht="12.75" customHeight="1">
      <c r="A334" s="33">
        <v>324</v>
      </c>
      <c r="B334" s="440" t="s">
        <v>269</v>
      </c>
      <c r="C334" s="381">
        <v>922.35</v>
      </c>
      <c r="D334" s="382">
        <v>920.6</v>
      </c>
      <c r="E334" s="382">
        <v>916.2</v>
      </c>
      <c r="F334" s="382">
        <v>910.05000000000007</v>
      </c>
      <c r="G334" s="382">
        <v>905.65000000000009</v>
      </c>
      <c r="H334" s="382">
        <v>926.75</v>
      </c>
      <c r="I334" s="382">
        <v>931.14999999999986</v>
      </c>
      <c r="J334" s="382">
        <v>937.3</v>
      </c>
      <c r="K334" s="381">
        <v>925</v>
      </c>
      <c r="L334" s="381">
        <v>914.45</v>
      </c>
      <c r="M334" s="381">
        <v>0.69782</v>
      </c>
      <c r="N334" s="1"/>
      <c r="O334" s="1"/>
    </row>
    <row r="335" spans="1:15" ht="12.75" customHeight="1">
      <c r="A335" s="33">
        <v>325</v>
      </c>
      <c r="B335" s="440" t="s">
        <v>165</v>
      </c>
      <c r="C335" s="381">
        <v>113.55</v>
      </c>
      <c r="D335" s="382">
        <v>113.78333333333335</v>
      </c>
      <c r="E335" s="382">
        <v>112.31666666666669</v>
      </c>
      <c r="F335" s="382">
        <v>111.08333333333334</v>
      </c>
      <c r="G335" s="382">
        <v>109.61666666666669</v>
      </c>
      <c r="H335" s="382">
        <v>115.01666666666669</v>
      </c>
      <c r="I335" s="382">
        <v>116.48333333333336</v>
      </c>
      <c r="J335" s="382">
        <v>117.7166666666667</v>
      </c>
      <c r="K335" s="381">
        <v>115.25</v>
      </c>
      <c r="L335" s="381">
        <v>112.55</v>
      </c>
      <c r="M335" s="381">
        <v>180.50749999999999</v>
      </c>
      <c r="N335" s="1"/>
      <c r="O335" s="1"/>
    </row>
    <row r="336" spans="1:15" ht="12.75" customHeight="1">
      <c r="A336" s="33">
        <v>326</v>
      </c>
      <c r="B336" s="440" t="s">
        <v>166</v>
      </c>
      <c r="C336" s="381">
        <v>5696.25</v>
      </c>
      <c r="D336" s="382">
        <v>5648.0666666666666</v>
      </c>
      <c r="E336" s="382">
        <v>5548.1333333333332</v>
      </c>
      <c r="F336" s="382">
        <v>5400.0166666666664</v>
      </c>
      <c r="G336" s="382">
        <v>5300.083333333333</v>
      </c>
      <c r="H336" s="382">
        <v>5796.1833333333334</v>
      </c>
      <c r="I336" s="382">
        <v>5896.1166666666659</v>
      </c>
      <c r="J336" s="382">
        <v>6044.2333333333336</v>
      </c>
      <c r="K336" s="381">
        <v>5748</v>
      </c>
      <c r="L336" s="381">
        <v>5499.95</v>
      </c>
      <c r="M336" s="381">
        <v>4.88131</v>
      </c>
      <c r="N336" s="1"/>
      <c r="O336" s="1"/>
    </row>
    <row r="337" spans="1:15" ht="12.75" customHeight="1">
      <c r="A337" s="33">
        <v>327</v>
      </c>
      <c r="B337" s="440" t="s">
        <v>167</v>
      </c>
      <c r="C337" s="381">
        <v>4199.7</v>
      </c>
      <c r="D337" s="382">
        <v>4189.1500000000005</v>
      </c>
      <c r="E337" s="382">
        <v>4136.6000000000013</v>
      </c>
      <c r="F337" s="382">
        <v>4073.5000000000009</v>
      </c>
      <c r="G337" s="382">
        <v>4020.9500000000016</v>
      </c>
      <c r="H337" s="382">
        <v>4252.2500000000009</v>
      </c>
      <c r="I337" s="382">
        <v>4304.8</v>
      </c>
      <c r="J337" s="382">
        <v>4367.9000000000005</v>
      </c>
      <c r="K337" s="381">
        <v>4241.7</v>
      </c>
      <c r="L337" s="381">
        <v>4126.05</v>
      </c>
      <c r="M337" s="381">
        <v>0.83337000000000006</v>
      </c>
      <c r="N337" s="1"/>
      <c r="O337" s="1"/>
    </row>
    <row r="338" spans="1:15" ht="12.75" customHeight="1">
      <c r="A338" s="33">
        <v>328</v>
      </c>
      <c r="B338" s="440" t="s">
        <v>851</v>
      </c>
      <c r="C338" s="381">
        <v>2479.1</v>
      </c>
      <c r="D338" s="382">
        <v>2450.3666666666668</v>
      </c>
      <c r="E338" s="382">
        <v>2405.7333333333336</v>
      </c>
      <c r="F338" s="382">
        <v>2332.3666666666668</v>
      </c>
      <c r="G338" s="382">
        <v>2287.7333333333336</v>
      </c>
      <c r="H338" s="382">
        <v>2523.7333333333336</v>
      </c>
      <c r="I338" s="382">
        <v>2568.3666666666668</v>
      </c>
      <c r="J338" s="382">
        <v>2641.7333333333336</v>
      </c>
      <c r="K338" s="381">
        <v>2495</v>
      </c>
      <c r="L338" s="381">
        <v>2377</v>
      </c>
      <c r="M338" s="381">
        <v>0.95501999999999998</v>
      </c>
      <c r="N338" s="1"/>
      <c r="O338" s="1"/>
    </row>
    <row r="339" spans="1:15" ht="12.75" customHeight="1">
      <c r="A339" s="33">
        <v>329</v>
      </c>
      <c r="B339" s="440" t="s">
        <v>458</v>
      </c>
      <c r="C339" s="381">
        <v>53.35</v>
      </c>
      <c r="D339" s="382">
        <v>52.65</v>
      </c>
      <c r="E339" s="382">
        <v>51.699999999999996</v>
      </c>
      <c r="F339" s="382">
        <v>50.05</v>
      </c>
      <c r="G339" s="382">
        <v>49.099999999999994</v>
      </c>
      <c r="H339" s="382">
        <v>54.3</v>
      </c>
      <c r="I339" s="382">
        <v>55.25</v>
      </c>
      <c r="J339" s="382">
        <v>56.9</v>
      </c>
      <c r="K339" s="381">
        <v>53.6</v>
      </c>
      <c r="L339" s="381">
        <v>51</v>
      </c>
      <c r="M339" s="381">
        <v>202.30766</v>
      </c>
      <c r="N339" s="1"/>
      <c r="O339" s="1"/>
    </row>
    <row r="340" spans="1:15" ht="12.75" customHeight="1">
      <c r="A340" s="33">
        <v>330</v>
      </c>
      <c r="B340" s="440" t="s">
        <v>459</v>
      </c>
      <c r="C340" s="381">
        <v>77.7</v>
      </c>
      <c r="D340" s="382">
        <v>77.183333333333323</v>
      </c>
      <c r="E340" s="382">
        <v>75.866666666666646</v>
      </c>
      <c r="F340" s="382">
        <v>74.033333333333317</v>
      </c>
      <c r="G340" s="382">
        <v>72.71666666666664</v>
      </c>
      <c r="H340" s="382">
        <v>79.016666666666652</v>
      </c>
      <c r="I340" s="382">
        <v>80.333333333333343</v>
      </c>
      <c r="J340" s="382">
        <v>82.166666666666657</v>
      </c>
      <c r="K340" s="381">
        <v>78.5</v>
      </c>
      <c r="L340" s="381">
        <v>75.349999999999994</v>
      </c>
      <c r="M340" s="381">
        <v>69.776420000000002</v>
      </c>
      <c r="N340" s="1"/>
      <c r="O340" s="1"/>
    </row>
    <row r="341" spans="1:15" ht="12.75" customHeight="1">
      <c r="A341" s="33">
        <v>331</v>
      </c>
      <c r="B341" s="440" t="s">
        <v>460</v>
      </c>
      <c r="C341" s="381">
        <v>596.25</v>
      </c>
      <c r="D341" s="382">
        <v>600.16666666666663</v>
      </c>
      <c r="E341" s="382">
        <v>591.08333333333326</v>
      </c>
      <c r="F341" s="382">
        <v>585.91666666666663</v>
      </c>
      <c r="G341" s="382">
        <v>576.83333333333326</v>
      </c>
      <c r="H341" s="382">
        <v>605.33333333333326</v>
      </c>
      <c r="I341" s="382">
        <v>614.41666666666652</v>
      </c>
      <c r="J341" s="382">
        <v>619.58333333333326</v>
      </c>
      <c r="K341" s="381">
        <v>609.25</v>
      </c>
      <c r="L341" s="381">
        <v>595</v>
      </c>
      <c r="M341" s="381">
        <v>0.42032000000000003</v>
      </c>
      <c r="N341" s="1"/>
      <c r="O341" s="1"/>
    </row>
    <row r="342" spans="1:15" ht="12.75" customHeight="1">
      <c r="A342" s="33">
        <v>332</v>
      </c>
      <c r="B342" s="440" t="s">
        <v>168</v>
      </c>
      <c r="C342" s="381">
        <v>19400.150000000001</v>
      </c>
      <c r="D342" s="382">
        <v>19463.166666666668</v>
      </c>
      <c r="E342" s="382">
        <v>19206.983333333337</v>
      </c>
      <c r="F342" s="382">
        <v>19013.816666666669</v>
      </c>
      <c r="G342" s="382">
        <v>18757.633333333339</v>
      </c>
      <c r="H342" s="382">
        <v>19656.333333333336</v>
      </c>
      <c r="I342" s="382">
        <v>19912.516666666663</v>
      </c>
      <c r="J342" s="382">
        <v>20105.683333333334</v>
      </c>
      <c r="K342" s="381">
        <v>19719.349999999999</v>
      </c>
      <c r="L342" s="381">
        <v>19270</v>
      </c>
      <c r="M342" s="381">
        <v>0.37190000000000001</v>
      </c>
      <c r="N342" s="1"/>
      <c r="O342" s="1"/>
    </row>
    <row r="343" spans="1:15" ht="12.75" customHeight="1">
      <c r="A343" s="33">
        <v>333</v>
      </c>
      <c r="B343" s="440" t="s">
        <v>466</v>
      </c>
      <c r="C343" s="381">
        <v>89.6</v>
      </c>
      <c r="D343" s="382">
        <v>89.7</v>
      </c>
      <c r="E343" s="382">
        <v>88.9</v>
      </c>
      <c r="F343" s="382">
        <v>88.2</v>
      </c>
      <c r="G343" s="382">
        <v>87.4</v>
      </c>
      <c r="H343" s="382">
        <v>90.4</v>
      </c>
      <c r="I343" s="382">
        <v>91.199999999999989</v>
      </c>
      <c r="J343" s="382">
        <v>91.9</v>
      </c>
      <c r="K343" s="381">
        <v>90.5</v>
      </c>
      <c r="L343" s="381">
        <v>89</v>
      </c>
      <c r="M343" s="381">
        <v>6.5486700000000004</v>
      </c>
      <c r="N343" s="1"/>
      <c r="O343" s="1"/>
    </row>
    <row r="344" spans="1:15" ht="12.75" customHeight="1">
      <c r="A344" s="33">
        <v>334</v>
      </c>
      <c r="B344" s="440" t="s">
        <v>465</v>
      </c>
      <c r="C344" s="381">
        <v>57.55</v>
      </c>
      <c r="D344" s="382">
        <v>57.35</v>
      </c>
      <c r="E344" s="382">
        <v>56.7</v>
      </c>
      <c r="F344" s="382">
        <v>55.85</v>
      </c>
      <c r="G344" s="382">
        <v>55.2</v>
      </c>
      <c r="H344" s="382">
        <v>58.2</v>
      </c>
      <c r="I344" s="382">
        <v>58.849999999999994</v>
      </c>
      <c r="J344" s="382">
        <v>59.7</v>
      </c>
      <c r="K344" s="381">
        <v>58</v>
      </c>
      <c r="L344" s="381">
        <v>56.5</v>
      </c>
      <c r="M344" s="381">
        <v>13.50712</v>
      </c>
      <c r="N344" s="1"/>
      <c r="O344" s="1"/>
    </row>
    <row r="345" spans="1:15" ht="12.75" customHeight="1">
      <c r="A345" s="33">
        <v>335</v>
      </c>
      <c r="B345" s="440" t="s">
        <v>464</v>
      </c>
      <c r="C345" s="381">
        <v>625.29999999999995</v>
      </c>
      <c r="D345" s="382">
        <v>625.73333333333323</v>
      </c>
      <c r="E345" s="382">
        <v>613.91666666666652</v>
      </c>
      <c r="F345" s="382">
        <v>602.5333333333333</v>
      </c>
      <c r="G345" s="382">
        <v>590.71666666666658</v>
      </c>
      <c r="H345" s="382">
        <v>637.11666666666645</v>
      </c>
      <c r="I345" s="382">
        <v>648.93333333333328</v>
      </c>
      <c r="J345" s="382">
        <v>660.31666666666638</v>
      </c>
      <c r="K345" s="381">
        <v>637.54999999999995</v>
      </c>
      <c r="L345" s="381">
        <v>614.35</v>
      </c>
      <c r="M345" s="381">
        <v>3.0679699999999999</v>
      </c>
      <c r="N345" s="1"/>
      <c r="O345" s="1"/>
    </row>
    <row r="346" spans="1:15" ht="12.75" customHeight="1">
      <c r="A346" s="33">
        <v>336</v>
      </c>
      <c r="B346" s="440" t="s">
        <v>461</v>
      </c>
      <c r="C346" s="381">
        <v>31.2</v>
      </c>
      <c r="D346" s="382">
        <v>31.350000000000005</v>
      </c>
      <c r="E346" s="382">
        <v>30.95000000000001</v>
      </c>
      <c r="F346" s="382">
        <v>30.700000000000006</v>
      </c>
      <c r="G346" s="382">
        <v>30.300000000000011</v>
      </c>
      <c r="H346" s="382">
        <v>31.600000000000009</v>
      </c>
      <c r="I346" s="382">
        <v>32.000000000000007</v>
      </c>
      <c r="J346" s="382">
        <v>32.250000000000007</v>
      </c>
      <c r="K346" s="381">
        <v>31.75</v>
      </c>
      <c r="L346" s="381">
        <v>31.1</v>
      </c>
      <c r="M346" s="381">
        <v>55.567160000000001</v>
      </c>
      <c r="N346" s="1"/>
      <c r="O346" s="1"/>
    </row>
    <row r="347" spans="1:15" ht="12.75" customHeight="1">
      <c r="A347" s="33">
        <v>337</v>
      </c>
      <c r="B347" s="440" t="s">
        <v>537</v>
      </c>
      <c r="C347" s="381">
        <v>141.85</v>
      </c>
      <c r="D347" s="382">
        <v>141.9</v>
      </c>
      <c r="E347" s="382">
        <v>141.05000000000001</v>
      </c>
      <c r="F347" s="382">
        <v>140.25</v>
      </c>
      <c r="G347" s="382">
        <v>139.4</v>
      </c>
      <c r="H347" s="382">
        <v>142.70000000000002</v>
      </c>
      <c r="I347" s="382">
        <v>143.54999999999998</v>
      </c>
      <c r="J347" s="382">
        <v>144.35000000000002</v>
      </c>
      <c r="K347" s="381">
        <v>142.75</v>
      </c>
      <c r="L347" s="381">
        <v>141.1</v>
      </c>
      <c r="M347" s="381">
        <v>2.6900900000000001</v>
      </c>
      <c r="N347" s="1"/>
      <c r="O347" s="1"/>
    </row>
    <row r="348" spans="1:15" ht="12.75" customHeight="1">
      <c r="A348" s="33">
        <v>338</v>
      </c>
      <c r="B348" s="440" t="s">
        <v>467</v>
      </c>
      <c r="C348" s="381">
        <v>2656.35</v>
      </c>
      <c r="D348" s="382">
        <v>2662.7833333333333</v>
      </c>
      <c r="E348" s="382">
        <v>2623.5666666666666</v>
      </c>
      <c r="F348" s="382">
        <v>2590.7833333333333</v>
      </c>
      <c r="G348" s="382">
        <v>2551.5666666666666</v>
      </c>
      <c r="H348" s="382">
        <v>2695.5666666666666</v>
      </c>
      <c r="I348" s="382">
        <v>2734.7833333333328</v>
      </c>
      <c r="J348" s="382">
        <v>2767.5666666666666</v>
      </c>
      <c r="K348" s="381">
        <v>2702</v>
      </c>
      <c r="L348" s="381">
        <v>2630</v>
      </c>
      <c r="M348" s="381">
        <v>0.15684000000000001</v>
      </c>
      <c r="N348" s="1"/>
      <c r="O348" s="1"/>
    </row>
    <row r="349" spans="1:15" ht="12.75" customHeight="1">
      <c r="A349" s="33">
        <v>339</v>
      </c>
      <c r="B349" s="440" t="s">
        <v>462</v>
      </c>
      <c r="C349" s="381">
        <v>66.3</v>
      </c>
      <c r="D349" s="382">
        <v>66.216666666666669</v>
      </c>
      <c r="E349" s="382">
        <v>65.233333333333334</v>
      </c>
      <c r="F349" s="382">
        <v>64.166666666666671</v>
      </c>
      <c r="G349" s="382">
        <v>63.183333333333337</v>
      </c>
      <c r="H349" s="382">
        <v>67.283333333333331</v>
      </c>
      <c r="I349" s="382">
        <v>68.26666666666668</v>
      </c>
      <c r="J349" s="382">
        <v>69.333333333333329</v>
      </c>
      <c r="K349" s="381">
        <v>67.2</v>
      </c>
      <c r="L349" s="381">
        <v>65.150000000000006</v>
      </c>
      <c r="M349" s="381">
        <v>31.462330000000001</v>
      </c>
      <c r="N349" s="1"/>
      <c r="O349" s="1"/>
    </row>
    <row r="350" spans="1:15" ht="12.75" customHeight="1">
      <c r="A350" s="33">
        <v>340</v>
      </c>
      <c r="B350" s="440" t="s">
        <v>169</v>
      </c>
      <c r="C350" s="381">
        <v>145.94999999999999</v>
      </c>
      <c r="D350" s="382">
        <v>145.71666666666667</v>
      </c>
      <c r="E350" s="382">
        <v>144.53333333333333</v>
      </c>
      <c r="F350" s="382">
        <v>143.11666666666667</v>
      </c>
      <c r="G350" s="382">
        <v>141.93333333333334</v>
      </c>
      <c r="H350" s="382">
        <v>147.13333333333333</v>
      </c>
      <c r="I350" s="382">
        <v>148.31666666666666</v>
      </c>
      <c r="J350" s="382">
        <v>149.73333333333332</v>
      </c>
      <c r="K350" s="381">
        <v>146.9</v>
      </c>
      <c r="L350" s="381">
        <v>144.30000000000001</v>
      </c>
      <c r="M350" s="381">
        <v>52.116950000000003</v>
      </c>
      <c r="N350" s="1"/>
      <c r="O350" s="1"/>
    </row>
    <row r="351" spans="1:15" ht="12.75" customHeight="1">
      <c r="A351" s="33">
        <v>341</v>
      </c>
      <c r="B351" s="440" t="s">
        <v>463</v>
      </c>
      <c r="C351" s="381">
        <v>258.75</v>
      </c>
      <c r="D351" s="382">
        <v>259.01666666666665</v>
      </c>
      <c r="E351" s="382">
        <v>255.5333333333333</v>
      </c>
      <c r="F351" s="382">
        <v>252.31666666666666</v>
      </c>
      <c r="G351" s="382">
        <v>248.83333333333331</v>
      </c>
      <c r="H351" s="382">
        <v>262.23333333333329</v>
      </c>
      <c r="I351" s="382">
        <v>265.71666666666664</v>
      </c>
      <c r="J351" s="382">
        <v>268.93333333333328</v>
      </c>
      <c r="K351" s="381">
        <v>262.5</v>
      </c>
      <c r="L351" s="381">
        <v>255.8</v>
      </c>
      <c r="M351" s="381">
        <v>5.62636</v>
      </c>
      <c r="N351" s="1"/>
      <c r="O351" s="1"/>
    </row>
    <row r="352" spans="1:15" ht="12.75" customHeight="1">
      <c r="A352" s="33">
        <v>342</v>
      </c>
      <c r="B352" s="440" t="s">
        <v>171</v>
      </c>
      <c r="C352" s="381">
        <v>135.35</v>
      </c>
      <c r="D352" s="382">
        <v>134.93333333333334</v>
      </c>
      <c r="E352" s="382">
        <v>133.71666666666667</v>
      </c>
      <c r="F352" s="382">
        <v>132.08333333333334</v>
      </c>
      <c r="G352" s="382">
        <v>130.86666666666667</v>
      </c>
      <c r="H352" s="382">
        <v>136.56666666666666</v>
      </c>
      <c r="I352" s="382">
        <v>137.78333333333336</v>
      </c>
      <c r="J352" s="382">
        <v>139.41666666666666</v>
      </c>
      <c r="K352" s="381">
        <v>136.15</v>
      </c>
      <c r="L352" s="381">
        <v>133.30000000000001</v>
      </c>
      <c r="M352" s="381">
        <v>93.443820000000002</v>
      </c>
      <c r="N352" s="1"/>
      <c r="O352" s="1"/>
    </row>
    <row r="353" spans="1:15" ht="12.75" customHeight="1">
      <c r="A353" s="33">
        <v>343</v>
      </c>
      <c r="B353" s="440" t="s">
        <v>270</v>
      </c>
      <c r="C353" s="381">
        <v>973.95</v>
      </c>
      <c r="D353" s="382">
        <v>963.61666666666667</v>
      </c>
      <c r="E353" s="382">
        <v>945.43333333333339</v>
      </c>
      <c r="F353" s="382">
        <v>916.91666666666674</v>
      </c>
      <c r="G353" s="382">
        <v>898.73333333333346</v>
      </c>
      <c r="H353" s="382">
        <v>992.13333333333333</v>
      </c>
      <c r="I353" s="382">
        <v>1010.3166666666665</v>
      </c>
      <c r="J353" s="382">
        <v>1038.8333333333333</v>
      </c>
      <c r="K353" s="381">
        <v>981.8</v>
      </c>
      <c r="L353" s="381">
        <v>935.1</v>
      </c>
      <c r="M353" s="381">
        <v>12.47444</v>
      </c>
      <c r="N353" s="1"/>
      <c r="O353" s="1"/>
    </row>
    <row r="354" spans="1:15" ht="12.75" customHeight="1">
      <c r="A354" s="33">
        <v>344</v>
      </c>
      <c r="B354" s="440" t="s">
        <v>468</v>
      </c>
      <c r="C354" s="381">
        <v>4098</v>
      </c>
      <c r="D354" s="382">
        <v>4118.55</v>
      </c>
      <c r="E354" s="382">
        <v>4069.4500000000007</v>
      </c>
      <c r="F354" s="382">
        <v>4040.9000000000005</v>
      </c>
      <c r="G354" s="382">
        <v>3991.8000000000011</v>
      </c>
      <c r="H354" s="382">
        <v>4147.1000000000004</v>
      </c>
      <c r="I354" s="382">
        <v>4196.2000000000007</v>
      </c>
      <c r="J354" s="382">
        <v>4224.75</v>
      </c>
      <c r="K354" s="381">
        <v>4167.6499999999996</v>
      </c>
      <c r="L354" s="381">
        <v>4090</v>
      </c>
      <c r="M354" s="381">
        <v>0.52847999999999995</v>
      </c>
      <c r="N354" s="1"/>
      <c r="O354" s="1"/>
    </row>
    <row r="355" spans="1:15" ht="12.75" customHeight="1">
      <c r="A355" s="33">
        <v>345</v>
      </c>
      <c r="B355" s="440" t="s">
        <v>271</v>
      </c>
      <c r="C355" s="381">
        <v>218.8</v>
      </c>
      <c r="D355" s="382">
        <v>219.69999999999996</v>
      </c>
      <c r="E355" s="382">
        <v>217.04999999999993</v>
      </c>
      <c r="F355" s="382">
        <v>215.29999999999995</v>
      </c>
      <c r="G355" s="382">
        <v>212.64999999999992</v>
      </c>
      <c r="H355" s="382">
        <v>221.44999999999993</v>
      </c>
      <c r="I355" s="382">
        <v>224.09999999999997</v>
      </c>
      <c r="J355" s="382">
        <v>225.84999999999994</v>
      </c>
      <c r="K355" s="381">
        <v>222.35</v>
      </c>
      <c r="L355" s="381">
        <v>217.95</v>
      </c>
      <c r="M355" s="381">
        <v>7.5237100000000003</v>
      </c>
      <c r="N355" s="1"/>
      <c r="O355" s="1"/>
    </row>
    <row r="356" spans="1:15" ht="12.75" customHeight="1">
      <c r="A356" s="33">
        <v>346</v>
      </c>
      <c r="B356" s="440" t="s">
        <v>172</v>
      </c>
      <c r="C356" s="381">
        <v>161.05000000000001</v>
      </c>
      <c r="D356" s="382">
        <v>161.51666666666668</v>
      </c>
      <c r="E356" s="382">
        <v>159.73333333333335</v>
      </c>
      <c r="F356" s="382">
        <v>158.41666666666666</v>
      </c>
      <c r="G356" s="382">
        <v>156.63333333333333</v>
      </c>
      <c r="H356" s="382">
        <v>162.83333333333337</v>
      </c>
      <c r="I356" s="382">
        <v>164.61666666666673</v>
      </c>
      <c r="J356" s="382">
        <v>165.93333333333339</v>
      </c>
      <c r="K356" s="381">
        <v>163.30000000000001</v>
      </c>
      <c r="L356" s="381">
        <v>160.19999999999999</v>
      </c>
      <c r="M356" s="381">
        <v>116.46259000000001</v>
      </c>
      <c r="N356" s="1"/>
      <c r="O356" s="1"/>
    </row>
    <row r="357" spans="1:15" ht="12.75" customHeight="1">
      <c r="A357" s="33">
        <v>347</v>
      </c>
      <c r="B357" s="440" t="s">
        <v>469</v>
      </c>
      <c r="C357" s="381">
        <v>369.8</v>
      </c>
      <c r="D357" s="382">
        <v>368.91666666666669</v>
      </c>
      <c r="E357" s="382">
        <v>366.83333333333337</v>
      </c>
      <c r="F357" s="382">
        <v>363.86666666666667</v>
      </c>
      <c r="G357" s="382">
        <v>361.78333333333336</v>
      </c>
      <c r="H357" s="382">
        <v>371.88333333333338</v>
      </c>
      <c r="I357" s="382">
        <v>373.96666666666675</v>
      </c>
      <c r="J357" s="382">
        <v>376.93333333333339</v>
      </c>
      <c r="K357" s="381">
        <v>371</v>
      </c>
      <c r="L357" s="381">
        <v>365.95</v>
      </c>
      <c r="M357" s="381">
        <v>1.34334</v>
      </c>
      <c r="N357" s="1"/>
      <c r="O357" s="1"/>
    </row>
    <row r="358" spans="1:15" ht="12.75" customHeight="1">
      <c r="A358" s="33">
        <v>348</v>
      </c>
      <c r="B358" s="440" t="s">
        <v>173</v>
      </c>
      <c r="C358" s="381">
        <v>44607.7</v>
      </c>
      <c r="D358" s="382">
        <v>44378.783333333326</v>
      </c>
      <c r="E358" s="382">
        <v>44057.866666666654</v>
      </c>
      <c r="F358" s="382">
        <v>43508.033333333326</v>
      </c>
      <c r="G358" s="382">
        <v>43187.116666666654</v>
      </c>
      <c r="H358" s="382">
        <v>44928.616666666654</v>
      </c>
      <c r="I358" s="382">
        <v>45249.533333333326</v>
      </c>
      <c r="J358" s="382">
        <v>45799.366666666654</v>
      </c>
      <c r="K358" s="381">
        <v>44699.7</v>
      </c>
      <c r="L358" s="381">
        <v>43828.95</v>
      </c>
      <c r="M358" s="381">
        <v>0.16003999999999999</v>
      </c>
      <c r="N358" s="1"/>
      <c r="O358" s="1"/>
    </row>
    <row r="359" spans="1:15" ht="12.75" customHeight="1">
      <c r="A359" s="33">
        <v>349</v>
      </c>
      <c r="B359" s="440" t="s">
        <v>174</v>
      </c>
      <c r="C359" s="381">
        <v>2642.95</v>
      </c>
      <c r="D359" s="382">
        <v>2643.9833333333331</v>
      </c>
      <c r="E359" s="382">
        <v>2615.9666666666662</v>
      </c>
      <c r="F359" s="382">
        <v>2588.9833333333331</v>
      </c>
      <c r="G359" s="382">
        <v>2560.9666666666662</v>
      </c>
      <c r="H359" s="382">
        <v>2670.9666666666662</v>
      </c>
      <c r="I359" s="382">
        <v>2698.9833333333336</v>
      </c>
      <c r="J359" s="382">
        <v>2725.9666666666662</v>
      </c>
      <c r="K359" s="381">
        <v>2672</v>
      </c>
      <c r="L359" s="381">
        <v>2617</v>
      </c>
      <c r="M359" s="381">
        <v>2.9286699999999999</v>
      </c>
      <c r="N359" s="1"/>
      <c r="O359" s="1"/>
    </row>
    <row r="360" spans="1:15" ht="12.75" customHeight="1">
      <c r="A360" s="33">
        <v>350</v>
      </c>
      <c r="B360" s="440" t="s">
        <v>473</v>
      </c>
      <c r="C360" s="381">
        <v>4445.55</v>
      </c>
      <c r="D360" s="382">
        <v>4466.916666666667</v>
      </c>
      <c r="E360" s="382">
        <v>4403.8833333333341</v>
      </c>
      <c r="F360" s="382">
        <v>4362.2166666666672</v>
      </c>
      <c r="G360" s="382">
        <v>4299.1833333333343</v>
      </c>
      <c r="H360" s="382">
        <v>4508.5833333333339</v>
      </c>
      <c r="I360" s="382">
        <v>4571.6166666666668</v>
      </c>
      <c r="J360" s="382">
        <v>4613.2833333333338</v>
      </c>
      <c r="K360" s="381">
        <v>4529.95</v>
      </c>
      <c r="L360" s="381">
        <v>4425.25</v>
      </c>
      <c r="M360" s="381">
        <v>1.8722399999999999</v>
      </c>
      <c r="N360" s="1"/>
      <c r="O360" s="1"/>
    </row>
    <row r="361" spans="1:15" ht="12.75" customHeight="1">
      <c r="A361" s="33">
        <v>351</v>
      </c>
      <c r="B361" s="440" t="s">
        <v>175</v>
      </c>
      <c r="C361" s="381">
        <v>226.15</v>
      </c>
      <c r="D361" s="382">
        <v>225.93333333333331</v>
      </c>
      <c r="E361" s="382">
        <v>224.71666666666661</v>
      </c>
      <c r="F361" s="382">
        <v>223.2833333333333</v>
      </c>
      <c r="G361" s="382">
        <v>222.06666666666661</v>
      </c>
      <c r="H361" s="382">
        <v>227.36666666666662</v>
      </c>
      <c r="I361" s="382">
        <v>228.58333333333331</v>
      </c>
      <c r="J361" s="382">
        <v>230.01666666666662</v>
      </c>
      <c r="K361" s="381">
        <v>227.15</v>
      </c>
      <c r="L361" s="381">
        <v>224.5</v>
      </c>
      <c r="M361" s="381">
        <v>8.0066799999999994</v>
      </c>
      <c r="N361" s="1"/>
      <c r="O361" s="1"/>
    </row>
    <row r="362" spans="1:15" ht="12.75" customHeight="1">
      <c r="A362" s="33">
        <v>352</v>
      </c>
      <c r="B362" s="440" t="s">
        <v>176</v>
      </c>
      <c r="C362" s="381">
        <v>127.25</v>
      </c>
      <c r="D362" s="382">
        <v>127.34999999999998</v>
      </c>
      <c r="E362" s="382">
        <v>126.49999999999997</v>
      </c>
      <c r="F362" s="382">
        <v>125.74999999999999</v>
      </c>
      <c r="G362" s="382">
        <v>124.89999999999998</v>
      </c>
      <c r="H362" s="382">
        <v>128.09999999999997</v>
      </c>
      <c r="I362" s="382">
        <v>128.94999999999996</v>
      </c>
      <c r="J362" s="382">
        <v>129.69999999999996</v>
      </c>
      <c r="K362" s="381">
        <v>128.19999999999999</v>
      </c>
      <c r="L362" s="381">
        <v>126.6</v>
      </c>
      <c r="M362" s="381">
        <v>28.365749999999998</v>
      </c>
      <c r="N362" s="1"/>
      <c r="O362" s="1"/>
    </row>
    <row r="363" spans="1:15" ht="12.75" customHeight="1">
      <c r="A363" s="33">
        <v>353</v>
      </c>
      <c r="B363" s="440" t="s">
        <v>177</v>
      </c>
      <c r="C363" s="381">
        <v>4897.3</v>
      </c>
      <c r="D363" s="382">
        <v>4907.4833333333327</v>
      </c>
      <c r="E363" s="382">
        <v>4869.9666666666653</v>
      </c>
      <c r="F363" s="382">
        <v>4842.6333333333323</v>
      </c>
      <c r="G363" s="382">
        <v>4805.116666666665</v>
      </c>
      <c r="H363" s="382">
        <v>4934.8166666666657</v>
      </c>
      <c r="I363" s="382">
        <v>4972.3333333333339</v>
      </c>
      <c r="J363" s="382">
        <v>4999.6666666666661</v>
      </c>
      <c r="K363" s="381">
        <v>4945</v>
      </c>
      <c r="L363" s="381">
        <v>4880.1499999999996</v>
      </c>
      <c r="M363" s="381">
        <v>0.17515</v>
      </c>
      <c r="N363" s="1"/>
      <c r="O363" s="1"/>
    </row>
    <row r="364" spans="1:15" ht="12.75" customHeight="1">
      <c r="A364" s="33">
        <v>354</v>
      </c>
      <c r="B364" s="440" t="s">
        <v>274</v>
      </c>
      <c r="C364" s="381">
        <v>16015.7</v>
      </c>
      <c r="D364" s="382">
        <v>16022.183333333334</v>
      </c>
      <c r="E364" s="382">
        <v>15874.366666666669</v>
      </c>
      <c r="F364" s="382">
        <v>15733.033333333335</v>
      </c>
      <c r="G364" s="382">
        <v>15585.216666666669</v>
      </c>
      <c r="H364" s="382">
        <v>16163.516666666668</v>
      </c>
      <c r="I364" s="382">
        <v>16311.333333333334</v>
      </c>
      <c r="J364" s="382">
        <v>16452.666666666668</v>
      </c>
      <c r="K364" s="381">
        <v>16170</v>
      </c>
      <c r="L364" s="381">
        <v>15880.85</v>
      </c>
      <c r="M364" s="381">
        <v>0.37212000000000001</v>
      </c>
      <c r="N364" s="1"/>
      <c r="O364" s="1"/>
    </row>
    <row r="365" spans="1:15" ht="12.75" customHeight="1">
      <c r="A365" s="33">
        <v>355</v>
      </c>
      <c r="B365" s="440" t="s">
        <v>480</v>
      </c>
      <c r="C365" s="381">
        <v>5154.3</v>
      </c>
      <c r="D365" s="382">
        <v>5155.8666666666659</v>
      </c>
      <c r="E365" s="382">
        <v>5119.4833333333318</v>
      </c>
      <c r="F365" s="382">
        <v>5084.6666666666661</v>
      </c>
      <c r="G365" s="382">
        <v>5048.2833333333319</v>
      </c>
      <c r="H365" s="382">
        <v>5190.6833333333316</v>
      </c>
      <c r="I365" s="382">
        <v>5227.0666666666648</v>
      </c>
      <c r="J365" s="382">
        <v>5261.8833333333314</v>
      </c>
      <c r="K365" s="381">
        <v>5192.25</v>
      </c>
      <c r="L365" s="381">
        <v>5121.05</v>
      </c>
      <c r="M365" s="381">
        <v>2.6980000000000001E-2</v>
      </c>
      <c r="N365" s="1"/>
      <c r="O365" s="1"/>
    </row>
    <row r="366" spans="1:15" ht="12.75" customHeight="1">
      <c r="A366" s="33">
        <v>356</v>
      </c>
      <c r="B366" s="440" t="s">
        <v>474</v>
      </c>
      <c r="C366" s="381" t="e">
        <v>#N/A</v>
      </c>
      <c r="D366" s="382" t="e">
        <v>#N/A</v>
      </c>
      <c r="E366" s="382" t="e">
        <v>#N/A</v>
      </c>
      <c r="F366" s="382" t="e">
        <v>#N/A</v>
      </c>
      <c r="G366" s="382" t="e">
        <v>#N/A</v>
      </c>
      <c r="H366" s="382" t="e">
        <v>#N/A</v>
      </c>
      <c r="I366" s="382" t="e">
        <v>#N/A</v>
      </c>
      <c r="J366" s="382" t="e">
        <v>#N/A</v>
      </c>
      <c r="K366" s="381" t="e">
        <v>#N/A</v>
      </c>
      <c r="L366" s="381" t="e">
        <v>#N/A</v>
      </c>
      <c r="M366" s="381" t="e">
        <v>#N/A</v>
      </c>
      <c r="N366" s="1"/>
      <c r="O366" s="1"/>
    </row>
    <row r="367" spans="1:15" ht="12.75" customHeight="1">
      <c r="A367" s="33">
        <v>357</v>
      </c>
      <c r="B367" s="440" t="s">
        <v>475</v>
      </c>
      <c r="C367" s="381">
        <v>1021.55</v>
      </c>
      <c r="D367" s="382">
        <v>1017.1166666666667</v>
      </c>
      <c r="E367" s="382">
        <v>1000.4333333333334</v>
      </c>
      <c r="F367" s="382">
        <v>979.31666666666672</v>
      </c>
      <c r="G367" s="382">
        <v>962.63333333333344</v>
      </c>
      <c r="H367" s="382">
        <v>1038.2333333333333</v>
      </c>
      <c r="I367" s="382">
        <v>1054.9166666666665</v>
      </c>
      <c r="J367" s="382">
        <v>1076.0333333333333</v>
      </c>
      <c r="K367" s="381">
        <v>1033.8</v>
      </c>
      <c r="L367" s="381">
        <v>996</v>
      </c>
      <c r="M367" s="381">
        <v>1.6406000000000001</v>
      </c>
      <c r="N367" s="1"/>
      <c r="O367" s="1"/>
    </row>
    <row r="368" spans="1:15" ht="12.75" customHeight="1">
      <c r="A368" s="33">
        <v>358</v>
      </c>
      <c r="B368" s="440" t="s">
        <v>178</v>
      </c>
      <c r="C368" s="381">
        <v>2700.55</v>
      </c>
      <c r="D368" s="382">
        <v>2691.6666666666665</v>
      </c>
      <c r="E368" s="382">
        <v>2658.8833333333332</v>
      </c>
      <c r="F368" s="382">
        <v>2617.2166666666667</v>
      </c>
      <c r="G368" s="382">
        <v>2584.4333333333334</v>
      </c>
      <c r="H368" s="382">
        <v>2733.333333333333</v>
      </c>
      <c r="I368" s="382">
        <v>2766.1166666666668</v>
      </c>
      <c r="J368" s="382">
        <v>2807.7833333333328</v>
      </c>
      <c r="K368" s="381">
        <v>2724.45</v>
      </c>
      <c r="L368" s="381">
        <v>2650</v>
      </c>
      <c r="M368" s="381">
        <v>4.9360299999999997</v>
      </c>
      <c r="N368" s="1"/>
      <c r="O368" s="1"/>
    </row>
    <row r="369" spans="1:15" ht="12.75" customHeight="1">
      <c r="A369" s="33">
        <v>359</v>
      </c>
      <c r="B369" s="440" t="s">
        <v>179</v>
      </c>
      <c r="C369" s="381">
        <v>2802.25</v>
      </c>
      <c r="D369" s="382">
        <v>2809.7999999999997</v>
      </c>
      <c r="E369" s="382">
        <v>2783.6999999999994</v>
      </c>
      <c r="F369" s="382">
        <v>2765.1499999999996</v>
      </c>
      <c r="G369" s="382">
        <v>2739.0499999999993</v>
      </c>
      <c r="H369" s="382">
        <v>2828.3499999999995</v>
      </c>
      <c r="I369" s="382">
        <v>2854.45</v>
      </c>
      <c r="J369" s="382">
        <v>2872.9999999999995</v>
      </c>
      <c r="K369" s="381">
        <v>2835.9</v>
      </c>
      <c r="L369" s="381">
        <v>2791.25</v>
      </c>
      <c r="M369" s="381">
        <v>3.68513</v>
      </c>
      <c r="N369" s="1"/>
      <c r="O369" s="1"/>
    </row>
    <row r="370" spans="1:15" ht="12.75" customHeight="1">
      <c r="A370" s="33">
        <v>360</v>
      </c>
      <c r="B370" s="440" t="s">
        <v>180</v>
      </c>
      <c r="C370" s="381">
        <v>40.15</v>
      </c>
      <c r="D370" s="382">
        <v>40.1</v>
      </c>
      <c r="E370" s="382">
        <v>39.85</v>
      </c>
      <c r="F370" s="382">
        <v>39.549999999999997</v>
      </c>
      <c r="G370" s="382">
        <v>39.299999999999997</v>
      </c>
      <c r="H370" s="382">
        <v>40.400000000000006</v>
      </c>
      <c r="I370" s="382">
        <v>40.650000000000006</v>
      </c>
      <c r="J370" s="382">
        <v>40.95000000000001</v>
      </c>
      <c r="K370" s="381">
        <v>40.35</v>
      </c>
      <c r="L370" s="381">
        <v>39.799999999999997</v>
      </c>
      <c r="M370" s="381">
        <v>282.46978999999999</v>
      </c>
      <c r="N370" s="1"/>
      <c r="O370" s="1"/>
    </row>
    <row r="371" spans="1:15" ht="12.75" customHeight="1">
      <c r="A371" s="33">
        <v>361</v>
      </c>
      <c r="B371" s="440" t="s">
        <v>471</v>
      </c>
      <c r="C371" s="381">
        <v>524.15</v>
      </c>
      <c r="D371" s="382">
        <v>520.7166666666667</v>
      </c>
      <c r="E371" s="382">
        <v>512.43333333333339</v>
      </c>
      <c r="F371" s="382">
        <v>500.7166666666667</v>
      </c>
      <c r="G371" s="382">
        <v>492.43333333333339</v>
      </c>
      <c r="H371" s="382">
        <v>532.43333333333339</v>
      </c>
      <c r="I371" s="382">
        <v>540.7166666666667</v>
      </c>
      <c r="J371" s="382">
        <v>552.43333333333339</v>
      </c>
      <c r="K371" s="381">
        <v>529</v>
      </c>
      <c r="L371" s="381">
        <v>509</v>
      </c>
      <c r="M371" s="381">
        <v>5.4398600000000004</v>
      </c>
      <c r="N371" s="1"/>
      <c r="O371" s="1"/>
    </row>
    <row r="372" spans="1:15" ht="12.75" customHeight="1">
      <c r="A372" s="33">
        <v>362</v>
      </c>
      <c r="B372" s="440" t="s">
        <v>472</v>
      </c>
      <c r="C372" s="381">
        <v>303.55</v>
      </c>
      <c r="D372" s="382">
        <v>305.41666666666669</v>
      </c>
      <c r="E372" s="382">
        <v>301.13333333333338</v>
      </c>
      <c r="F372" s="382">
        <v>298.7166666666667</v>
      </c>
      <c r="G372" s="382">
        <v>294.43333333333339</v>
      </c>
      <c r="H372" s="382">
        <v>307.83333333333337</v>
      </c>
      <c r="I372" s="382">
        <v>312.11666666666667</v>
      </c>
      <c r="J372" s="382">
        <v>314.53333333333336</v>
      </c>
      <c r="K372" s="381">
        <v>309.7</v>
      </c>
      <c r="L372" s="381">
        <v>303</v>
      </c>
      <c r="M372" s="381">
        <v>3.5347200000000001</v>
      </c>
      <c r="N372" s="1"/>
      <c r="O372" s="1"/>
    </row>
    <row r="373" spans="1:15" ht="12.75" customHeight="1">
      <c r="A373" s="33">
        <v>363</v>
      </c>
      <c r="B373" s="440" t="s">
        <v>272</v>
      </c>
      <c r="C373" s="381">
        <v>2693.9</v>
      </c>
      <c r="D373" s="382">
        <v>2701.9833333333336</v>
      </c>
      <c r="E373" s="382">
        <v>2644.0666666666671</v>
      </c>
      <c r="F373" s="382">
        <v>2594.2333333333336</v>
      </c>
      <c r="G373" s="382">
        <v>2536.3166666666671</v>
      </c>
      <c r="H373" s="382">
        <v>2751.8166666666671</v>
      </c>
      <c r="I373" s="382">
        <v>2809.7333333333331</v>
      </c>
      <c r="J373" s="382">
        <v>2859.5666666666671</v>
      </c>
      <c r="K373" s="381">
        <v>2759.9</v>
      </c>
      <c r="L373" s="381">
        <v>2652.15</v>
      </c>
      <c r="M373" s="381">
        <v>16.362390000000001</v>
      </c>
      <c r="N373" s="1"/>
      <c r="O373" s="1"/>
    </row>
    <row r="374" spans="1:15" ht="12.75" customHeight="1">
      <c r="A374" s="33">
        <v>364</v>
      </c>
      <c r="B374" s="440" t="s">
        <v>476</v>
      </c>
      <c r="C374" s="381">
        <v>932.95</v>
      </c>
      <c r="D374" s="382">
        <v>932.05000000000007</v>
      </c>
      <c r="E374" s="382">
        <v>919.10000000000014</v>
      </c>
      <c r="F374" s="382">
        <v>905.25000000000011</v>
      </c>
      <c r="G374" s="382">
        <v>892.30000000000018</v>
      </c>
      <c r="H374" s="382">
        <v>945.90000000000009</v>
      </c>
      <c r="I374" s="382">
        <v>958.85000000000014</v>
      </c>
      <c r="J374" s="382">
        <v>972.7</v>
      </c>
      <c r="K374" s="381">
        <v>945</v>
      </c>
      <c r="L374" s="381">
        <v>918.2</v>
      </c>
      <c r="M374" s="381">
        <v>0.41450999999999999</v>
      </c>
      <c r="N374" s="1"/>
      <c r="O374" s="1"/>
    </row>
    <row r="375" spans="1:15" ht="12.75" customHeight="1">
      <c r="A375" s="33">
        <v>365</v>
      </c>
      <c r="B375" s="440" t="s">
        <v>477</v>
      </c>
      <c r="C375" s="381">
        <v>1827.1</v>
      </c>
      <c r="D375" s="382">
        <v>1828.3666666666668</v>
      </c>
      <c r="E375" s="382">
        <v>1808.7333333333336</v>
      </c>
      <c r="F375" s="382">
        <v>1790.3666666666668</v>
      </c>
      <c r="G375" s="382">
        <v>1770.7333333333336</v>
      </c>
      <c r="H375" s="382">
        <v>1846.7333333333336</v>
      </c>
      <c r="I375" s="382">
        <v>1866.3666666666668</v>
      </c>
      <c r="J375" s="382">
        <v>1884.7333333333336</v>
      </c>
      <c r="K375" s="381">
        <v>1848</v>
      </c>
      <c r="L375" s="381">
        <v>1810</v>
      </c>
      <c r="M375" s="381">
        <v>2.2746599999999999</v>
      </c>
      <c r="N375" s="1"/>
      <c r="O375" s="1"/>
    </row>
    <row r="376" spans="1:15" ht="12.75" customHeight="1">
      <c r="A376" s="33">
        <v>366</v>
      </c>
      <c r="B376" s="440" t="s">
        <v>852</v>
      </c>
      <c r="C376" s="381">
        <v>292.5</v>
      </c>
      <c r="D376" s="382">
        <v>291.28333333333336</v>
      </c>
      <c r="E376" s="382">
        <v>285.7166666666667</v>
      </c>
      <c r="F376" s="382">
        <v>278.93333333333334</v>
      </c>
      <c r="G376" s="382">
        <v>273.36666666666667</v>
      </c>
      <c r="H376" s="382">
        <v>298.06666666666672</v>
      </c>
      <c r="I376" s="382">
        <v>303.63333333333344</v>
      </c>
      <c r="J376" s="382">
        <v>310.41666666666674</v>
      </c>
      <c r="K376" s="381">
        <v>296.85000000000002</v>
      </c>
      <c r="L376" s="381">
        <v>284.5</v>
      </c>
      <c r="M376" s="381">
        <v>76.826419999999999</v>
      </c>
      <c r="N376" s="1"/>
      <c r="O376" s="1"/>
    </row>
    <row r="377" spans="1:15" ht="12.75" customHeight="1">
      <c r="A377" s="33">
        <v>367</v>
      </c>
      <c r="B377" s="440" t="s">
        <v>181</v>
      </c>
      <c r="C377" s="381">
        <v>207.75</v>
      </c>
      <c r="D377" s="382">
        <v>207.98333333333335</v>
      </c>
      <c r="E377" s="382">
        <v>206.31666666666669</v>
      </c>
      <c r="F377" s="382">
        <v>204.88333333333335</v>
      </c>
      <c r="G377" s="382">
        <v>203.2166666666667</v>
      </c>
      <c r="H377" s="382">
        <v>209.41666666666669</v>
      </c>
      <c r="I377" s="382">
        <v>211.08333333333331</v>
      </c>
      <c r="J377" s="382">
        <v>212.51666666666668</v>
      </c>
      <c r="K377" s="381">
        <v>209.65</v>
      </c>
      <c r="L377" s="381">
        <v>206.55</v>
      </c>
      <c r="M377" s="381">
        <v>106.37741</v>
      </c>
      <c r="N377" s="1"/>
      <c r="O377" s="1"/>
    </row>
    <row r="378" spans="1:15" ht="12.75" customHeight="1">
      <c r="A378" s="33">
        <v>368</v>
      </c>
      <c r="B378" s="440" t="s">
        <v>291</v>
      </c>
      <c r="C378" s="381">
        <v>2663.25</v>
      </c>
      <c r="D378" s="382">
        <v>2659.45</v>
      </c>
      <c r="E378" s="382">
        <v>2619.4999999999995</v>
      </c>
      <c r="F378" s="382">
        <v>2575.7499999999995</v>
      </c>
      <c r="G378" s="382">
        <v>2535.7999999999993</v>
      </c>
      <c r="H378" s="382">
        <v>2703.2</v>
      </c>
      <c r="I378" s="382">
        <v>2743.1500000000005</v>
      </c>
      <c r="J378" s="382">
        <v>2786.9</v>
      </c>
      <c r="K378" s="381">
        <v>2699.4</v>
      </c>
      <c r="L378" s="381">
        <v>2615.6999999999998</v>
      </c>
      <c r="M378" s="381">
        <v>0.27201999999999998</v>
      </c>
      <c r="N378" s="1"/>
      <c r="O378" s="1"/>
    </row>
    <row r="379" spans="1:15" ht="12.75" customHeight="1">
      <c r="A379" s="33">
        <v>369</v>
      </c>
      <c r="B379" s="440" t="s">
        <v>853</v>
      </c>
      <c r="C379" s="381">
        <v>401.85</v>
      </c>
      <c r="D379" s="382">
        <v>396.48333333333329</v>
      </c>
      <c r="E379" s="382">
        <v>391.01666666666659</v>
      </c>
      <c r="F379" s="382">
        <v>380.18333333333328</v>
      </c>
      <c r="G379" s="382">
        <v>374.71666666666658</v>
      </c>
      <c r="H379" s="382">
        <v>407.31666666666661</v>
      </c>
      <c r="I379" s="382">
        <v>412.7833333333333</v>
      </c>
      <c r="J379" s="382">
        <v>423.61666666666662</v>
      </c>
      <c r="K379" s="381">
        <v>401.95</v>
      </c>
      <c r="L379" s="381">
        <v>385.65</v>
      </c>
      <c r="M379" s="381">
        <v>36.594360000000002</v>
      </c>
      <c r="N379" s="1"/>
      <c r="O379" s="1"/>
    </row>
    <row r="380" spans="1:15" ht="12.75" customHeight="1">
      <c r="A380" s="33">
        <v>370</v>
      </c>
      <c r="B380" s="440" t="s">
        <v>273</v>
      </c>
      <c r="C380" s="381">
        <v>504.45</v>
      </c>
      <c r="D380" s="382">
        <v>497.81666666666666</v>
      </c>
      <c r="E380" s="382">
        <v>485.63333333333333</v>
      </c>
      <c r="F380" s="382">
        <v>466.81666666666666</v>
      </c>
      <c r="G380" s="382">
        <v>454.63333333333333</v>
      </c>
      <c r="H380" s="382">
        <v>516.63333333333333</v>
      </c>
      <c r="I380" s="382">
        <v>528.81666666666661</v>
      </c>
      <c r="J380" s="382">
        <v>547.63333333333333</v>
      </c>
      <c r="K380" s="381">
        <v>510</v>
      </c>
      <c r="L380" s="381">
        <v>479</v>
      </c>
      <c r="M380" s="381">
        <v>39.6554</v>
      </c>
      <c r="N380" s="1"/>
      <c r="O380" s="1"/>
    </row>
    <row r="381" spans="1:15" ht="12.75" customHeight="1">
      <c r="A381" s="33">
        <v>371</v>
      </c>
      <c r="B381" s="440" t="s">
        <v>478</v>
      </c>
      <c r="C381" s="381">
        <v>731.85</v>
      </c>
      <c r="D381" s="382">
        <v>728.55000000000007</v>
      </c>
      <c r="E381" s="382">
        <v>713.30000000000018</v>
      </c>
      <c r="F381" s="382">
        <v>694.75000000000011</v>
      </c>
      <c r="G381" s="382">
        <v>679.50000000000023</v>
      </c>
      <c r="H381" s="382">
        <v>747.10000000000014</v>
      </c>
      <c r="I381" s="382">
        <v>762.34999999999991</v>
      </c>
      <c r="J381" s="382">
        <v>780.90000000000009</v>
      </c>
      <c r="K381" s="381">
        <v>743.8</v>
      </c>
      <c r="L381" s="381">
        <v>710</v>
      </c>
      <c r="M381" s="381">
        <v>10.701280000000001</v>
      </c>
      <c r="N381" s="1"/>
      <c r="O381" s="1"/>
    </row>
    <row r="382" spans="1:15" ht="12.75" customHeight="1">
      <c r="A382" s="33">
        <v>372</v>
      </c>
      <c r="B382" s="440" t="s">
        <v>479</v>
      </c>
      <c r="C382" s="381">
        <v>148.65</v>
      </c>
      <c r="D382" s="382">
        <v>149.75</v>
      </c>
      <c r="E382" s="382">
        <v>146.1</v>
      </c>
      <c r="F382" s="382">
        <v>143.54999999999998</v>
      </c>
      <c r="G382" s="382">
        <v>139.89999999999998</v>
      </c>
      <c r="H382" s="382">
        <v>152.30000000000001</v>
      </c>
      <c r="I382" s="382">
        <v>155.94999999999999</v>
      </c>
      <c r="J382" s="382">
        <v>158.50000000000003</v>
      </c>
      <c r="K382" s="381">
        <v>153.4</v>
      </c>
      <c r="L382" s="381">
        <v>147.19999999999999</v>
      </c>
      <c r="M382" s="381">
        <v>7.5344899999999999</v>
      </c>
      <c r="N382" s="1"/>
      <c r="O382" s="1"/>
    </row>
    <row r="383" spans="1:15" ht="12.75" customHeight="1">
      <c r="A383" s="33">
        <v>373</v>
      </c>
      <c r="B383" s="440" t="s">
        <v>183</v>
      </c>
      <c r="C383" s="381">
        <v>1554.45</v>
      </c>
      <c r="D383" s="382">
        <v>1550.9166666666667</v>
      </c>
      <c r="E383" s="382">
        <v>1531.8833333333334</v>
      </c>
      <c r="F383" s="382">
        <v>1509.3166666666666</v>
      </c>
      <c r="G383" s="382">
        <v>1490.2833333333333</v>
      </c>
      <c r="H383" s="382">
        <v>1573.4833333333336</v>
      </c>
      <c r="I383" s="382">
        <v>1592.5166666666669</v>
      </c>
      <c r="J383" s="382">
        <v>1615.0833333333337</v>
      </c>
      <c r="K383" s="381">
        <v>1569.95</v>
      </c>
      <c r="L383" s="381">
        <v>1528.35</v>
      </c>
      <c r="M383" s="381">
        <v>8.1826100000000004</v>
      </c>
      <c r="N383" s="1"/>
      <c r="O383" s="1"/>
    </row>
    <row r="384" spans="1:15" ht="12.75" customHeight="1">
      <c r="A384" s="33">
        <v>374</v>
      </c>
      <c r="B384" s="440" t="s">
        <v>481</v>
      </c>
      <c r="C384" s="381">
        <v>798</v>
      </c>
      <c r="D384" s="382">
        <v>801.7833333333333</v>
      </c>
      <c r="E384" s="382">
        <v>791.61666666666656</v>
      </c>
      <c r="F384" s="382">
        <v>785.23333333333323</v>
      </c>
      <c r="G384" s="382">
        <v>775.06666666666649</v>
      </c>
      <c r="H384" s="382">
        <v>808.16666666666663</v>
      </c>
      <c r="I384" s="382">
        <v>818.33333333333337</v>
      </c>
      <c r="J384" s="382">
        <v>824.7166666666667</v>
      </c>
      <c r="K384" s="381">
        <v>811.95</v>
      </c>
      <c r="L384" s="381">
        <v>795.4</v>
      </c>
      <c r="M384" s="381">
        <v>1.33161</v>
      </c>
      <c r="N384" s="1"/>
      <c r="O384" s="1"/>
    </row>
    <row r="385" spans="1:15" ht="12.75" customHeight="1">
      <c r="A385" s="33">
        <v>375</v>
      </c>
      <c r="B385" s="440" t="s">
        <v>483</v>
      </c>
      <c r="C385" s="381">
        <v>1187.45</v>
      </c>
      <c r="D385" s="382">
        <v>1195.3833333333332</v>
      </c>
      <c r="E385" s="382">
        <v>1175.7666666666664</v>
      </c>
      <c r="F385" s="382">
        <v>1164.0833333333333</v>
      </c>
      <c r="G385" s="382">
        <v>1144.4666666666665</v>
      </c>
      <c r="H385" s="382">
        <v>1207.0666666666664</v>
      </c>
      <c r="I385" s="382">
        <v>1226.6833333333332</v>
      </c>
      <c r="J385" s="382">
        <v>1238.3666666666663</v>
      </c>
      <c r="K385" s="381">
        <v>1215</v>
      </c>
      <c r="L385" s="381">
        <v>1183.7</v>
      </c>
      <c r="M385" s="381">
        <v>1.8701700000000001</v>
      </c>
      <c r="N385" s="1"/>
      <c r="O385" s="1"/>
    </row>
    <row r="386" spans="1:15" ht="12.75" customHeight="1">
      <c r="A386" s="33">
        <v>376</v>
      </c>
      <c r="B386" s="440" t="s">
        <v>854</v>
      </c>
      <c r="C386" s="381">
        <v>119.85</v>
      </c>
      <c r="D386" s="382">
        <v>119.10000000000001</v>
      </c>
      <c r="E386" s="382">
        <v>117.95000000000002</v>
      </c>
      <c r="F386" s="382">
        <v>116.05000000000001</v>
      </c>
      <c r="G386" s="382">
        <v>114.90000000000002</v>
      </c>
      <c r="H386" s="382">
        <v>121.00000000000001</v>
      </c>
      <c r="I386" s="382">
        <v>122.15000000000002</v>
      </c>
      <c r="J386" s="382">
        <v>124.05000000000001</v>
      </c>
      <c r="K386" s="381">
        <v>120.25</v>
      </c>
      <c r="L386" s="381">
        <v>117.2</v>
      </c>
      <c r="M386" s="381">
        <v>10.06124</v>
      </c>
      <c r="N386" s="1"/>
      <c r="O386" s="1"/>
    </row>
    <row r="387" spans="1:15" ht="12.75" customHeight="1">
      <c r="A387" s="33">
        <v>377</v>
      </c>
      <c r="B387" s="440" t="s">
        <v>485</v>
      </c>
      <c r="C387" s="381">
        <v>251.4</v>
      </c>
      <c r="D387" s="382">
        <v>252.5</v>
      </c>
      <c r="E387" s="382">
        <v>249.2</v>
      </c>
      <c r="F387" s="382">
        <v>247</v>
      </c>
      <c r="G387" s="382">
        <v>243.7</v>
      </c>
      <c r="H387" s="382">
        <v>254.7</v>
      </c>
      <c r="I387" s="382">
        <v>258</v>
      </c>
      <c r="J387" s="382">
        <v>260.2</v>
      </c>
      <c r="K387" s="381">
        <v>255.8</v>
      </c>
      <c r="L387" s="381">
        <v>250.3</v>
      </c>
      <c r="M387" s="381">
        <v>39.378</v>
      </c>
      <c r="N387" s="1"/>
      <c r="O387" s="1"/>
    </row>
    <row r="388" spans="1:15" ht="12.75" customHeight="1">
      <c r="A388" s="33">
        <v>378</v>
      </c>
      <c r="B388" s="440" t="s">
        <v>486</v>
      </c>
      <c r="C388" s="381">
        <v>850.35</v>
      </c>
      <c r="D388" s="382">
        <v>848.44999999999993</v>
      </c>
      <c r="E388" s="382">
        <v>841.89999999999986</v>
      </c>
      <c r="F388" s="382">
        <v>833.44999999999993</v>
      </c>
      <c r="G388" s="382">
        <v>826.89999999999986</v>
      </c>
      <c r="H388" s="382">
        <v>856.89999999999986</v>
      </c>
      <c r="I388" s="382">
        <v>863.44999999999982</v>
      </c>
      <c r="J388" s="382">
        <v>871.89999999999986</v>
      </c>
      <c r="K388" s="381">
        <v>855</v>
      </c>
      <c r="L388" s="381">
        <v>840</v>
      </c>
      <c r="M388" s="381">
        <v>1.5318000000000001</v>
      </c>
      <c r="N388" s="1"/>
      <c r="O388" s="1"/>
    </row>
    <row r="389" spans="1:15" ht="12.75" customHeight="1">
      <c r="A389" s="33">
        <v>379</v>
      </c>
      <c r="B389" s="440" t="s">
        <v>487</v>
      </c>
      <c r="C389" s="381">
        <v>282.55</v>
      </c>
      <c r="D389" s="382">
        <v>282.33333333333337</v>
      </c>
      <c r="E389" s="382">
        <v>280.31666666666672</v>
      </c>
      <c r="F389" s="382">
        <v>278.08333333333337</v>
      </c>
      <c r="G389" s="382">
        <v>276.06666666666672</v>
      </c>
      <c r="H389" s="382">
        <v>284.56666666666672</v>
      </c>
      <c r="I389" s="382">
        <v>286.58333333333337</v>
      </c>
      <c r="J389" s="382">
        <v>288.81666666666672</v>
      </c>
      <c r="K389" s="381">
        <v>284.35000000000002</v>
      </c>
      <c r="L389" s="381">
        <v>280.10000000000002</v>
      </c>
      <c r="M389" s="381">
        <v>3.0025499999999998</v>
      </c>
      <c r="N389" s="1"/>
      <c r="O389" s="1"/>
    </row>
    <row r="390" spans="1:15" ht="12.75" customHeight="1">
      <c r="A390" s="33">
        <v>380</v>
      </c>
      <c r="B390" s="440" t="s">
        <v>184</v>
      </c>
      <c r="C390" s="381">
        <v>1011.9</v>
      </c>
      <c r="D390" s="382">
        <v>1015.6999999999999</v>
      </c>
      <c r="E390" s="382">
        <v>1001.1999999999998</v>
      </c>
      <c r="F390" s="382">
        <v>990.49999999999989</v>
      </c>
      <c r="G390" s="382">
        <v>975.99999999999977</v>
      </c>
      <c r="H390" s="382">
        <v>1026.3999999999999</v>
      </c>
      <c r="I390" s="382">
        <v>1040.9000000000001</v>
      </c>
      <c r="J390" s="382">
        <v>1051.5999999999999</v>
      </c>
      <c r="K390" s="381">
        <v>1030.2</v>
      </c>
      <c r="L390" s="381">
        <v>1005</v>
      </c>
      <c r="M390" s="381">
        <v>4.0015099999999997</v>
      </c>
      <c r="N390" s="1"/>
      <c r="O390" s="1"/>
    </row>
    <row r="391" spans="1:15" ht="12.75" customHeight="1">
      <c r="A391" s="33">
        <v>381</v>
      </c>
      <c r="B391" s="440" t="s">
        <v>489</v>
      </c>
      <c r="C391" s="381">
        <v>1931.55</v>
      </c>
      <c r="D391" s="382">
        <v>1937.75</v>
      </c>
      <c r="E391" s="382">
        <v>1910.8</v>
      </c>
      <c r="F391" s="382">
        <v>1890.05</v>
      </c>
      <c r="G391" s="382">
        <v>1863.1</v>
      </c>
      <c r="H391" s="382">
        <v>1958.5</v>
      </c>
      <c r="I391" s="382">
        <v>1985.4499999999998</v>
      </c>
      <c r="J391" s="382">
        <v>2006.2</v>
      </c>
      <c r="K391" s="381">
        <v>1964.7</v>
      </c>
      <c r="L391" s="381">
        <v>1917</v>
      </c>
      <c r="M391" s="381">
        <v>9.0670000000000001E-2</v>
      </c>
      <c r="N391" s="1"/>
      <c r="O391" s="1"/>
    </row>
    <row r="392" spans="1:15" ht="12.75" customHeight="1">
      <c r="A392" s="33">
        <v>382</v>
      </c>
      <c r="B392" s="440" t="s">
        <v>185</v>
      </c>
      <c r="C392" s="381">
        <v>156.5</v>
      </c>
      <c r="D392" s="382">
        <v>153.21666666666667</v>
      </c>
      <c r="E392" s="382">
        <v>148.73333333333335</v>
      </c>
      <c r="F392" s="382">
        <v>140.96666666666667</v>
      </c>
      <c r="G392" s="382">
        <v>136.48333333333335</v>
      </c>
      <c r="H392" s="382">
        <v>160.98333333333335</v>
      </c>
      <c r="I392" s="382">
        <v>165.46666666666664</v>
      </c>
      <c r="J392" s="382">
        <v>173.23333333333335</v>
      </c>
      <c r="K392" s="381">
        <v>157.69999999999999</v>
      </c>
      <c r="L392" s="381">
        <v>145.44999999999999</v>
      </c>
      <c r="M392" s="381">
        <v>399.72647999999998</v>
      </c>
      <c r="N392" s="1"/>
      <c r="O392" s="1"/>
    </row>
    <row r="393" spans="1:15" ht="12.75" customHeight="1">
      <c r="A393" s="33">
        <v>383</v>
      </c>
      <c r="B393" s="440" t="s">
        <v>488</v>
      </c>
      <c r="C393" s="381">
        <v>83.2</v>
      </c>
      <c r="D393" s="382">
        <v>82.983333333333334</v>
      </c>
      <c r="E393" s="382">
        <v>82.066666666666663</v>
      </c>
      <c r="F393" s="382">
        <v>80.933333333333323</v>
      </c>
      <c r="G393" s="382">
        <v>80.016666666666652</v>
      </c>
      <c r="H393" s="382">
        <v>84.116666666666674</v>
      </c>
      <c r="I393" s="382">
        <v>85.033333333333331</v>
      </c>
      <c r="J393" s="382">
        <v>86.166666666666686</v>
      </c>
      <c r="K393" s="381">
        <v>83.9</v>
      </c>
      <c r="L393" s="381">
        <v>81.849999999999994</v>
      </c>
      <c r="M393" s="381">
        <v>39.951320000000003</v>
      </c>
      <c r="N393" s="1"/>
      <c r="O393" s="1"/>
    </row>
    <row r="394" spans="1:15" ht="12.75" customHeight="1">
      <c r="A394" s="33">
        <v>384</v>
      </c>
      <c r="B394" s="440" t="s">
        <v>186</v>
      </c>
      <c r="C394" s="381">
        <v>139.19999999999999</v>
      </c>
      <c r="D394" s="382">
        <v>139.51666666666665</v>
      </c>
      <c r="E394" s="382">
        <v>138.5333333333333</v>
      </c>
      <c r="F394" s="382">
        <v>137.86666666666665</v>
      </c>
      <c r="G394" s="382">
        <v>136.8833333333333</v>
      </c>
      <c r="H394" s="382">
        <v>140.18333333333331</v>
      </c>
      <c r="I394" s="382">
        <v>141.16666666666666</v>
      </c>
      <c r="J394" s="382">
        <v>141.83333333333331</v>
      </c>
      <c r="K394" s="381">
        <v>140.5</v>
      </c>
      <c r="L394" s="381">
        <v>138.85</v>
      </c>
      <c r="M394" s="381">
        <v>21.216239999999999</v>
      </c>
      <c r="N394" s="1"/>
      <c r="O394" s="1"/>
    </row>
    <row r="395" spans="1:15" ht="12.75" customHeight="1">
      <c r="A395" s="33">
        <v>385</v>
      </c>
      <c r="B395" s="440" t="s">
        <v>490</v>
      </c>
      <c r="C395" s="381">
        <v>173.5</v>
      </c>
      <c r="D395" s="382">
        <v>172.58333333333334</v>
      </c>
      <c r="E395" s="382">
        <v>166.36666666666667</v>
      </c>
      <c r="F395" s="382">
        <v>159.23333333333332</v>
      </c>
      <c r="G395" s="382">
        <v>153.01666666666665</v>
      </c>
      <c r="H395" s="382">
        <v>179.7166666666667</v>
      </c>
      <c r="I395" s="382">
        <v>185.93333333333334</v>
      </c>
      <c r="J395" s="382">
        <v>193.06666666666672</v>
      </c>
      <c r="K395" s="381">
        <v>178.8</v>
      </c>
      <c r="L395" s="381">
        <v>165.45</v>
      </c>
      <c r="M395" s="381">
        <v>157.43888000000001</v>
      </c>
      <c r="N395" s="1"/>
      <c r="O395" s="1"/>
    </row>
    <row r="396" spans="1:15" ht="12.75" customHeight="1">
      <c r="A396" s="33">
        <v>386</v>
      </c>
      <c r="B396" s="440" t="s">
        <v>491</v>
      </c>
      <c r="C396" s="381">
        <v>1331.5</v>
      </c>
      <c r="D396" s="382">
        <v>1335.05</v>
      </c>
      <c r="E396" s="382">
        <v>1322.1</v>
      </c>
      <c r="F396" s="382">
        <v>1312.7</v>
      </c>
      <c r="G396" s="382">
        <v>1299.75</v>
      </c>
      <c r="H396" s="382">
        <v>1344.4499999999998</v>
      </c>
      <c r="I396" s="382">
        <v>1357.4</v>
      </c>
      <c r="J396" s="382">
        <v>1366.7999999999997</v>
      </c>
      <c r="K396" s="381">
        <v>1348</v>
      </c>
      <c r="L396" s="381">
        <v>1325.65</v>
      </c>
      <c r="M396" s="381">
        <v>0.87409999999999999</v>
      </c>
      <c r="N396" s="1"/>
      <c r="O396" s="1"/>
    </row>
    <row r="397" spans="1:15" ht="12.75" customHeight="1">
      <c r="A397" s="33">
        <v>387</v>
      </c>
      <c r="B397" s="440" t="s">
        <v>187</v>
      </c>
      <c r="C397" s="381">
        <v>2539</v>
      </c>
      <c r="D397" s="382">
        <v>2544.0499999999997</v>
      </c>
      <c r="E397" s="382">
        <v>2520.7999999999993</v>
      </c>
      <c r="F397" s="382">
        <v>2502.5999999999995</v>
      </c>
      <c r="G397" s="382">
        <v>2479.349999999999</v>
      </c>
      <c r="H397" s="382">
        <v>2562.2499999999995</v>
      </c>
      <c r="I397" s="382">
        <v>2585.5000000000005</v>
      </c>
      <c r="J397" s="382">
        <v>2603.6999999999998</v>
      </c>
      <c r="K397" s="381">
        <v>2567.3000000000002</v>
      </c>
      <c r="L397" s="381">
        <v>2525.85</v>
      </c>
      <c r="M397" s="381">
        <v>91.977729999999994</v>
      </c>
      <c r="N397" s="1"/>
      <c r="O397" s="1"/>
    </row>
    <row r="398" spans="1:15" ht="12.75" customHeight="1">
      <c r="A398" s="33">
        <v>388</v>
      </c>
      <c r="B398" s="440" t="s">
        <v>855</v>
      </c>
      <c r="C398" s="381">
        <v>419.5</v>
      </c>
      <c r="D398" s="382">
        <v>419.8</v>
      </c>
      <c r="E398" s="382">
        <v>412.70000000000005</v>
      </c>
      <c r="F398" s="382">
        <v>405.90000000000003</v>
      </c>
      <c r="G398" s="382">
        <v>398.80000000000007</v>
      </c>
      <c r="H398" s="382">
        <v>426.6</v>
      </c>
      <c r="I398" s="382">
        <v>433.70000000000005</v>
      </c>
      <c r="J398" s="382">
        <v>440.5</v>
      </c>
      <c r="K398" s="381">
        <v>426.9</v>
      </c>
      <c r="L398" s="381">
        <v>413</v>
      </c>
      <c r="M398" s="381">
        <v>2.1903700000000002</v>
      </c>
      <c r="N398" s="1"/>
      <c r="O398" s="1"/>
    </row>
    <row r="399" spans="1:15" ht="12.75" customHeight="1">
      <c r="A399" s="33">
        <v>389</v>
      </c>
      <c r="B399" s="440" t="s">
        <v>482</v>
      </c>
      <c r="C399" s="381">
        <v>275.55</v>
      </c>
      <c r="D399" s="382">
        <v>275.76666666666665</v>
      </c>
      <c r="E399" s="382">
        <v>273.7833333333333</v>
      </c>
      <c r="F399" s="382">
        <v>272.01666666666665</v>
      </c>
      <c r="G399" s="382">
        <v>270.0333333333333</v>
      </c>
      <c r="H399" s="382">
        <v>277.5333333333333</v>
      </c>
      <c r="I399" s="382">
        <v>279.51666666666665</v>
      </c>
      <c r="J399" s="382">
        <v>281.2833333333333</v>
      </c>
      <c r="K399" s="381">
        <v>277.75</v>
      </c>
      <c r="L399" s="381">
        <v>274</v>
      </c>
      <c r="M399" s="381">
        <v>0.88976</v>
      </c>
      <c r="N399" s="1"/>
      <c r="O399" s="1"/>
    </row>
    <row r="400" spans="1:15" ht="12.75" customHeight="1">
      <c r="A400" s="33">
        <v>390</v>
      </c>
      <c r="B400" s="440" t="s">
        <v>492</v>
      </c>
      <c r="C400" s="381">
        <v>1343.2</v>
      </c>
      <c r="D400" s="382">
        <v>1326.7333333333333</v>
      </c>
      <c r="E400" s="382">
        <v>1278.4666666666667</v>
      </c>
      <c r="F400" s="382">
        <v>1213.7333333333333</v>
      </c>
      <c r="G400" s="382">
        <v>1165.4666666666667</v>
      </c>
      <c r="H400" s="382">
        <v>1391.4666666666667</v>
      </c>
      <c r="I400" s="382">
        <v>1439.7333333333336</v>
      </c>
      <c r="J400" s="382">
        <v>1504.4666666666667</v>
      </c>
      <c r="K400" s="381">
        <v>1375</v>
      </c>
      <c r="L400" s="381">
        <v>1262</v>
      </c>
      <c r="M400" s="381">
        <v>6.7065299999999999</v>
      </c>
      <c r="N400" s="1"/>
      <c r="O400" s="1"/>
    </row>
    <row r="401" spans="1:15" ht="12.75" customHeight="1">
      <c r="A401" s="33">
        <v>391</v>
      </c>
      <c r="B401" s="440" t="s">
        <v>493</v>
      </c>
      <c r="C401" s="381">
        <v>1890.9</v>
      </c>
      <c r="D401" s="382">
        <v>1891.8666666666668</v>
      </c>
      <c r="E401" s="382">
        <v>1874.0333333333335</v>
      </c>
      <c r="F401" s="382">
        <v>1857.1666666666667</v>
      </c>
      <c r="G401" s="382">
        <v>1839.3333333333335</v>
      </c>
      <c r="H401" s="382">
        <v>1908.7333333333336</v>
      </c>
      <c r="I401" s="382">
        <v>1926.5666666666666</v>
      </c>
      <c r="J401" s="382">
        <v>1943.4333333333336</v>
      </c>
      <c r="K401" s="381">
        <v>1909.7</v>
      </c>
      <c r="L401" s="381">
        <v>1875</v>
      </c>
      <c r="M401" s="381">
        <v>1.5801700000000001</v>
      </c>
      <c r="N401" s="1"/>
      <c r="O401" s="1"/>
    </row>
    <row r="402" spans="1:15" ht="12.75" customHeight="1">
      <c r="A402" s="33">
        <v>392</v>
      </c>
      <c r="B402" s="440" t="s">
        <v>484</v>
      </c>
      <c r="C402" s="381">
        <v>36.35</v>
      </c>
      <c r="D402" s="382">
        <v>36.35</v>
      </c>
      <c r="E402" s="382">
        <v>35.6</v>
      </c>
      <c r="F402" s="382">
        <v>34.85</v>
      </c>
      <c r="G402" s="382">
        <v>34.1</v>
      </c>
      <c r="H402" s="382">
        <v>37.1</v>
      </c>
      <c r="I402" s="382">
        <v>37.85</v>
      </c>
      <c r="J402" s="382">
        <v>38.6</v>
      </c>
      <c r="K402" s="381">
        <v>37.1</v>
      </c>
      <c r="L402" s="381">
        <v>35.6</v>
      </c>
      <c r="M402" s="381">
        <v>63.605339999999998</v>
      </c>
      <c r="N402" s="1"/>
      <c r="O402" s="1"/>
    </row>
    <row r="403" spans="1:15" ht="12.75" customHeight="1">
      <c r="A403" s="33">
        <v>393</v>
      </c>
      <c r="B403" s="440" t="s">
        <v>188</v>
      </c>
      <c r="C403" s="381">
        <v>108.2</v>
      </c>
      <c r="D403" s="382">
        <v>108.10000000000001</v>
      </c>
      <c r="E403" s="382">
        <v>107.35000000000002</v>
      </c>
      <c r="F403" s="382">
        <v>106.50000000000001</v>
      </c>
      <c r="G403" s="382">
        <v>105.75000000000003</v>
      </c>
      <c r="H403" s="382">
        <v>108.95000000000002</v>
      </c>
      <c r="I403" s="382">
        <v>109.69999999999999</v>
      </c>
      <c r="J403" s="382">
        <v>110.55000000000001</v>
      </c>
      <c r="K403" s="381">
        <v>108.85</v>
      </c>
      <c r="L403" s="381">
        <v>107.25</v>
      </c>
      <c r="M403" s="381">
        <v>226.83240000000001</v>
      </c>
      <c r="N403" s="1"/>
      <c r="O403" s="1"/>
    </row>
    <row r="404" spans="1:15" ht="12.75" customHeight="1">
      <c r="A404" s="33">
        <v>394</v>
      </c>
      <c r="B404" s="440" t="s">
        <v>276</v>
      </c>
      <c r="C404" s="381">
        <v>7577.95</v>
      </c>
      <c r="D404" s="382">
        <v>7567.45</v>
      </c>
      <c r="E404" s="382">
        <v>7550.5</v>
      </c>
      <c r="F404" s="382">
        <v>7523.05</v>
      </c>
      <c r="G404" s="382">
        <v>7506.1</v>
      </c>
      <c r="H404" s="382">
        <v>7594.9</v>
      </c>
      <c r="I404" s="382">
        <v>7611.8499999999985</v>
      </c>
      <c r="J404" s="382">
        <v>7639.2999999999993</v>
      </c>
      <c r="K404" s="381">
        <v>7584.4</v>
      </c>
      <c r="L404" s="381">
        <v>7540</v>
      </c>
      <c r="M404" s="381">
        <v>4.5409999999999999E-2</v>
      </c>
      <c r="N404" s="1"/>
      <c r="O404" s="1"/>
    </row>
    <row r="405" spans="1:15" ht="12.75" customHeight="1">
      <c r="A405" s="33">
        <v>395</v>
      </c>
      <c r="B405" s="440" t="s">
        <v>275</v>
      </c>
      <c r="C405" s="381">
        <v>893.95</v>
      </c>
      <c r="D405" s="382">
        <v>893.69999999999993</v>
      </c>
      <c r="E405" s="382">
        <v>890.24999999999989</v>
      </c>
      <c r="F405" s="382">
        <v>886.55</v>
      </c>
      <c r="G405" s="382">
        <v>883.09999999999991</v>
      </c>
      <c r="H405" s="382">
        <v>897.39999999999986</v>
      </c>
      <c r="I405" s="382">
        <v>900.84999999999991</v>
      </c>
      <c r="J405" s="382">
        <v>904.54999999999984</v>
      </c>
      <c r="K405" s="381">
        <v>897.15</v>
      </c>
      <c r="L405" s="381">
        <v>890</v>
      </c>
      <c r="M405" s="381">
        <v>5.3841900000000003</v>
      </c>
      <c r="N405" s="1"/>
      <c r="O405" s="1"/>
    </row>
    <row r="406" spans="1:15" ht="12.75" customHeight="1">
      <c r="A406" s="33">
        <v>396</v>
      </c>
      <c r="B406" s="440" t="s">
        <v>189</v>
      </c>
      <c r="C406" s="381">
        <v>1263.5999999999999</v>
      </c>
      <c r="D406" s="382">
        <v>1263.45</v>
      </c>
      <c r="E406" s="382">
        <v>1254.6500000000001</v>
      </c>
      <c r="F406" s="382">
        <v>1245.7</v>
      </c>
      <c r="G406" s="382">
        <v>1236.9000000000001</v>
      </c>
      <c r="H406" s="382">
        <v>1272.4000000000001</v>
      </c>
      <c r="I406" s="382">
        <v>1281.1999999999998</v>
      </c>
      <c r="J406" s="382">
        <v>1290.1500000000001</v>
      </c>
      <c r="K406" s="381">
        <v>1272.25</v>
      </c>
      <c r="L406" s="381">
        <v>1254.5</v>
      </c>
      <c r="M406" s="381">
        <v>8.9552200000000006</v>
      </c>
      <c r="N406" s="1"/>
      <c r="O406" s="1"/>
    </row>
    <row r="407" spans="1:15" ht="12.75" customHeight="1">
      <c r="A407" s="33">
        <v>397</v>
      </c>
      <c r="B407" s="440" t="s">
        <v>190</v>
      </c>
      <c r="C407" s="381">
        <v>508.35</v>
      </c>
      <c r="D407" s="382">
        <v>507.95</v>
      </c>
      <c r="E407" s="382">
        <v>505.54999999999995</v>
      </c>
      <c r="F407" s="382">
        <v>502.74999999999994</v>
      </c>
      <c r="G407" s="382">
        <v>500.34999999999991</v>
      </c>
      <c r="H407" s="382">
        <v>510.75</v>
      </c>
      <c r="I407" s="382">
        <v>513.15</v>
      </c>
      <c r="J407" s="382">
        <v>515.95000000000005</v>
      </c>
      <c r="K407" s="381">
        <v>510.35</v>
      </c>
      <c r="L407" s="381">
        <v>505.15</v>
      </c>
      <c r="M407" s="381">
        <v>87.245739999999998</v>
      </c>
      <c r="N407" s="1"/>
      <c r="O407" s="1"/>
    </row>
    <row r="408" spans="1:15" ht="12.75" customHeight="1">
      <c r="A408" s="33">
        <v>398</v>
      </c>
      <c r="B408" s="440" t="s">
        <v>497</v>
      </c>
      <c r="C408" s="381">
        <v>9347.7999999999993</v>
      </c>
      <c r="D408" s="382">
        <v>9414.3166666666657</v>
      </c>
      <c r="E408" s="382">
        <v>9253.6333333333314</v>
      </c>
      <c r="F408" s="382">
        <v>9159.4666666666653</v>
      </c>
      <c r="G408" s="382">
        <v>8998.783333333331</v>
      </c>
      <c r="H408" s="382">
        <v>9508.4833333333318</v>
      </c>
      <c r="I408" s="382">
        <v>9669.1666666666661</v>
      </c>
      <c r="J408" s="382">
        <v>9763.3333333333321</v>
      </c>
      <c r="K408" s="381">
        <v>9575</v>
      </c>
      <c r="L408" s="381">
        <v>9320.15</v>
      </c>
      <c r="M408" s="381">
        <v>0.12891</v>
      </c>
      <c r="N408" s="1"/>
      <c r="O408" s="1"/>
    </row>
    <row r="409" spans="1:15" ht="12.75" customHeight="1">
      <c r="A409" s="33">
        <v>399</v>
      </c>
      <c r="B409" s="440" t="s">
        <v>498</v>
      </c>
      <c r="C409" s="381">
        <v>115.5</v>
      </c>
      <c r="D409" s="382">
        <v>115.51666666666667</v>
      </c>
      <c r="E409" s="382">
        <v>113.53333333333333</v>
      </c>
      <c r="F409" s="382">
        <v>111.56666666666666</v>
      </c>
      <c r="G409" s="382">
        <v>109.58333333333333</v>
      </c>
      <c r="H409" s="382">
        <v>117.48333333333333</v>
      </c>
      <c r="I409" s="382">
        <v>119.46666666666665</v>
      </c>
      <c r="J409" s="382">
        <v>121.43333333333334</v>
      </c>
      <c r="K409" s="381">
        <v>117.5</v>
      </c>
      <c r="L409" s="381">
        <v>113.55</v>
      </c>
      <c r="M409" s="381">
        <v>4.1806900000000002</v>
      </c>
      <c r="N409" s="1"/>
      <c r="O409" s="1"/>
    </row>
    <row r="410" spans="1:15" ht="12.75" customHeight="1">
      <c r="A410" s="33">
        <v>400</v>
      </c>
      <c r="B410" s="440" t="s">
        <v>503</v>
      </c>
      <c r="C410" s="381">
        <v>139.25</v>
      </c>
      <c r="D410" s="382">
        <v>138.79999999999998</v>
      </c>
      <c r="E410" s="382">
        <v>136.84999999999997</v>
      </c>
      <c r="F410" s="382">
        <v>134.44999999999999</v>
      </c>
      <c r="G410" s="382">
        <v>132.49999999999997</v>
      </c>
      <c r="H410" s="382">
        <v>141.19999999999996</v>
      </c>
      <c r="I410" s="382">
        <v>143.14999999999995</v>
      </c>
      <c r="J410" s="382">
        <v>145.54999999999995</v>
      </c>
      <c r="K410" s="381">
        <v>140.75</v>
      </c>
      <c r="L410" s="381">
        <v>136.4</v>
      </c>
      <c r="M410" s="381">
        <v>6.2013400000000001</v>
      </c>
      <c r="N410" s="1"/>
      <c r="O410" s="1"/>
    </row>
    <row r="411" spans="1:15" ht="12.75" customHeight="1">
      <c r="A411" s="33">
        <v>401</v>
      </c>
      <c r="B411" s="440" t="s">
        <v>499</v>
      </c>
      <c r="C411" s="381">
        <v>191.7</v>
      </c>
      <c r="D411" s="382">
        <v>190.56666666666669</v>
      </c>
      <c r="E411" s="382">
        <v>188.13333333333338</v>
      </c>
      <c r="F411" s="382">
        <v>184.56666666666669</v>
      </c>
      <c r="G411" s="382">
        <v>182.13333333333338</v>
      </c>
      <c r="H411" s="382">
        <v>194.13333333333338</v>
      </c>
      <c r="I411" s="382">
        <v>196.56666666666672</v>
      </c>
      <c r="J411" s="382">
        <v>200.13333333333338</v>
      </c>
      <c r="K411" s="381">
        <v>193</v>
      </c>
      <c r="L411" s="381">
        <v>187</v>
      </c>
      <c r="M411" s="381">
        <v>46.636360000000003</v>
      </c>
      <c r="N411" s="1"/>
      <c r="O411" s="1"/>
    </row>
    <row r="412" spans="1:15" ht="12.75" customHeight="1">
      <c r="A412" s="33">
        <v>402</v>
      </c>
      <c r="B412" s="440" t="s">
        <v>501</v>
      </c>
      <c r="C412" s="381">
        <v>3669.3</v>
      </c>
      <c r="D412" s="382">
        <v>3650.8166666666671</v>
      </c>
      <c r="E412" s="382">
        <v>3589.6833333333343</v>
      </c>
      <c r="F412" s="382">
        <v>3510.0666666666671</v>
      </c>
      <c r="G412" s="382">
        <v>3448.9333333333343</v>
      </c>
      <c r="H412" s="382">
        <v>3730.4333333333343</v>
      </c>
      <c r="I412" s="382">
        <v>3791.5666666666666</v>
      </c>
      <c r="J412" s="382">
        <v>3871.1833333333343</v>
      </c>
      <c r="K412" s="381">
        <v>3711.95</v>
      </c>
      <c r="L412" s="381">
        <v>3571.2</v>
      </c>
      <c r="M412" s="381">
        <v>0.36149999999999999</v>
      </c>
      <c r="N412" s="1"/>
      <c r="O412" s="1"/>
    </row>
    <row r="413" spans="1:15" ht="12.75" customHeight="1">
      <c r="A413" s="33">
        <v>403</v>
      </c>
      <c r="B413" s="440" t="s">
        <v>500</v>
      </c>
      <c r="C413" s="381">
        <v>363.05</v>
      </c>
      <c r="D413" s="382">
        <v>364.4666666666667</v>
      </c>
      <c r="E413" s="382">
        <v>359.63333333333338</v>
      </c>
      <c r="F413" s="382">
        <v>356.2166666666667</v>
      </c>
      <c r="G413" s="382">
        <v>351.38333333333338</v>
      </c>
      <c r="H413" s="382">
        <v>367.88333333333338</v>
      </c>
      <c r="I413" s="382">
        <v>372.71666666666664</v>
      </c>
      <c r="J413" s="382">
        <v>376.13333333333338</v>
      </c>
      <c r="K413" s="381">
        <v>369.3</v>
      </c>
      <c r="L413" s="381">
        <v>361.05</v>
      </c>
      <c r="M413" s="381">
        <v>0.96126</v>
      </c>
      <c r="N413" s="1"/>
      <c r="O413" s="1"/>
    </row>
    <row r="414" spans="1:15" ht="12.75" customHeight="1">
      <c r="A414" s="33">
        <v>404</v>
      </c>
      <c r="B414" s="440" t="s">
        <v>502</v>
      </c>
      <c r="C414" s="381">
        <v>563.70000000000005</v>
      </c>
      <c r="D414" s="382">
        <v>563.66666666666663</v>
      </c>
      <c r="E414" s="382">
        <v>556.33333333333326</v>
      </c>
      <c r="F414" s="382">
        <v>548.96666666666658</v>
      </c>
      <c r="G414" s="382">
        <v>541.63333333333321</v>
      </c>
      <c r="H414" s="382">
        <v>571.0333333333333</v>
      </c>
      <c r="I414" s="382">
        <v>578.36666666666656</v>
      </c>
      <c r="J414" s="382">
        <v>585.73333333333335</v>
      </c>
      <c r="K414" s="381">
        <v>571</v>
      </c>
      <c r="L414" s="381">
        <v>556.29999999999995</v>
      </c>
      <c r="M414" s="381">
        <v>0.96919999999999995</v>
      </c>
      <c r="N414" s="1"/>
      <c r="O414" s="1"/>
    </row>
    <row r="415" spans="1:15" ht="12.75" customHeight="1">
      <c r="A415" s="33">
        <v>405</v>
      </c>
      <c r="B415" s="440" t="s">
        <v>191</v>
      </c>
      <c r="C415" s="381">
        <v>27078.45</v>
      </c>
      <c r="D415" s="382">
        <v>26935.233333333334</v>
      </c>
      <c r="E415" s="382">
        <v>26720.466666666667</v>
      </c>
      <c r="F415" s="382">
        <v>26362.483333333334</v>
      </c>
      <c r="G415" s="382">
        <v>26147.716666666667</v>
      </c>
      <c r="H415" s="382">
        <v>27293.216666666667</v>
      </c>
      <c r="I415" s="382">
        <v>27507.983333333337</v>
      </c>
      <c r="J415" s="382">
        <v>27865.966666666667</v>
      </c>
      <c r="K415" s="381">
        <v>27150</v>
      </c>
      <c r="L415" s="381">
        <v>26577.25</v>
      </c>
      <c r="M415" s="381">
        <v>0.24063000000000001</v>
      </c>
      <c r="N415" s="1"/>
      <c r="O415" s="1"/>
    </row>
    <row r="416" spans="1:15" ht="12.75" customHeight="1">
      <c r="A416" s="33">
        <v>406</v>
      </c>
      <c r="B416" s="440" t="s">
        <v>504</v>
      </c>
      <c r="C416" s="381">
        <v>1795.1</v>
      </c>
      <c r="D416" s="382">
        <v>1801.6833333333334</v>
      </c>
      <c r="E416" s="382">
        <v>1778.4166666666667</v>
      </c>
      <c r="F416" s="382">
        <v>1761.7333333333333</v>
      </c>
      <c r="G416" s="382">
        <v>1738.4666666666667</v>
      </c>
      <c r="H416" s="382">
        <v>1818.3666666666668</v>
      </c>
      <c r="I416" s="382">
        <v>1841.6333333333332</v>
      </c>
      <c r="J416" s="382">
        <v>1858.3166666666668</v>
      </c>
      <c r="K416" s="381">
        <v>1824.95</v>
      </c>
      <c r="L416" s="381">
        <v>1785</v>
      </c>
      <c r="M416" s="381">
        <v>0.20699000000000001</v>
      </c>
      <c r="N416" s="1"/>
      <c r="O416" s="1"/>
    </row>
    <row r="417" spans="1:15" ht="12.75" customHeight="1">
      <c r="A417" s="33">
        <v>407</v>
      </c>
      <c r="B417" s="440" t="s">
        <v>192</v>
      </c>
      <c r="C417" s="381">
        <v>2394.5500000000002</v>
      </c>
      <c r="D417" s="382">
        <v>2377.35</v>
      </c>
      <c r="E417" s="382">
        <v>2353.6</v>
      </c>
      <c r="F417" s="382">
        <v>2312.65</v>
      </c>
      <c r="G417" s="382">
        <v>2288.9</v>
      </c>
      <c r="H417" s="382">
        <v>2418.2999999999997</v>
      </c>
      <c r="I417" s="382">
        <v>2442.0499999999997</v>
      </c>
      <c r="J417" s="382">
        <v>2482.9999999999995</v>
      </c>
      <c r="K417" s="381">
        <v>2401.1</v>
      </c>
      <c r="L417" s="381">
        <v>2336.4</v>
      </c>
      <c r="M417" s="381">
        <v>5.7846399999999996</v>
      </c>
      <c r="N417" s="1"/>
      <c r="O417" s="1"/>
    </row>
    <row r="418" spans="1:15" ht="12.75" customHeight="1">
      <c r="A418" s="33">
        <v>408</v>
      </c>
      <c r="B418" s="440" t="s">
        <v>494</v>
      </c>
      <c r="C418" s="381">
        <v>440.05</v>
      </c>
      <c r="D418" s="382">
        <v>442.3</v>
      </c>
      <c r="E418" s="382">
        <v>436.90000000000003</v>
      </c>
      <c r="F418" s="382">
        <v>433.75</v>
      </c>
      <c r="G418" s="382">
        <v>428.35</v>
      </c>
      <c r="H418" s="382">
        <v>445.45000000000005</v>
      </c>
      <c r="I418" s="382">
        <v>450.85</v>
      </c>
      <c r="J418" s="382">
        <v>454.00000000000006</v>
      </c>
      <c r="K418" s="381">
        <v>447.7</v>
      </c>
      <c r="L418" s="381">
        <v>439.15</v>
      </c>
      <c r="M418" s="381">
        <v>1.68666</v>
      </c>
      <c r="N418" s="1"/>
      <c r="O418" s="1"/>
    </row>
    <row r="419" spans="1:15" ht="12.75" customHeight="1">
      <c r="A419" s="33">
        <v>409</v>
      </c>
      <c r="B419" s="440" t="s">
        <v>495</v>
      </c>
      <c r="C419" s="381">
        <v>31.3</v>
      </c>
      <c r="D419" s="382">
        <v>31.316666666666666</v>
      </c>
      <c r="E419" s="382">
        <v>31.083333333333332</v>
      </c>
      <c r="F419" s="382">
        <v>30.866666666666667</v>
      </c>
      <c r="G419" s="382">
        <v>30.633333333333333</v>
      </c>
      <c r="H419" s="382">
        <v>31.533333333333331</v>
      </c>
      <c r="I419" s="382">
        <v>31.766666666666666</v>
      </c>
      <c r="J419" s="382">
        <v>31.983333333333331</v>
      </c>
      <c r="K419" s="381">
        <v>31.55</v>
      </c>
      <c r="L419" s="381">
        <v>31.1</v>
      </c>
      <c r="M419" s="381">
        <v>28.215769999999999</v>
      </c>
      <c r="N419" s="1"/>
      <c r="O419" s="1"/>
    </row>
    <row r="420" spans="1:15" ht="12.75" customHeight="1">
      <c r="A420" s="33">
        <v>410</v>
      </c>
      <c r="B420" s="440" t="s">
        <v>496</v>
      </c>
      <c r="C420" s="381">
        <v>3972.55</v>
      </c>
      <c r="D420" s="382">
        <v>3939.1833333333329</v>
      </c>
      <c r="E420" s="382">
        <v>3898.3666666666659</v>
      </c>
      <c r="F420" s="382">
        <v>3824.1833333333329</v>
      </c>
      <c r="G420" s="382">
        <v>3783.3666666666659</v>
      </c>
      <c r="H420" s="382">
        <v>4013.3666666666659</v>
      </c>
      <c r="I420" s="382">
        <v>4054.1833333333325</v>
      </c>
      <c r="J420" s="382">
        <v>4128.3666666666659</v>
      </c>
      <c r="K420" s="381">
        <v>3980</v>
      </c>
      <c r="L420" s="381">
        <v>3865</v>
      </c>
      <c r="M420" s="381">
        <v>0.98214999999999997</v>
      </c>
      <c r="N420" s="1"/>
      <c r="O420" s="1"/>
    </row>
    <row r="421" spans="1:15" ht="12.75" customHeight="1">
      <c r="A421" s="33">
        <v>411</v>
      </c>
      <c r="B421" s="440" t="s">
        <v>505</v>
      </c>
      <c r="C421" s="381">
        <v>913.7</v>
      </c>
      <c r="D421" s="382">
        <v>904.06666666666661</v>
      </c>
      <c r="E421" s="382">
        <v>882.33333333333326</v>
      </c>
      <c r="F421" s="382">
        <v>850.9666666666667</v>
      </c>
      <c r="G421" s="382">
        <v>829.23333333333335</v>
      </c>
      <c r="H421" s="382">
        <v>935.43333333333317</v>
      </c>
      <c r="I421" s="382">
        <v>957.16666666666652</v>
      </c>
      <c r="J421" s="382">
        <v>988.53333333333308</v>
      </c>
      <c r="K421" s="381">
        <v>925.8</v>
      </c>
      <c r="L421" s="381">
        <v>872.7</v>
      </c>
      <c r="M421" s="381">
        <v>12.020200000000001</v>
      </c>
      <c r="N421" s="1"/>
      <c r="O421" s="1"/>
    </row>
    <row r="422" spans="1:15" ht="12.75" customHeight="1">
      <c r="A422" s="33">
        <v>412</v>
      </c>
      <c r="B422" s="440" t="s">
        <v>507</v>
      </c>
      <c r="C422" s="381">
        <v>1134.5999999999999</v>
      </c>
      <c r="D422" s="382">
        <v>1126.8999999999999</v>
      </c>
      <c r="E422" s="382">
        <v>1104.7999999999997</v>
      </c>
      <c r="F422" s="382">
        <v>1074.9999999999998</v>
      </c>
      <c r="G422" s="382">
        <v>1052.8999999999996</v>
      </c>
      <c r="H422" s="382">
        <v>1156.6999999999998</v>
      </c>
      <c r="I422" s="382">
        <v>1178.7999999999997</v>
      </c>
      <c r="J422" s="382">
        <v>1208.5999999999999</v>
      </c>
      <c r="K422" s="381">
        <v>1149</v>
      </c>
      <c r="L422" s="381">
        <v>1097.0999999999999</v>
      </c>
      <c r="M422" s="381">
        <v>4.3575499999999998</v>
      </c>
      <c r="N422" s="1"/>
      <c r="O422" s="1"/>
    </row>
    <row r="423" spans="1:15" ht="12.75" customHeight="1">
      <c r="A423" s="33">
        <v>413</v>
      </c>
      <c r="B423" s="440" t="s">
        <v>506</v>
      </c>
      <c r="C423" s="381">
        <v>2245.8000000000002</v>
      </c>
      <c r="D423" s="382">
        <v>2271.9</v>
      </c>
      <c r="E423" s="382">
        <v>2203.9</v>
      </c>
      <c r="F423" s="382">
        <v>2162</v>
      </c>
      <c r="G423" s="382">
        <v>2094</v>
      </c>
      <c r="H423" s="382">
        <v>2313.8000000000002</v>
      </c>
      <c r="I423" s="382">
        <v>2381.8000000000002</v>
      </c>
      <c r="J423" s="382">
        <v>2423.7000000000003</v>
      </c>
      <c r="K423" s="381">
        <v>2339.9</v>
      </c>
      <c r="L423" s="381">
        <v>2230</v>
      </c>
      <c r="M423" s="381">
        <v>0.81349000000000005</v>
      </c>
      <c r="N423" s="1"/>
      <c r="O423" s="1"/>
    </row>
    <row r="424" spans="1:15" ht="12.75" customHeight="1">
      <c r="A424" s="33">
        <v>414</v>
      </c>
      <c r="B424" s="440" t="s">
        <v>508</v>
      </c>
      <c r="C424" s="381">
        <v>862.6</v>
      </c>
      <c r="D424" s="382">
        <v>864.38333333333333</v>
      </c>
      <c r="E424" s="382">
        <v>849.2166666666667</v>
      </c>
      <c r="F424" s="382">
        <v>835.83333333333337</v>
      </c>
      <c r="G424" s="382">
        <v>820.66666666666674</v>
      </c>
      <c r="H424" s="382">
        <v>877.76666666666665</v>
      </c>
      <c r="I424" s="382">
        <v>892.93333333333339</v>
      </c>
      <c r="J424" s="382">
        <v>906.31666666666661</v>
      </c>
      <c r="K424" s="381">
        <v>879.55</v>
      </c>
      <c r="L424" s="381">
        <v>851</v>
      </c>
      <c r="M424" s="381">
        <v>1.00789</v>
      </c>
      <c r="N424" s="1"/>
      <c r="O424" s="1"/>
    </row>
    <row r="425" spans="1:15" ht="12.75" customHeight="1">
      <c r="A425" s="33">
        <v>415</v>
      </c>
      <c r="B425" s="440" t="s">
        <v>509</v>
      </c>
      <c r="C425" s="381">
        <v>390.2</v>
      </c>
      <c r="D425" s="382">
        <v>391.54999999999995</v>
      </c>
      <c r="E425" s="382">
        <v>385.69999999999993</v>
      </c>
      <c r="F425" s="382">
        <v>381.2</v>
      </c>
      <c r="G425" s="382">
        <v>375.34999999999997</v>
      </c>
      <c r="H425" s="382">
        <v>396.0499999999999</v>
      </c>
      <c r="I425" s="382">
        <v>401.89999999999992</v>
      </c>
      <c r="J425" s="382">
        <v>406.39999999999986</v>
      </c>
      <c r="K425" s="381">
        <v>397.4</v>
      </c>
      <c r="L425" s="381">
        <v>387.05</v>
      </c>
      <c r="M425" s="381">
        <v>1.6650799999999999</v>
      </c>
      <c r="N425" s="1"/>
      <c r="O425" s="1"/>
    </row>
    <row r="426" spans="1:15" ht="12.75" customHeight="1">
      <c r="A426" s="33">
        <v>416</v>
      </c>
      <c r="B426" s="440" t="s">
        <v>517</v>
      </c>
      <c r="C426" s="381">
        <v>312.75</v>
      </c>
      <c r="D426" s="382">
        <v>314.55</v>
      </c>
      <c r="E426" s="382">
        <v>309.3</v>
      </c>
      <c r="F426" s="382">
        <v>305.85000000000002</v>
      </c>
      <c r="G426" s="382">
        <v>300.60000000000002</v>
      </c>
      <c r="H426" s="382">
        <v>318</v>
      </c>
      <c r="I426" s="382">
        <v>323.25</v>
      </c>
      <c r="J426" s="382">
        <v>326.7</v>
      </c>
      <c r="K426" s="381">
        <v>319.8</v>
      </c>
      <c r="L426" s="381">
        <v>311.10000000000002</v>
      </c>
      <c r="M426" s="381">
        <v>5.1062500000000002</v>
      </c>
      <c r="N426" s="1"/>
      <c r="O426" s="1"/>
    </row>
    <row r="427" spans="1:15" ht="12.75" customHeight="1">
      <c r="A427" s="33">
        <v>417</v>
      </c>
      <c r="B427" s="440" t="s">
        <v>510</v>
      </c>
      <c r="C427" s="381">
        <v>63.9</v>
      </c>
      <c r="D427" s="382">
        <v>64.066666666666663</v>
      </c>
      <c r="E427" s="382">
        <v>63.533333333333331</v>
      </c>
      <c r="F427" s="382">
        <v>63.166666666666671</v>
      </c>
      <c r="G427" s="382">
        <v>62.63333333333334</v>
      </c>
      <c r="H427" s="382">
        <v>64.433333333333323</v>
      </c>
      <c r="I427" s="382">
        <v>64.966666666666654</v>
      </c>
      <c r="J427" s="382">
        <v>65.333333333333314</v>
      </c>
      <c r="K427" s="381">
        <v>64.599999999999994</v>
      </c>
      <c r="L427" s="381">
        <v>63.7</v>
      </c>
      <c r="M427" s="381">
        <v>26.795500000000001</v>
      </c>
      <c r="N427" s="1"/>
      <c r="O427" s="1"/>
    </row>
    <row r="428" spans="1:15" ht="12.75" customHeight="1">
      <c r="A428" s="33">
        <v>418</v>
      </c>
      <c r="B428" s="440" t="s">
        <v>193</v>
      </c>
      <c r="C428" s="381">
        <v>2652.7</v>
      </c>
      <c r="D428" s="382">
        <v>2658.0333333333333</v>
      </c>
      <c r="E428" s="382">
        <v>2636.0666666666666</v>
      </c>
      <c r="F428" s="382">
        <v>2619.4333333333334</v>
      </c>
      <c r="G428" s="382">
        <v>2597.4666666666667</v>
      </c>
      <c r="H428" s="382">
        <v>2674.6666666666665</v>
      </c>
      <c r="I428" s="382">
        <v>2696.6333333333328</v>
      </c>
      <c r="J428" s="382">
        <v>2713.2666666666664</v>
      </c>
      <c r="K428" s="381">
        <v>2680</v>
      </c>
      <c r="L428" s="381">
        <v>2641.4</v>
      </c>
      <c r="M428" s="381">
        <v>4.5244799999999996</v>
      </c>
      <c r="N428" s="1"/>
      <c r="O428" s="1"/>
    </row>
    <row r="429" spans="1:15" ht="12.75" customHeight="1">
      <c r="A429" s="33">
        <v>419</v>
      </c>
      <c r="B429" s="440" t="s">
        <v>194</v>
      </c>
      <c r="C429" s="381">
        <v>1240.3</v>
      </c>
      <c r="D429" s="382">
        <v>1244.7333333333333</v>
      </c>
      <c r="E429" s="382">
        <v>1224.6666666666667</v>
      </c>
      <c r="F429" s="382">
        <v>1209.0333333333333</v>
      </c>
      <c r="G429" s="382">
        <v>1188.9666666666667</v>
      </c>
      <c r="H429" s="382">
        <v>1260.3666666666668</v>
      </c>
      <c r="I429" s="382">
        <v>1280.4333333333334</v>
      </c>
      <c r="J429" s="382">
        <v>1296.0666666666668</v>
      </c>
      <c r="K429" s="381">
        <v>1264.8</v>
      </c>
      <c r="L429" s="381">
        <v>1229.0999999999999</v>
      </c>
      <c r="M429" s="381">
        <v>8.5418299999999991</v>
      </c>
      <c r="N429" s="1"/>
      <c r="O429" s="1"/>
    </row>
    <row r="430" spans="1:15" ht="12.75" customHeight="1">
      <c r="A430" s="33">
        <v>420</v>
      </c>
      <c r="B430" s="440" t="s">
        <v>514</v>
      </c>
      <c r="C430" s="381">
        <v>455.75</v>
      </c>
      <c r="D430" s="382">
        <v>456.63333333333338</v>
      </c>
      <c r="E430" s="382">
        <v>452.01666666666677</v>
      </c>
      <c r="F430" s="382">
        <v>448.28333333333336</v>
      </c>
      <c r="G430" s="382">
        <v>443.66666666666674</v>
      </c>
      <c r="H430" s="382">
        <v>460.36666666666679</v>
      </c>
      <c r="I430" s="382">
        <v>464.98333333333346</v>
      </c>
      <c r="J430" s="382">
        <v>468.71666666666681</v>
      </c>
      <c r="K430" s="381">
        <v>461.25</v>
      </c>
      <c r="L430" s="381">
        <v>452.9</v>
      </c>
      <c r="M430" s="381">
        <v>3.6305399999999999</v>
      </c>
      <c r="N430" s="1"/>
      <c r="O430" s="1"/>
    </row>
    <row r="431" spans="1:15" ht="12.75" customHeight="1">
      <c r="A431" s="33">
        <v>421</v>
      </c>
      <c r="B431" s="440" t="s">
        <v>511</v>
      </c>
      <c r="C431" s="381">
        <v>100.1</v>
      </c>
      <c r="D431" s="382">
        <v>100.16666666666667</v>
      </c>
      <c r="E431" s="382">
        <v>98.583333333333343</v>
      </c>
      <c r="F431" s="382">
        <v>97.066666666666677</v>
      </c>
      <c r="G431" s="382">
        <v>95.483333333333348</v>
      </c>
      <c r="H431" s="382">
        <v>101.68333333333334</v>
      </c>
      <c r="I431" s="382">
        <v>103.26666666666668</v>
      </c>
      <c r="J431" s="382">
        <v>104.78333333333333</v>
      </c>
      <c r="K431" s="381">
        <v>101.75</v>
      </c>
      <c r="L431" s="381">
        <v>98.65</v>
      </c>
      <c r="M431" s="381">
        <v>2.6777799999999998</v>
      </c>
      <c r="N431" s="1"/>
      <c r="O431" s="1"/>
    </row>
    <row r="432" spans="1:15" ht="12.75" customHeight="1">
      <c r="A432" s="33">
        <v>422</v>
      </c>
      <c r="B432" s="440" t="s">
        <v>513</v>
      </c>
      <c r="C432" s="381">
        <v>274.05</v>
      </c>
      <c r="D432" s="382">
        <v>274.76666666666665</v>
      </c>
      <c r="E432" s="382">
        <v>271.7833333333333</v>
      </c>
      <c r="F432" s="382">
        <v>269.51666666666665</v>
      </c>
      <c r="G432" s="382">
        <v>266.5333333333333</v>
      </c>
      <c r="H432" s="382">
        <v>277.0333333333333</v>
      </c>
      <c r="I432" s="382">
        <v>280.01666666666665</v>
      </c>
      <c r="J432" s="382">
        <v>282.2833333333333</v>
      </c>
      <c r="K432" s="381">
        <v>277.75</v>
      </c>
      <c r="L432" s="381">
        <v>272.5</v>
      </c>
      <c r="M432" s="381">
        <v>5.1028399999999996</v>
      </c>
      <c r="N432" s="1"/>
      <c r="O432" s="1"/>
    </row>
    <row r="433" spans="1:15" ht="12.75" customHeight="1">
      <c r="A433" s="33">
        <v>423</v>
      </c>
      <c r="B433" s="440" t="s">
        <v>515</v>
      </c>
      <c r="C433" s="381">
        <v>591.95000000000005</v>
      </c>
      <c r="D433" s="382">
        <v>596.6</v>
      </c>
      <c r="E433" s="382">
        <v>584.20000000000005</v>
      </c>
      <c r="F433" s="382">
        <v>576.45000000000005</v>
      </c>
      <c r="G433" s="382">
        <v>564.05000000000007</v>
      </c>
      <c r="H433" s="382">
        <v>604.35</v>
      </c>
      <c r="I433" s="382">
        <v>616.74999999999989</v>
      </c>
      <c r="J433" s="382">
        <v>624.5</v>
      </c>
      <c r="K433" s="381">
        <v>609</v>
      </c>
      <c r="L433" s="381">
        <v>588.85</v>
      </c>
      <c r="M433" s="381">
        <v>0.63293999999999995</v>
      </c>
      <c r="N433" s="1"/>
      <c r="O433" s="1"/>
    </row>
    <row r="434" spans="1:15" ht="12.75" customHeight="1">
      <c r="A434" s="33">
        <v>424</v>
      </c>
      <c r="B434" s="440" t="s">
        <v>516</v>
      </c>
      <c r="C434" s="381">
        <v>398.4</v>
      </c>
      <c r="D434" s="382">
        <v>395.76666666666665</v>
      </c>
      <c r="E434" s="382">
        <v>390.63333333333333</v>
      </c>
      <c r="F434" s="382">
        <v>382.86666666666667</v>
      </c>
      <c r="G434" s="382">
        <v>377.73333333333335</v>
      </c>
      <c r="H434" s="382">
        <v>403.5333333333333</v>
      </c>
      <c r="I434" s="382">
        <v>408.66666666666663</v>
      </c>
      <c r="J434" s="382">
        <v>416.43333333333328</v>
      </c>
      <c r="K434" s="381">
        <v>400.9</v>
      </c>
      <c r="L434" s="381">
        <v>388</v>
      </c>
      <c r="M434" s="381">
        <v>6.1456299999999997</v>
      </c>
      <c r="N434" s="1"/>
      <c r="O434" s="1"/>
    </row>
    <row r="435" spans="1:15" ht="12.75" customHeight="1">
      <c r="A435" s="33">
        <v>425</v>
      </c>
      <c r="B435" s="440" t="s">
        <v>518</v>
      </c>
      <c r="C435" s="381">
        <v>2447.25</v>
      </c>
      <c r="D435" s="382">
        <v>2437.4</v>
      </c>
      <c r="E435" s="382">
        <v>2408.25</v>
      </c>
      <c r="F435" s="382">
        <v>2369.25</v>
      </c>
      <c r="G435" s="382">
        <v>2340.1</v>
      </c>
      <c r="H435" s="382">
        <v>2476.4</v>
      </c>
      <c r="I435" s="382">
        <v>2505.5500000000006</v>
      </c>
      <c r="J435" s="382">
        <v>2544.5500000000002</v>
      </c>
      <c r="K435" s="381">
        <v>2466.5500000000002</v>
      </c>
      <c r="L435" s="381">
        <v>2398.4</v>
      </c>
      <c r="M435" s="381">
        <v>0.37386999999999998</v>
      </c>
      <c r="N435" s="1"/>
      <c r="O435" s="1"/>
    </row>
    <row r="436" spans="1:15" ht="12.75" customHeight="1">
      <c r="A436" s="33">
        <v>426</v>
      </c>
      <c r="B436" s="440" t="s">
        <v>519</v>
      </c>
      <c r="C436" s="381">
        <v>907.6</v>
      </c>
      <c r="D436" s="382">
        <v>906.11666666666667</v>
      </c>
      <c r="E436" s="382">
        <v>893.23333333333335</v>
      </c>
      <c r="F436" s="382">
        <v>878.86666666666667</v>
      </c>
      <c r="G436" s="382">
        <v>865.98333333333335</v>
      </c>
      <c r="H436" s="382">
        <v>920.48333333333335</v>
      </c>
      <c r="I436" s="382">
        <v>933.36666666666679</v>
      </c>
      <c r="J436" s="382">
        <v>947.73333333333335</v>
      </c>
      <c r="K436" s="381">
        <v>919</v>
      </c>
      <c r="L436" s="381">
        <v>891.75</v>
      </c>
      <c r="M436" s="381">
        <v>0.33799000000000001</v>
      </c>
      <c r="N436" s="1"/>
      <c r="O436" s="1"/>
    </row>
    <row r="437" spans="1:15" ht="12.75" customHeight="1">
      <c r="A437" s="33">
        <v>427</v>
      </c>
      <c r="B437" s="440" t="s">
        <v>195</v>
      </c>
      <c r="C437" s="381">
        <v>859.75</v>
      </c>
      <c r="D437" s="382">
        <v>861.81666666666661</v>
      </c>
      <c r="E437" s="382">
        <v>854.73333333333323</v>
      </c>
      <c r="F437" s="382">
        <v>849.71666666666658</v>
      </c>
      <c r="G437" s="382">
        <v>842.63333333333321</v>
      </c>
      <c r="H437" s="382">
        <v>866.83333333333326</v>
      </c>
      <c r="I437" s="382">
        <v>873.91666666666674</v>
      </c>
      <c r="J437" s="382">
        <v>878.93333333333328</v>
      </c>
      <c r="K437" s="381">
        <v>868.9</v>
      </c>
      <c r="L437" s="381">
        <v>856.8</v>
      </c>
      <c r="M437" s="381">
        <v>23.519629999999999</v>
      </c>
      <c r="N437" s="1"/>
      <c r="O437" s="1"/>
    </row>
    <row r="438" spans="1:15" ht="12.75" customHeight="1">
      <c r="A438" s="33">
        <v>428</v>
      </c>
      <c r="B438" s="440" t="s">
        <v>520</v>
      </c>
      <c r="C438" s="381">
        <v>570.70000000000005</v>
      </c>
      <c r="D438" s="382">
        <v>566.65</v>
      </c>
      <c r="E438" s="382">
        <v>556.65</v>
      </c>
      <c r="F438" s="382">
        <v>542.6</v>
      </c>
      <c r="G438" s="382">
        <v>532.6</v>
      </c>
      <c r="H438" s="382">
        <v>580.69999999999993</v>
      </c>
      <c r="I438" s="382">
        <v>590.69999999999993</v>
      </c>
      <c r="J438" s="382">
        <v>604.74999999999989</v>
      </c>
      <c r="K438" s="381">
        <v>576.65</v>
      </c>
      <c r="L438" s="381">
        <v>552.6</v>
      </c>
      <c r="M438" s="381">
        <v>5.8049299999999997</v>
      </c>
      <c r="N438" s="1"/>
      <c r="O438" s="1"/>
    </row>
    <row r="439" spans="1:15" ht="12.75" customHeight="1">
      <c r="A439" s="33">
        <v>429</v>
      </c>
      <c r="B439" s="440" t="s">
        <v>196</v>
      </c>
      <c r="C439" s="381">
        <v>517.25</v>
      </c>
      <c r="D439" s="382">
        <v>517.93333333333339</v>
      </c>
      <c r="E439" s="382">
        <v>513.71666666666681</v>
      </c>
      <c r="F439" s="382">
        <v>510.18333333333339</v>
      </c>
      <c r="G439" s="382">
        <v>505.96666666666681</v>
      </c>
      <c r="H439" s="382">
        <v>521.46666666666681</v>
      </c>
      <c r="I439" s="382">
        <v>525.68333333333351</v>
      </c>
      <c r="J439" s="382">
        <v>529.21666666666681</v>
      </c>
      <c r="K439" s="381">
        <v>522.15</v>
      </c>
      <c r="L439" s="381">
        <v>514.4</v>
      </c>
      <c r="M439" s="381">
        <v>4.7845599999999999</v>
      </c>
      <c r="N439" s="1"/>
      <c r="O439" s="1"/>
    </row>
    <row r="440" spans="1:15" ht="12.75" customHeight="1">
      <c r="A440" s="33">
        <v>430</v>
      </c>
      <c r="B440" s="440" t="s">
        <v>523</v>
      </c>
      <c r="C440" s="381">
        <v>727.8</v>
      </c>
      <c r="D440" s="382">
        <v>729.15</v>
      </c>
      <c r="E440" s="382">
        <v>718.4</v>
      </c>
      <c r="F440" s="382">
        <v>709</v>
      </c>
      <c r="G440" s="382">
        <v>698.25</v>
      </c>
      <c r="H440" s="382">
        <v>738.55</v>
      </c>
      <c r="I440" s="382">
        <v>749.3</v>
      </c>
      <c r="J440" s="382">
        <v>758.69999999999993</v>
      </c>
      <c r="K440" s="381">
        <v>739.9</v>
      </c>
      <c r="L440" s="381">
        <v>719.75</v>
      </c>
      <c r="M440" s="381">
        <v>0.32296000000000002</v>
      </c>
      <c r="N440" s="1"/>
      <c r="O440" s="1"/>
    </row>
    <row r="441" spans="1:15" ht="12.75" customHeight="1">
      <c r="A441" s="33">
        <v>431</v>
      </c>
      <c r="B441" s="440" t="s">
        <v>521</v>
      </c>
      <c r="C441" s="381">
        <v>439.25</v>
      </c>
      <c r="D441" s="382">
        <v>440.68333333333334</v>
      </c>
      <c r="E441" s="382">
        <v>435.11666666666667</v>
      </c>
      <c r="F441" s="382">
        <v>430.98333333333335</v>
      </c>
      <c r="G441" s="382">
        <v>425.41666666666669</v>
      </c>
      <c r="H441" s="382">
        <v>444.81666666666666</v>
      </c>
      <c r="I441" s="382">
        <v>450.38333333333338</v>
      </c>
      <c r="J441" s="382">
        <v>454.51666666666665</v>
      </c>
      <c r="K441" s="381">
        <v>446.25</v>
      </c>
      <c r="L441" s="381">
        <v>436.55</v>
      </c>
      <c r="M441" s="381">
        <v>0.97197999999999996</v>
      </c>
      <c r="N441" s="1"/>
      <c r="O441" s="1"/>
    </row>
    <row r="442" spans="1:15" ht="12.75" customHeight="1">
      <c r="A442" s="33">
        <v>432</v>
      </c>
      <c r="B442" s="440" t="s">
        <v>522</v>
      </c>
      <c r="C442" s="381">
        <v>2219.5500000000002</v>
      </c>
      <c r="D442" s="382">
        <v>2228.1833333333334</v>
      </c>
      <c r="E442" s="382">
        <v>2206.3666666666668</v>
      </c>
      <c r="F442" s="382">
        <v>2193.1833333333334</v>
      </c>
      <c r="G442" s="382">
        <v>2171.3666666666668</v>
      </c>
      <c r="H442" s="382">
        <v>2241.3666666666668</v>
      </c>
      <c r="I442" s="382">
        <v>2263.1833333333334</v>
      </c>
      <c r="J442" s="382">
        <v>2276.3666666666668</v>
      </c>
      <c r="K442" s="381">
        <v>2250</v>
      </c>
      <c r="L442" s="381">
        <v>2215</v>
      </c>
      <c r="M442" s="381">
        <v>1.11077</v>
      </c>
      <c r="N442" s="1"/>
      <c r="O442" s="1"/>
    </row>
    <row r="443" spans="1:15" ht="12.75" customHeight="1">
      <c r="A443" s="33">
        <v>433</v>
      </c>
      <c r="B443" s="440" t="s">
        <v>524</v>
      </c>
      <c r="C443" s="381">
        <v>549.65</v>
      </c>
      <c r="D443" s="382">
        <v>547.70000000000005</v>
      </c>
      <c r="E443" s="382">
        <v>540.40000000000009</v>
      </c>
      <c r="F443" s="382">
        <v>531.15000000000009</v>
      </c>
      <c r="G443" s="382">
        <v>523.85000000000014</v>
      </c>
      <c r="H443" s="382">
        <v>556.95000000000005</v>
      </c>
      <c r="I443" s="382">
        <v>564.25</v>
      </c>
      <c r="J443" s="382">
        <v>573.5</v>
      </c>
      <c r="K443" s="381">
        <v>555</v>
      </c>
      <c r="L443" s="381">
        <v>538.45000000000005</v>
      </c>
      <c r="M443" s="381">
        <v>5.6332000000000004</v>
      </c>
      <c r="N443" s="1"/>
      <c r="O443" s="1"/>
    </row>
    <row r="444" spans="1:15" ht="12.75" customHeight="1">
      <c r="A444" s="33">
        <v>434</v>
      </c>
      <c r="B444" s="440" t="s">
        <v>525</v>
      </c>
      <c r="C444" s="381">
        <v>12.2</v>
      </c>
      <c r="D444" s="382">
        <v>11.883333333333333</v>
      </c>
      <c r="E444" s="382">
        <v>11.566666666666666</v>
      </c>
      <c r="F444" s="382">
        <v>10.933333333333334</v>
      </c>
      <c r="G444" s="382">
        <v>10.616666666666667</v>
      </c>
      <c r="H444" s="382">
        <v>12.516666666666666</v>
      </c>
      <c r="I444" s="382">
        <v>12.833333333333332</v>
      </c>
      <c r="J444" s="382">
        <v>13.466666666666665</v>
      </c>
      <c r="K444" s="381">
        <v>12.2</v>
      </c>
      <c r="L444" s="381">
        <v>11.25</v>
      </c>
      <c r="M444" s="381">
        <v>1380.3933400000001</v>
      </c>
      <c r="N444" s="1"/>
      <c r="O444" s="1"/>
    </row>
    <row r="445" spans="1:15" ht="12.75" customHeight="1">
      <c r="A445" s="33">
        <v>435</v>
      </c>
      <c r="B445" s="440" t="s">
        <v>512</v>
      </c>
      <c r="C445" s="381">
        <v>409.65</v>
      </c>
      <c r="D445" s="382">
        <v>405.9666666666667</v>
      </c>
      <c r="E445" s="382">
        <v>392.53333333333342</v>
      </c>
      <c r="F445" s="382">
        <v>375.41666666666674</v>
      </c>
      <c r="G445" s="382">
        <v>361.98333333333346</v>
      </c>
      <c r="H445" s="382">
        <v>423.08333333333337</v>
      </c>
      <c r="I445" s="382">
        <v>436.51666666666665</v>
      </c>
      <c r="J445" s="382">
        <v>453.63333333333333</v>
      </c>
      <c r="K445" s="381">
        <v>419.4</v>
      </c>
      <c r="L445" s="381">
        <v>388.85</v>
      </c>
      <c r="M445" s="381">
        <v>42.497129999999999</v>
      </c>
      <c r="N445" s="1"/>
      <c r="O445" s="1"/>
    </row>
    <row r="446" spans="1:15" ht="12.75" customHeight="1">
      <c r="A446" s="33">
        <v>436</v>
      </c>
      <c r="B446" s="440" t="s">
        <v>526</v>
      </c>
      <c r="C446" s="381">
        <v>1061.7</v>
      </c>
      <c r="D446" s="382">
        <v>1055.1666666666667</v>
      </c>
      <c r="E446" s="382">
        <v>1043.1333333333334</v>
      </c>
      <c r="F446" s="382">
        <v>1024.5666666666666</v>
      </c>
      <c r="G446" s="382">
        <v>1012.5333333333333</v>
      </c>
      <c r="H446" s="382">
        <v>1073.7333333333336</v>
      </c>
      <c r="I446" s="382">
        <v>1085.7666666666669</v>
      </c>
      <c r="J446" s="382">
        <v>1104.3333333333337</v>
      </c>
      <c r="K446" s="381">
        <v>1067.2</v>
      </c>
      <c r="L446" s="381">
        <v>1036.5999999999999</v>
      </c>
      <c r="M446" s="381">
        <v>0.34684999999999999</v>
      </c>
      <c r="N446" s="1"/>
      <c r="O446" s="1"/>
    </row>
    <row r="447" spans="1:15" ht="12.75" customHeight="1">
      <c r="A447" s="33">
        <v>437</v>
      </c>
      <c r="B447" s="440" t="s">
        <v>277</v>
      </c>
      <c r="C447" s="381">
        <v>632.79999999999995</v>
      </c>
      <c r="D447" s="382">
        <v>633.31666666666661</v>
      </c>
      <c r="E447" s="382">
        <v>627.63333333333321</v>
      </c>
      <c r="F447" s="382">
        <v>622.46666666666658</v>
      </c>
      <c r="G447" s="382">
        <v>616.78333333333319</v>
      </c>
      <c r="H447" s="382">
        <v>638.48333333333323</v>
      </c>
      <c r="I447" s="382">
        <v>644.16666666666663</v>
      </c>
      <c r="J447" s="382">
        <v>649.33333333333326</v>
      </c>
      <c r="K447" s="381">
        <v>639</v>
      </c>
      <c r="L447" s="381">
        <v>628.15</v>
      </c>
      <c r="M447" s="381">
        <v>1.69184</v>
      </c>
      <c r="N447" s="1"/>
      <c r="O447" s="1"/>
    </row>
    <row r="448" spans="1:15" ht="12.75" customHeight="1">
      <c r="A448" s="33">
        <v>438</v>
      </c>
      <c r="B448" s="440" t="s">
        <v>531</v>
      </c>
      <c r="C448" s="381">
        <v>2061.6999999999998</v>
      </c>
      <c r="D448" s="382">
        <v>2033.3166666666666</v>
      </c>
      <c r="E448" s="382">
        <v>2000.6833333333334</v>
      </c>
      <c r="F448" s="382">
        <v>1939.6666666666667</v>
      </c>
      <c r="G448" s="382">
        <v>1907.0333333333335</v>
      </c>
      <c r="H448" s="382">
        <v>2094.333333333333</v>
      </c>
      <c r="I448" s="382">
        <v>2126.9666666666662</v>
      </c>
      <c r="J448" s="382">
        <v>2187.9833333333331</v>
      </c>
      <c r="K448" s="381">
        <v>2065.9499999999998</v>
      </c>
      <c r="L448" s="381">
        <v>1972.3</v>
      </c>
      <c r="M448" s="381">
        <v>6.3315200000000003</v>
      </c>
      <c r="N448" s="1"/>
      <c r="O448" s="1"/>
    </row>
    <row r="449" spans="1:15" ht="12.75" customHeight="1">
      <c r="A449" s="33">
        <v>439</v>
      </c>
      <c r="B449" s="440" t="s">
        <v>532</v>
      </c>
      <c r="C449" s="381">
        <v>13989.9</v>
      </c>
      <c r="D449" s="382">
        <v>13992.133333333333</v>
      </c>
      <c r="E449" s="382">
        <v>13853.016666666666</v>
      </c>
      <c r="F449" s="382">
        <v>13716.133333333333</v>
      </c>
      <c r="G449" s="382">
        <v>13577.016666666666</v>
      </c>
      <c r="H449" s="382">
        <v>14129.016666666666</v>
      </c>
      <c r="I449" s="382">
        <v>14268.133333333331</v>
      </c>
      <c r="J449" s="382">
        <v>14405.016666666666</v>
      </c>
      <c r="K449" s="381">
        <v>14131.25</v>
      </c>
      <c r="L449" s="381">
        <v>13855.25</v>
      </c>
      <c r="M449" s="381">
        <v>1.3599999999999999E-2</v>
      </c>
      <c r="N449" s="1"/>
      <c r="O449" s="1"/>
    </row>
    <row r="450" spans="1:15" ht="12.75" customHeight="1">
      <c r="A450" s="33">
        <v>440</v>
      </c>
      <c r="B450" s="440" t="s">
        <v>197</v>
      </c>
      <c r="C450" s="381">
        <v>1028.75</v>
      </c>
      <c r="D450" s="382">
        <v>1027.2</v>
      </c>
      <c r="E450" s="382">
        <v>1004.1000000000001</v>
      </c>
      <c r="F450" s="382">
        <v>979.45</v>
      </c>
      <c r="G450" s="382">
        <v>956.35000000000014</v>
      </c>
      <c r="H450" s="382">
        <v>1051.8500000000001</v>
      </c>
      <c r="I450" s="382">
        <v>1074.95</v>
      </c>
      <c r="J450" s="382">
        <v>1099.6000000000001</v>
      </c>
      <c r="K450" s="381">
        <v>1050.3</v>
      </c>
      <c r="L450" s="381">
        <v>1002.55</v>
      </c>
      <c r="M450" s="381">
        <v>34.656089999999999</v>
      </c>
      <c r="N450" s="1"/>
      <c r="O450" s="1"/>
    </row>
    <row r="451" spans="1:15" ht="12.75" customHeight="1">
      <c r="A451" s="33">
        <v>441</v>
      </c>
      <c r="B451" s="440" t="s">
        <v>533</v>
      </c>
      <c r="C451" s="381">
        <v>220.25</v>
      </c>
      <c r="D451" s="382">
        <v>220</v>
      </c>
      <c r="E451" s="382">
        <v>216.3</v>
      </c>
      <c r="F451" s="382">
        <v>212.35000000000002</v>
      </c>
      <c r="G451" s="382">
        <v>208.65000000000003</v>
      </c>
      <c r="H451" s="382">
        <v>223.95</v>
      </c>
      <c r="I451" s="382">
        <v>227.64999999999998</v>
      </c>
      <c r="J451" s="382">
        <v>231.59999999999997</v>
      </c>
      <c r="K451" s="381">
        <v>223.7</v>
      </c>
      <c r="L451" s="381">
        <v>216.05</v>
      </c>
      <c r="M451" s="381">
        <v>22.315670000000001</v>
      </c>
      <c r="N451" s="1"/>
      <c r="O451" s="1"/>
    </row>
    <row r="452" spans="1:15" ht="12.75" customHeight="1">
      <c r="A452" s="33">
        <v>442</v>
      </c>
      <c r="B452" s="440" t="s">
        <v>534</v>
      </c>
      <c r="C452" s="381">
        <v>1545.25</v>
      </c>
      <c r="D452" s="382">
        <v>1549.75</v>
      </c>
      <c r="E452" s="382">
        <v>1532.5</v>
      </c>
      <c r="F452" s="382">
        <v>1519.75</v>
      </c>
      <c r="G452" s="382">
        <v>1502.5</v>
      </c>
      <c r="H452" s="382">
        <v>1562.5</v>
      </c>
      <c r="I452" s="382">
        <v>1579.75</v>
      </c>
      <c r="J452" s="382">
        <v>1592.5</v>
      </c>
      <c r="K452" s="381">
        <v>1567</v>
      </c>
      <c r="L452" s="381">
        <v>1537</v>
      </c>
      <c r="M452" s="381">
        <v>9.1521899999999992</v>
      </c>
      <c r="N452" s="1"/>
      <c r="O452" s="1"/>
    </row>
    <row r="453" spans="1:15" ht="12.75" customHeight="1">
      <c r="A453" s="33">
        <v>443</v>
      </c>
      <c r="B453" s="440" t="s">
        <v>198</v>
      </c>
      <c r="C453" s="381">
        <v>762.5</v>
      </c>
      <c r="D453" s="382">
        <v>755.5</v>
      </c>
      <c r="E453" s="382">
        <v>734</v>
      </c>
      <c r="F453" s="382">
        <v>705.5</v>
      </c>
      <c r="G453" s="382">
        <v>684</v>
      </c>
      <c r="H453" s="382">
        <v>784</v>
      </c>
      <c r="I453" s="382">
        <v>805.5</v>
      </c>
      <c r="J453" s="382">
        <v>834</v>
      </c>
      <c r="K453" s="381">
        <v>777</v>
      </c>
      <c r="L453" s="381">
        <v>727</v>
      </c>
      <c r="M453" s="381">
        <v>87.333449999999999</v>
      </c>
      <c r="N453" s="1"/>
      <c r="O453" s="1"/>
    </row>
    <row r="454" spans="1:15" ht="12.75" customHeight="1">
      <c r="A454" s="33">
        <v>444</v>
      </c>
      <c r="B454" s="440" t="s">
        <v>278</v>
      </c>
      <c r="C454" s="381">
        <v>6312</v>
      </c>
      <c r="D454" s="382">
        <v>6319.666666666667</v>
      </c>
      <c r="E454" s="382">
        <v>6224.3333333333339</v>
      </c>
      <c r="F454" s="382">
        <v>6136.666666666667</v>
      </c>
      <c r="G454" s="382">
        <v>6041.3333333333339</v>
      </c>
      <c r="H454" s="382">
        <v>6407.3333333333339</v>
      </c>
      <c r="I454" s="382">
        <v>6502.6666666666679</v>
      </c>
      <c r="J454" s="382">
        <v>6590.3333333333339</v>
      </c>
      <c r="K454" s="381">
        <v>6415</v>
      </c>
      <c r="L454" s="381">
        <v>6232</v>
      </c>
      <c r="M454" s="381">
        <v>1.72383</v>
      </c>
      <c r="N454" s="1"/>
      <c r="O454" s="1"/>
    </row>
    <row r="455" spans="1:15" ht="12.75" customHeight="1">
      <c r="A455" s="33">
        <v>445</v>
      </c>
      <c r="B455" s="440" t="s">
        <v>199</v>
      </c>
      <c r="C455" s="381">
        <v>509.9</v>
      </c>
      <c r="D455" s="382">
        <v>510.31666666666661</v>
      </c>
      <c r="E455" s="382">
        <v>505.23333333333323</v>
      </c>
      <c r="F455" s="382">
        <v>500.56666666666661</v>
      </c>
      <c r="G455" s="382">
        <v>495.48333333333323</v>
      </c>
      <c r="H455" s="382">
        <v>514.98333333333323</v>
      </c>
      <c r="I455" s="382">
        <v>520.06666666666672</v>
      </c>
      <c r="J455" s="382">
        <v>524.73333333333323</v>
      </c>
      <c r="K455" s="381">
        <v>515.4</v>
      </c>
      <c r="L455" s="381">
        <v>505.65</v>
      </c>
      <c r="M455" s="381">
        <v>126.55602</v>
      </c>
      <c r="N455" s="1"/>
      <c r="O455" s="1"/>
    </row>
    <row r="456" spans="1:15" ht="12.75" customHeight="1">
      <c r="A456" s="33">
        <v>446</v>
      </c>
      <c r="B456" s="440" t="s">
        <v>535</v>
      </c>
      <c r="C456" s="381">
        <v>259.64999999999998</v>
      </c>
      <c r="D456" s="382">
        <v>259.71666666666664</v>
      </c>
      <c r="E456" s="382">
        <v>256.93333333333328</v>
      </c>
      <c r="F456" s="382">
        <v>254.21666666666664</v>
      </c>
      <c r="G456" s="382">
        <v>251.43333333333328</v>
      </c>
      <c r="H456" s="382">
        <v>262.43333333333328</v>
      </c>
      <c r="I456" s="382">
        <v>265.2166666666667</v>
      </c>
      <c r="J456" s="382">
        <v>267.93333333333328</v>
      </c>
      <c r="K456" s="381">
        <v>262.5</v>
      </c>
      <c r="L456" s="381">
        <v>257</v>
      </c>
      <c r="M456" s="381">
        <v>24.028739999999999</v>
      </c>
      <c r="N456" s="1"/>
      <c r="O456" s="1"/>
    </row>
    <row r="457" spans="1:15" ht="12.75" customHeight="1">
      <c r="A457" s="33">
        <v>447</v>
      </c>
      <c r="B457" s="440" t="s">
        <v>200</v>
      </c>
      <c r="C457" s="381">
        <v>244.4</v>
      </c>
      <c r="D457" s="382">
        <v>245.13333333333333</v>
      </c>
      <c r="E457" s="382">
        <v>241.76666666666665</v>
      </c>
      <c r="F457" s="382">
        <v>239.13333333333333</v>
      </c>
      <c r="G457" s="382">
        <v>235.76666666666665</v>
      </c>
      <c r="H457" s="382">
        <v>247.76666666666665</v>
      </c>
      <c r="I457" s="382">
        <v>251.13333333333333</v>
      </c>
      <c r="J457" s="382">
        <v>253.76666666666665</v>
      </c>
      <c r="K457" s="381">
        <v>248.5</v>
      </c>
      <c r="L457" s="381">
        <v>242.5</v>
      </c>
      <c r="M457" s="381">
        <v>369.40487000000002</v>
      </c>
      <c r="N457" s="1"/>
      <c r="O457" s="1"/>
    </row>
    <row r="458" spans="1:15" ht="12.75" customHeight="1">
      <c r="A458" s="33">
        <v>448</v>
      </c>
      <c r="B458" s="440" t="s">
        <v>201</v>
      </c>
      <c r="C458" s="381">
        <v>1213.5999999999999</v>
      </c>
      <c r="D458" s="382">
        <v>1215.3333333333333</v>
      </c>
      <c r="E458" s="382">
        <v>1204.3666666666666</v>
      </c>
      <c r="F458" s="382">
        <v>1195.1333333333332</v>
      </c>
      <c r="G458" s="382">
        <v>1184.1666666666665</v>
      </c>
      <c r="H458" s="382">
        <v>1224.5666666666666</v>
      </c>
      <c r="I458" s="382">
        <v>1235.5333333333333</v>
      </c>
      <c r="J458" s="382">
        <v>1244.7666666666667</v>
      </c>
      <c r="K458" s="381">
        <v>1226.3</v>
      </c>
      <c r="L458" s="381">
        <v>1206.0999999999999</v>
      </c>
      <c r="M458" s="381">
        <v>52.679070000000003</v>
      </c>
      <c r="N458" s="1"/>
      <c r="O458" s="1"/>
    </row>
    <row r="459" spans="1:15" ht="12.75" customHeight="1">
      <c r="A459" s="33">
        <v>449</v>
      </c>
      <c r="B459" s="440" t="s">
        <v>856</v>
      </c>
      <c r="C459" s="381">
        <v>831.05</v>
      </c>
      <c r="D459" s="382">
        <v>838.51666666666654</v>
      </c>
      <c r="E459" s="382">
        <v>819.6333333333331</v>
      </c>
      <c r="F459" s="382">
        <v>808.21666666666658</v>
      </c>
      <c r="G459" s="382">
        <v>789.33333333333314</v>
      </c>
      <c r="H459" s="382">
        <v>849.93333333333305</v>
      </c>
      <c r="I459" s="382">
        <v>868.81666666666649</v>
      </c>
      <c r="J459" s="382">
        <v>880.23333333333301</v>
      </c>
      <c r="K459" s="381">
        <v>857.4</v>
      </c>
      <c r="L459" s="381">
        <v>827.1</v>
      </c>
      <c r="M459" s="381">
        <v>1.34544</v>
      </c>
      <c r="N459" s="1"/>
      <c r="O459" s="1"/>
    </row>
    <row r="460" spans="1:15" ht="12.75" customHeight="1">
      <c r="A460" s="33">
        <v>450</v>
      </c>
      <c r="B460" s="440" t="s">
        <v>527</v>
      </c>
      <c r="C460" s="381">
        <v>2197.75</v>
      </c>
      <c r="D460" s="382">
        <v>2212.2333333333331</v>
      </c>
      <c r="E460" s="382">
        <v>2170.5166666666664</v>
      </c>
      <c r="F460" s="382">
        <v>2143.2833333333333</v>
      </c>
      <c r="G460" s="382">
        <v>2101.5666666666666</v>
      </c>
      <c r="H460" s="382">
        <v>2239.4666666666662</v>
      </c>
      <c r="I460" s="382">
        <v>2281.1833333333325</v>
      </c>
      <c r="J460" s="382">
        <v>2308.4166666666661</v>
      </c>
      <c r="K460" s="381">
        <v>2253.9499999999998</v>
      </c>
      <c r="L460" s="381">
        <v>2185</v>
      </c>
      <c r="M460" s="381">
        <v>0.20188999999999999</v>
      </c>
      <c r="N460" s="1"/>
      <c r="O460" s="1"/>
    </row>
    <row r="461" spans="1:15" ht="12.75" customHeight="1">
      <c r="A461" s="33">
        <v>451</v>
      </c>
      <c r="B461" s="440" t="s">
        <v>528</v>
      </c>
      <c r="C461" s="381">
        <v>801.7</v>
      </c>
      <c r="D461" s="382">
        <v>799.80000000000007</v>
      </c>
      <c r="E461" s="382">
        <v>786.90000000000009</v>
      </c>
      <c r="F461" s="382">
        <v>772.1</v>
      </c>
      <c r="G461" s="382">
        <v>759.2</v>
      </c>
      <c r="H461" s="382">
        <v>814.60000000000014</v>
      </c>
      <c r="I461" s="382">
        <v>827.5</v>
      </c>
      <c r="J461" s="382">
        <v>842.30000000000018</v>
      </c>
      <c r="K461" s="381">
        <v>812.7</v>
      </c>
      <c r="L461" s="381">
        <v>785</v>
      </c>
      <c r="M461" s="381">
        <v>0.78591</v>
      </c>
      <c r="N461" s="1"/>
      <c r="O461" s="1"/>
    </row>
    <row r="462" spans="1:15" ht="12.75" customHeight="1">
      <c r="A462" s="33">
        <v>452</v>
      </c>
      <c r="B462" s="440" t="s">
        <v>202</v>
      </c>
      <c r="C462" s="381">
        <v>3968.15</v>
      </c>
      <c r="D462" s="382">
        <v>3935.0666666666671</v>
      </c>
      <c r="E462" s="382">
        <v>3893.1333333333341</v>
      </c>
      <c r="F462" s="382">
        <v>3818.1166666666672</v>
      </c>
      <c r="G462" s="382">
        <v>3776.1833333333343</v>
      </c>
      <c r="H462" s="382">
        <v>4010.0833333333339</v>
      </c>
      <c r="I462" s="382">
        <v>4052.0166666666673</v>
      </c>
      <c r="J462" s="382">
        <v>4127.0333333333338</v>
      </c>
      <c r="K462" s="381">
        <v>3977</v>
      </c>
      <c r="L462" s="381">
        <v>3860.05</v>
      </c>
      <c r="M462" s="381">
        <v>33.481229999999996</v>
      </c>
      <c r="N462" s="1"/>
      <c r="O462" s="1"/>
    </row>
    <row r="463" spans="1:15" ht="12.75" customHeight="1">
      <c r="A463" s="33">
        <v>453</v>
      </c>
      <c r="B463" s="440" t="s">
        <v>536</v>
      </c>
      <c r="C463" s="381">
        <v>4260.05</v>
      </c>
      <c r="D463" s="382">
        <v>4198.3999999999996</v>
      </c>
      <c r="E463" s="382">
        <v>4121.7999999999993</v>
      </c>
      <c r="F463" s="382">
        <v>3983.5499999999997</v>
      </c>
      <c r="G463" s="382">
        <v>3906.9499999999994</v>
      </c>
      <c r="H463" s="382">
        <v>4336.6499999999996</v>
      </c>
      <c r="I463" s="382">
        <v>4413.25</v>
      </c>
      <c r="J463" s="382">
        <v>4551.4999999999991</v>
      </c>
      <c r="K463" s="381">
        <v>4275</v>
      </c>
      <c r="L463" s="381">
        <v>4060.15</v>
      </c>
      <c r="M463" s="381">
        <v>0.51568999999999998</v>
      </c>
      <c r="N463" s="1"/>
      <c r="O463" s="1"/>
    </row>
    <row r="464" spans="1:15" ht="12.75" customHeight="1">
      <c r="A464" s="33">
        <v>454</v>
      </c>
      <c r="B464" s="440" t="s">
        <v>203</v>
      </c>
      <c r="C464" s="381">
        <v>1737.75</v>
      </c>
      <c r="D464" s="382">
        <v>1727.0166666666667</v>
      </c>
      <c r="E464" s="382">
        <v>1707.2333333333333</v>
      </c>
      <c r="F464" s="382">
        <v>1676.7166666666667</v>
      </c>
      <c r="G464" s="382">
        <v>1656.9333333333334</v>
      </c>
      <c r="H464" s="382">
        <v>1757.5333333333333</v>
      </c>
      <c r="I464" s="382">
        <v>1777.3166666666666</v>
      </c>
      <c r="J464" s="382">
        <v>1807.8333333333333</v>
      </c>
      <c r="K464" s="381">
        <v>1746.8</v>
      </c>
      <c r="L464" s="381">
        <v>1696.5</v>
      </c>
      <c r="M464" s="381">
        <v>18.89385</v>
      </c>
      <c r="N464" s="1"/>
      <c r="O464" s="1"/>
    </row>
    <row r="465" spans="1:15" ht="12.75" customHeight="1">
      <c r="A465" s="33">
        <v>455</v>
      </c>
      <c r="B465" s="440" t="s">
        <v>538</v>
      </c>
      <c r="C465" s="381">
        <v>2065.9</v>
      </c>
      <c r="D465" s="382">
        <v>2046</v>
      </c>
      <c r="E465" s="382">
        <v>2012.9</v>
      </c>
      <c r="F465" s="382">
        <v>1959.9</v>
      </c>
      <c r="G465" s="382">
        <v>1926.8000000000002</v>
      </c>
      <c r="H465" s="382">
        <v>2099</v>
      </c>
      <c r="I465" s="382">
        <v>2132.1000000000004</v>
      </c>
      <c r="J465" s="382">
        <v>2185.1</v>
      </c>
      <c r="K465" s="381">
        <v>2079.1</v>
      </c>
      <c r="L465" s="381">
        <v>1993</v>
      </c>
      <c r="M465" s="381">
        <v>1.9455199999999999</v>
      </c>
      <c r="N465" s="1"/>
      <c r="O465" s="1"/>
    </row>
    <row r="466" spans="1:15" ht="12.75" customHeight="1">
      <c r="A466" s="33">
        <v>456</v>
      </c>
      <c r="B466" s="440" t="s">
        <v>539</v>
      </c>
      <c r="C466" s="381">
        <v>1031.9000000000001</v>
      </c>
      <c r="D466" s="382">
        <v>1037.0333333333335</v>
      </c>
      <c r="E466" s="382">
        <v>1023.866666666667</v>
      </c>
      <c r="F466" s="382">
        <v>1015.8333333333335</v>
      </c>
      <c r="G466" s="382">
        <v>1002.666666666667</v>
      </c>
      <c r="H466" s="382">
        <v>1045.0666666666671</v>
      </c>
      <c r="I466" s="382">
        <v>1058.2333333333336</v>
      </c>
      <c r="J466" s="382">
        <v>1066.2666666666671</v>
      </c>
      <c r="K466" s="381">
        <v>1050.2</v>
      </c>
      <c r="L466" s="381">
        <v>1029</v>
      </c>
      <c r="M466" s="381">
        <v>0.98790999999999995</v>
      </c>
      <c r="N466" s="1"/>
      <c r="O466" s="1"/>
    </row>
    <row r="467" spans="1:15" ht="12.75" customHeight="1">
      <c r="A467" s="33">
        <v>457</v>
      </c>
      <c r="B467" s="440" t="s">
        <v>543</v>
      </c>
      <c r="C467" s="381">
        <v>1794.85</v>
      </c>
      <c r="D467" s="382">
        <v>1801.6333333333332</v>
      </c>
      <c r="E467" s="382">
        <v>1773.2166666666665</v>
      </c>
      <c r="F467" s="382">
        <v>1751.5833333333333</v>
      </c>
      <c r="G467" s="382">
        <v>1723.1666666666665</v>
      </c>
      <c r="H467" s="382">
        <v>1823.2666666666664</v>
      </c>
      <c r="I467" s="382">
        <v>1851.6833333333334</v>
      </c>
      <c r="J467" s="382">
        <v>1873.3166666666664</v>
      </c>
      <c r="K467" s="381">
        <v>1830.05</v>
      </c>
      <c r="L467" s="381">
        <v>1780</v>
      </c>
      <c r="M467" s="381">
        <v>2.4282499999999998</v>
      </c>
      <c r="N467" s="1"/>
      <c r="O467" s="1"/>
    </row>
    <row r="468" spans="1:15" ht="12.75" customHeight="1">
      <c r="A468" s="33">
        <v>458</v>
      </c>
      <c r="B468" s="440" t="s">
        <v>540</v>
      </c>
      <c r="C468" s="381">
        <v>2073.65</v>
      </c>
      <c r="D468" s="382">
        <v>2083.5499999999997</v>
      </c>
      <c r="E468" s="382">
        <v>2047.0999999999995</v>
      </c>
      <c r="F468" s="382">
        <v>2020.5499999999997</v>
      </c>
      <c r="G468" s="382">
        <v>1984.0999999999995</v>
      </c>
      <c r="H468" s="382">
        <v>2110.0999999999995</v>
      </c>
      <c r="I468" s="382">
        <v>2146.5499999999993</v>
      </c>
      <c r="J468" s="382">
        <v>2173.0999999999995</v>
      </c>
      <c r="K468" s="381">
        <v>2120</v>
      </c>
      <c r="L468" s="381">
        <v>2057</v>
      </c>
      <c r="M468" s="381">
        <v>3.12513</v>
      </c>
      <c r="N468" s="1"/>
      <c r="O468" s="1"/>
    </row>
    <row r="469" spans="1:15" ht="12.75" customHeight="1">
      <c r="A469" s="33">
        <v>459</v>
      </c>
      <c r="B469" s="440" t="s">
        <v>204</v>
      </c>
      <c r="C469" s="381">
        <v>2592.75</v>
      </c>
      <c r="D469" s="382">
        <v>2606.8666666666668</v>
      </c>
      <c r="E469" s="382">
        <v>2574.7333333333336</v>
      </c>
      <c r="F469" s="382">
        <v>2556.7166666666667</v>
      </c>
      <c r="G469" s="382">
        <v>2524.5833333333335</v>
      </c>
      <c r="H469" s="382">
        <v>2624.8833333333337</v>
      </c>
      <c r="I469" s="382">
        <v>2657.0166666666669</v>
      </c>
      <c r="J469" s="382">
        <v>2675.0333333333338</v>
      </c>
      <c r="K469" s="381">
        <v>2639</v>
      </c>
      <c r="L469" s="381">
        <v>2588.85</v>
      </c>
      <c r="M469" s="381">
        <v>11.664569999999999</v>
      </c>
      <c r="N469" s="1"/>
      <c r="O469" s="1"/>
    </row>
    <row r="470" spans="1:15" ht="12.75" customHeight="1">
      <c r="A470" s="33">
        <v>460</v>
      </c>
      <c r="B470" s="440" t="s">
        <v>205</v>
      </c>
      <c r="C470" s="381">
        <v>3194.2</v>
      </c>
      <c r="D470" s="382">
        <v>3182.3166666666671</v>
      </c>
      <c r="E470" s="382">
        <v>3155.8833333333341</v>
      </c>
      <c r="F470" s="382">
        <v>3117.5666666666671</v>
      </c>
      <c r="G470" s="382">
        <v>3091.1333333333341</v>
      </c>
      <c r="H470" s="382">
        <v>3220.6333333333341</v>
      </c>
      <c r="I470" s="382">
        <v>3247.0666666666675</v>
      </c>
      <c r="J470" s="382">
        <v>3285.3833333333341</v>
      </c>
      <c r="K470" s="381">
        <v>3208.75</v>
      </c>
      <c r="L470" s="381">
        <v>3144</v>
      </c>
      <c r="M470" s="381">
        <v>1.69729</v>
      </c>
      <c r="N470" s="1"/>
      <c r="O470" s="1"/>
    </row>
    <row r="471" spans="1:15" ht="12.75" customHeight="1">
      <c r="A471" s="33">
        <v>461</v>
      </c>
      <c r="B471" s="440" t="s">
        <v>206</v>
      </c>
      <c r="C471" s="381">
        <v>578.85</v>
      </c>
      <c r="D471" s="382">
        <v>579.61666666666667</v>
      </c>
      <c r="E471" s="382">
        <v>574.58333333333337</v>
      </c>
      <c r="F471" s="382">
        <v>570.31666666666672</v>
      </c>
      <c r="G471" s="382">
        <v>565.28333333333342</v>
      </c>
      <c r="H471" s="382">
        <v>583.88333333333333</v>
      </c>
      <c r="I471" s="382">
        <v>588.91666666666663</v>
      </c>
      <c r="J471" s="382">
        <v>593.18333333333328</v>
      </c>
      <c r="K471" s="381">
        <v>584.65</v>
      </c>
      <c r="L471" s="381">
        <v>575.35</v>
      </c>
      <c r="M471" s="381">
        <v>5.6435500000000003</v>
      </c>
      <c r="N471" s="1"/>
      <c r="O471" s="1"/>
    </row>
    <row r="472" spans="1:15" ht="12.75" customHeight="1">
      <c r="A472" s="33">
        <v>462</v>
      </c>
      <c r="B472" s="440" t="s">
        <v>207</v>
      </c>
      <c r="C472" s="381">
        <v>1164.8499999999999</v>
      </c>
      <c r="D472" s="382">
        <v>1174.7333333333333</v>
      </c>
      <c r="E472" s="382">
        <v>1149.5166666666667</v>
      </c>
      <c r="F472" s="382">
        <v>1134.1833333333334</v>
      </c>
      <c r="G472" s="382">
        <v>1108.9666666666667</v>
      </c>
      <c r="H472" s="382">
        <v>1190.0666666666666</v>
      </c>
      <c r="I472" s="382">
        <v>1215.2833333333333</v>
      </c>
      <c r="J472" s="382">
        <v>1230.6166666666666</v>
      </c>
      <c r="K472" s="381">
        <v>1199.95</v>
      </c>
      <c r="L472" s="381">
        <v>1159.4000000000001</v>
      </c>
      <c r="M472" s="381">
        <v>7.4428599999999996</v>
      </c>
      <c r="N472" s="1"/>
      <c r="O472" s="1"/>
    </row>
    <row r="473" spans="1:15" ht="12.75" customHeight="1">
      <c r="A473" s="33">
        <v>463</v>
      </c>
      <c r="B473" s="440" t="s">
        <v>541</v>
      </c>
      <c r="C473" s="381">
        <v>64.8</v>
      </c>
      <c r="D473" s="382">
        <v>64.36666666666666</v>
      </c>
      <c r="E473" s="382">
        <v>63.933333333333323</v>
      </c>
      <c r="F473" s="382">
        <v>63.066666666666663</v>
      </c>
      <c r="G473" s="382">
        <v>62.633333333333326</v>
      </c>
      <c r="H473" s="382">
        <v>65.23333333333332</v>
      </c>
      <c r="I473" s="382">
        <v>65.666666666666657</v>
      </c>
      <c r="J473" s="382">
        <v>66.533333333333317</v>
      </c>
      <c r="K473" s="381">
        <v>64.8</v>
      </c>
      <c r="L473" s="381">
        <v>63.5</v>
      </c>
      <c r="M473" s="381">
        <v>114.30176</v>
      </c>
      <c r="N473" s="1"/>
      <c r="O473" s="1"/>
    </row>
    <row r="474" spans="1:15" ht="12.75" customHeight="1">
      <c r="A474" s="33">
        <v>464</v>
      </c>
      <c r="B474" s="440" t="s">
        <v>542</v>
      </c>
      <c r="C474" s="381">
        <v>202</v>
      </c>
      <c r="D474" s="382">
        <v>194.88333333333333</v>
      </c>
      <c r="E474" s="382">
        <v>185.21666666666664</v>
      </c>
      <c r="F474" s="382">
        <v>168.43333333333331</v>
      </c>
      <c r="G474" s="382">
        <v>158.76666666666662</v>
      </c>
      <c r="H474" s="382">
        <v>211.66666666666666</v>
      </c>
      <c r="I474" s="382">
        <v>221.33333333333334</v>
      </c>
      <c r="J474" s="382">
        <v>238.11666666666667</v>
      </c>
      <c r="K474" s="381">
        <v>204.55</v>
      </c>
      <c r="L474" s="381">
        <v>178.1</v>
      </c>
      <c r="M474" s="381">
        <v>52.272080000000003</v>
      </c>
      <c r="N474" s="1"/>
      <c r="O474" s="1"/>
    </row>
    <row r="475" spans="1:15" ht="12.75" customHeight="1">
      <c r="A475" s="33">
        <v>465</v>
      </c>
      <c r="B475" s="440" t="s">
        <v>529</v>
      </c>
      <c r="C475" s="381">
        <v>995.65</v>
      </c>
      <c r="D475" s="382">
        <v>991.83333333333337</v>
      </c>
      <c r="E475" s="382">
        <v>985.36666666666679</v>
      </c>
      <c r="F475" s="382">
        <v>975.08333333333337</v>
      </c>
      <c r="G475" s="382">
        <v>968.61666666666679</v>
      </c>
      <c r="H475" s="382">
        <v>1002.1166666666668</v>
      </c>
      <c r="I475" s="382">
        <v>1008.5833333333333</v>
      </c>
      <c r="J475" s="382">
        <v>1018.8666666666668</v>
      </c>
      <c r="K475" s="381">
        <v>998.3</v>
      </c>
      <c r="L475" s="381">
        <v>981.55</v>
      </c>
      <c r="M475" s="381">
        <v>0.46551999999999999</v>
      </c>
      <c r="N475" s="1"/>
      <c r="O475" s="1"/>
    </row>
    <row r="476" spans="1:15" ht="12.75" customHeight="1">
      <c r="A476" s="33">
        <v>466</v>
      </c>
      <c r="B476" s="440" t="s">
        <v>857</v>
      </c>
      <c r="C476" s="381">
        <v>248.85</v>
      </c>
      <c r="D476" s="382">
        <v>248.85</v>
      </c>
      <c r="E476" s="382">
        <v>248.85</v>
      </c>
      <c r="F476" s="382">
        <v>248.85</v>
      </c>
      <c r="G476" s="382">
        <v>248.85</v>
      </c>
      <c r="H476" s="382">
        <v>248.85</v>
      </c>
      <c r="I476" s="382">
        <v>248.85</v>
      </c>
      <c r="J476" s="382">
        <v>248.85</v>
      </c>
      <c r="K476" s="381">
        <v>248.85</v>
      </c>
      <c r="L476" s="381">
        <v>248.85</v>
      </c>
      <c r="M476" s="381">
        <v>8.4153599999999997</v>
      </c>
      <c r="N476" s="1"/>
      <c r="O476" s="1"/>
    </row>
    <row r="477" spans="1:15" ht="12.75" customHeight="1">
      <c r="A477" s="33">
        <v>467</v>
      </c>
      <c r="B477" s="440" t="s">
        <v>530</v>
      </c>
      <c r="C477" s="381">
        <v>48.2</v>
      </c>
      <c r="D477" s="382">
        <v>47.916666666666664</v>
      </c>
      <c r="E477" s="382">
        <v>47.333333333333329</v>
      </c>
      <c r="F477" s="382">
        <v>46.466666666666661</v>
      </c>
      <c r="G477" s="382">
        <v>45.883333333333326</v>
      </c>
      <c r="H477" s="382">
        <v>48.783333333333331</v>
      </c>
      <c r="I477" s="382">
        <v>49.36666666666666</v>
      </c>
      <c r="J477" s="382">
        <v>50.233333333333334</v>
      </c>
      <c r="K477" s="381">
        <v>48.5</v>
      </c>
      <c r="L477" s="381">
        <v>47.05</v>
      </c>
      <c r="M477" s="381">
        <v>79.136139999999997</v>
      </c>
      <c r="N477" s="1"/>
      <c r="O477" s="1"/>
    </row>
    <row r="478" spans="1:15" ht="12.75" customHeight="1">
      <c r="A478" s="33">
        <v>468</v>
      </c>
      <c r="B478" s="440" t="s">
        <v>208</v>
      </c>
      <c r="C478" s="381">
        <v>658.75</v>
      </c>
      <c r="D478" s="382">
        <v>658.53333333333342</v>
      </c>
      <c r="E478" s="382">
        <v>652.91666666666686</v>
      </c>
      <c r="F478" s="382">
        <v>647.08333333333348</v>
      </c>
      <c r="G478" s="382">
        <v>641.46666666666692</v>
      </c>
      <c r="H478" s="382">
        <v>664.36666666666679</v>
      </c>
      <c r="I478" s="382">
        <v>669.98333333333335</v>
      </c>
      <c r="J478" s="382">
        <v>675.81666666666672</v>
      </c>
      <c r="K478" s="381">
        <v>664.15</v>
      </c>
      <c r="L478" s="381">
        <v>652.70000000000005</v>
      </c>
      <c r="M478" s="381">
        <v>6.97133</v>
      </c>
      <c r="N478" s="1"/>
      <c r="O478" s="1"/>
    </row>
    <row r="479" spans="1:15" ht="12.75" customHeight="1">
      <c r="A479" s="33">
        <v>469</v>
      </c>
      <c r="B479" s="440" t="s">
        <v>209</v>
      </c>
      <c r="C479" s="381">
        <v>1656.05</v>
      </c>
      <c r="D479" s="382">
        <v>1654.8999999999999</v>
      </c>
      <c r="E479" s="382">
        <v>1636.1499999999996</v>
      </c>
      <c r="F479" s="382">
        <v>1616.2499999999998</v>
      </c>
      <c r="G479" s="382">
        <v>1597.4999999999995</v>
      </c>
      <c r="H479" s="382">
        <v>1674.7999999999997</v>
      </c>
      <c r="I479" s="382">
        <v>1693.5500000000002</v>
      </c>
      <c r="J479" s="382">
        <v>1713.4499999999998</v>
      </c>
      <c r="K479" s="381">
        <v>1673.65</v>
      </c>
      <c r="L479" s="381">
        <v>1635</v>
      </c>
      <c r="M479" s="381">
        <v>3.2938900000000002</v>
      </c>
      <c r="N479" s="1"/>
      <c r="O479" s="1"/>
    </row>
    <row r="480" spans="1:15" ht="12.75" customHeight="1">
      <c r="A480" s="33">
        <v>470</v>
      </c>
      <c r="B480" s="440" t="s">
        <v>544</v>
      </c>
      <c r="C480" s="381">
        <v>13.2</v>
      </c>
      <c r="D480" s="382">
        <v>13.266666666666666</v>
      </c>
      <c r="E480" s="382">
        <v>13.133333333333331</v>
      </c>
      <c r="F480" s="382">
        <v>13.066666666666665</v>
      </c>
      <c r="G480" s="382">
        <v>12.93333333333333</v>
      </c>
      <c r="H480" s="382">
        <v>13.333333333333332</v>
      </c>
      <c r="I480" s="382">
        <v>13.466666666666665</v>
      </c>
      <c r="J480" s="382">
        <v>13.533333333333333</v>
      </c>
      <c r="K480" s="381">
        <v>13.4</v>
      </c>
      <c r="L480" s="381">
        <v>13.2</v>
      </c>
      <c r="M480" s="381">
        <v>34.30753</v>
      </c>
      <c r="N480" s="1"/>
      <c r="O480" s="1"/>
    </row>
    <row r="481" spans="1:15" ht="12.75" customHeight="1">
      <c r="A481" s="33">
        <v>471</v>
      </c>
      <c r="B481" s="440" t="s">
        <v>545</v>
      </c>
      <c r="C481" s="381">
        <v>538.25</v>
      </c>
      <c r="D481" s="382">
        <v>537.75</v>
      </c>
      <c r="E481" s="382">
        <v>531.5</v>
      </c>
      <c r="F481" s="382">
        <v>524.75</v>
      </c>
      <c r="G481" s="382">
        <v>518.5</v>
      </c>
      <c r="H481" s="382">
        <v>544.5</v>
      </c>
      <c r="I481" s="382">
        <v>550.75</v>
      </c>
      <c r="J481" s="382">
        <v>557.5</v>
      </c>
      <c r="K481" s="381">
        <v>544</v>
      </c>
      <c r="L481" s="381">
        <v>531</v>
      </c>
      <c r="M481" s="381">
        <v>3.0357799999999999</v>
      </c>
      <c r="N481" s="1"/>
      <c r="O481" s="1"/>
    </row>
    <row r="482" spans="1:15" ht="12.75" customHeight="1">
      <c r="A482" s="33">
        <v>472</v>
      </c>
      <c r="B482" s="440" t="s">
        <v>547</v>
      </c>
      <c r="C482" s="381">
        <v>148.5</v>
      </c>
      <c r="D482" s="382">
        <v>148.85</v>
      </c>
      <c r="E482" s="382">
        <v>144.69999999999999</v>
      </c>
      <c r="F482" s="382">
        <v>140.9</v>
      </c>
      <c r="G482" s="382">
        <v>136.75</v>
      </c>
      <c r="H482" s="382">
        <v>152.64999999999998</v>
      </c>
      <c r="I482" s="382">
        <v>156.80000000000001</v>
      </c>
      <c r="J482" s="382">
        <v>160.59999999999997</v>
      </c>
      <c r="K482" s="381">
        <v>153</v>
      </c>
      <c r="L482" s="381">
        <v>145.05000000000001</v>
      </c>
      <c r="M482" s="381">
        <v>14.966240000000001</v>
      </c>
      <c r="N482" s="1"/>
      <c r="O482" s="1"/>
    </row>
    <row r="483" spans="1:15" ht="12.75" customHeight="1">
      <c r="A483" s="33">
        <v>473</v>
      </c>
      <c r="B483" s="440" t="s">
        <v>548</v>
      </c>
      <c r="C483" s="381">
        <v>20.6</v>
      </c>
      <c r="D483" s="382">
        <v>20.566666666666666</v>
      </c>
      <c r="E483" s="382">
        <v>20.333333333333332</v>
      </c>
      <c r="F483" s="382">
        <v>20.066666666666666</v>
      </c>
      <c r="G483" s="382">
        <v>19.833333333333332</v>
      </c>
      <c r="H483" s="382">
        <v>20.833333333333332</v>
      </c>
      <c r="I483" s="382">
        <v>21.066666666666666</v>
      </c>
      <c r="J483" s="382">
        <v>21.333333333333332</v>
      </c>
      <c r="K483" s="381">
        <v>20.8</v>
      </c>
      <c r="L483" s="381">
        <v>20.3</v>
      </c>
      <c r="M483" s="381">
        <v>17.08221</v>
      </c>
      <c r="N483" s="1"/>
      <c r="O483" s="1"/>
    </row>
    <row r="484" spans="1:15" ht="12.75" customHeight="1">
      <c r="A484" s="33">
        <v>474</v>
      </c>
      <c r="B484" s="440" t="s">
        <v>210</v>
      </c>
      <c r="C484" s="381">
        <v>7660.55</v>
      </c>
      <c r="D484" s="382">
        <v>7642.4833333333327</v>
      </c>
      <c r="E484" s="382">
        <v>7584.9666666666653</v>
      </c>
      <c r="F484" s="382">
        <v>7509.3833333333323</v>
      </c>
      <c r="G484" s="382">
        <v>7451.866666666665</v>
      </c>
      <c r="H484" s="382">
        <v>7718.0666666666657</v>
      </c>
      <c r="I484" s="382">
        <v>7775.5833333333339</v>
      </c>
      <c r="J484" s="382">
        <v>7851.1666666666661</v>
      </c>
      <c r="K484" s="381">
        <v>7700</v>
      </c>
      <c r="L484" s="381">
        <v>7566.9</v>
      </c>
      <c r="M484" s="381">
        <v>2.5025300000000001</v>
      </c>
      <c r="N484" s="1"/>
      <c r="O484" s="1"/>
    </row>
    <row r="485" spans="1:15" ht="12.75" customHeight="1">
      <c r="A485" s="33">
        <v>475</v>
      </c>
      <c r="B485" s="440" t="s">
        <v>279</v>
      </c>
      <c r="C485" s="381">
        <v>45.6</v>
      </c>
      <c r="D485" s="382">
        <v>45.4</v>
      </c>
      <c r="E485" s="382">
        <v>44.5</v>
      </c>
      <c r="F485" s="382">
        <v>43.4</v>
      </c>
      <c r="G485" s="382">
        <v>42.5</v>
      </c>
      <c r="H485" s="382">
        <v>46.5</v>
      </c>
      <c r="I485" s="382">
        <v>47.399999999999991</v>
      </c>
      <c r="J485" s="382">
        <v>48.5</v>
      </c>
      <c r="K485" s="381">
        <v>46.3</v>
      </c>
      <c r="L485" s="381">
        <v>44.3</v>
      </c>
      <c r="M485" s="381">
        <v>63.186219999999999</v>
      </c>
      <c r="N485" s="1"/>
      <c r="O485" s="1"/>
    </row>
    <row r="486" spans="1:15" ht="12.75" customHeight="1">
      <c r="A486" s="33">
        <v>476</v>
      </c>
      <c r="B486" s="440" t="s">
        <v>211</v>
      </c>
      <c r="C486" s="381">
        <v>824.65</v>
      </c>
      <c r="D486" s="382">
        <v>826.23333333333323</v>
      </c>
      <c r="E486" s="382">
        <v>816.41666666666652</v>
      </c>
      <c r="F486" s="382">
        <v>808.18333333333328</v>
      </c>
      <c r="G486" s="382">
        <v>798.36666666666656</v>
      </c>
      <c r="H486" s="382">
        <v>834.46666666666647</v>
      </c>
      <c r="I486" s="382">
        <v>844.2833333333333</v>
      </c>
      <c r="J486" s="382">
        <v>852.51666666666642</v>
      </c>
      <c r="K486" s="381">
        <v>836.05</v>
      </c>
      <c r="L486" s="381">
        <v>818</v>
      </c>
      <c r="M486" s="381">
        <v>36.905479999999997</v>
      </c>
      <c r="N486" s="1"/>
      <c r="O486" s="1"/>
    </row>
    <row r="487" spans="1:15" ht="12.75" customHeight="1">
      <c r="A487" s="33">
        <v>477</v>
      </c>
      <c r="B487" s="440" t="s">
        <v>546</v>
      </c>
      <c r="C487" s="381">
        <v>1079.45</v>
      </c>
      <c r="D487" s="382">
        <v>1082.3166666666666</v>
      </c>
      <c r="E487" s="382">
        <v>1070.1333333333332</v>
      </c>
      <c r="F487" s="382">
        <v>1060.8166666666666</v>
      </c>
      <c r="G487" s="382">
        <v>1048.6333333333332</v>
      </c>
      <c r="H487" s="382">
        <v>1091.6333333333332</v>
      </c>
      <c r="I487" s="382">
        <v>1103.8166666666666</v>
      </c>
      <c r="J487" s="382">
        <v>1113.1333333333332</v>
      </c>
      <c r="K487" s="381">
        <v>1094.5</v>
      </c>
      <c r="L487" s="381">
        <v>1073</v>
      </c>
      <c r="M487" s="381">
        <v>0.77044000000000001</v>
      </c>
      <c r="N487" s="1"/>
      <c r="O487" s="1"/>
    </row>
    <row r="488" spans="1:15" ht="12.75" customHeight="1">
      <c r="A488" s="33">
        <v>478</v>
      </c>
      <c r="B488" s="440" t="s">
        <v>551</v>
      </c>
      <c r="C488" s="381">
        <v>540.85</v>
      </c>
      <c r="D488" s="382">
        <v>539.91666666666663</v>
      </c>
      <c r="E488" s="382">
        <v>534.0333333333333</v>
      </c>
      <c r="F488" s="382">
        <v>527.2166666666667</v>
      </c>
      <c r="G488" s="382">
        <v>521.33333333333337</v>
      </c>
      <c r="H488" s="382">
        <v>546.73333333333323</v>
      </c>
      <c r="I488" s="382">
        <v>552.61666666666667</v>
      </c>
      <c r="J488" s="382">
        <v>559.43333333333317</v>
      </c>
      <c r="K488" s="381">
        <v>545.79999999999995</v>
      </c>
      <c r="L488" s="381">
        <v>533.1</v>
      </c>
      <c r="M488" s="381">
        <v>1.49681</v>
      </c>
      <c r="N488" s="1"/>
      <c r="O488" s="1"/>
    </row>
    <row r="489" spans="1:15" ht="12.75" customHeight="1">
      <c r="A489" s="33">
        <v>479</v>
      </c>
      <c r="B489" s="440" t="s">
        <v>552</v>
      </c>
      <c r="C489" s="381">
        <v>40.799999999999997</v>
      </c>
      <c r="D489" s="382">
        <v>41</v>
      </c>
      <c r="E489" s="382">
        <v>40.4</v>
      </c>
      <c r="F489" s="382">
        <v>40</v>
      </c>
      <c r="G489" s="382">
        <v>39.4</v>
      </c>
      <c r="H489" s="382">
        <v>41.4</v>
      </c>
      <c r="I489" s="382">
        <v>41.999999999999993</v>
      </c>
      <c r="J489" s="382">
        <v>42.4</v>
      </c>
      <c r="K489" s="381">
        <v>41.6</v>
      </c>
      <c r="L489" s="381">
        <v>40.6</v>
      </c>
      <c r="M489" s="381">
        <v>24.760950000000001</v>
      </c>
      <c r="N489" s="1"/>
      <c r="O489" s="1"/>
    </row>
    <row r="490" spans="1:15" ht="12.75" customHeight="1">
      <c r="A490" s="33">
        <v>480</v>
      </c>
      <c r="B490" s="440" t="s">
        <v>553</v>
      </c>
      <c r="C490" s="381">
        <v>1256.6500000000001</v>
      </c>
      <c r="D490" s="382">
        <v>1263.0833333333333</v>
      </c>
      <c r="E490" s="382">
        <v>1243.6166666666666</v>
      </c>
      <c r="F490" s="382">
        <v>1230.5833333333333</v>
      </c>
      <c r="G490" s="382">
        <v>1211.1166666666666</v>
      </c>
      <c r="H490" s="382">
        <v>1276.1166666666666</v>
      </c>
      <c r="I490" s="382">
        <v>1295.5833333333333</v>
      </c>
      <c r="J490" s="382">
        <v>1308.6166666666666</v>
      </c>
      <c r="K490" s="381">
        <v>1282.55</v>
      </c>
      <c r="L490" s="381">
        <v>1250.05</v>
      </c>
      <c r="M490" s="381">
        <v>0.31331999999999999</v>
      </c>
      <c r="N490" s="1"/>
      <c r="O490" s="1"/>
    </row>
    <row r="491" spans="1:15" ht="12.75" customHeight="1">
      <c r="A491" s="33">
        <v>481</v>
      </c>
      <c r="B491" s="440" t="s">
        <v>555</v>
      </c>
      <c r="C491" s="381">
        <v>446.4</v>
      </c>
      <c r="D491" s="382">
        <v>446.08333333333331</v>
      </c>
      <c r="E491" s="382">
        <v>434.16666666666663</v>
      </c>
      <c r="F491" s="382">
        <v>421.93333333333334</v>
      </c>
      <c r="G491" s="382">
        <v>410.01666666666665</v>
      </c>
      <c r="H491" s="382">
        <v>458.31666666666661</v>
      </c>
      <c r="I491" s="382">
        <v>470.23333333333323</v>
      </c>
      <c r="J491" s="382">
        <v>482.46666666666658</v>
      </c>
      <c r="K491" s="381">
        <v>458</v>
      </c>
      <c r="L491" s="381">
        <v>433.85</v>
      </c>
      <c r="M491" s="381">
        <v>20.113779999999998</v>
      </c>
      <c r="N491" s="1"/>
      <c r="O491" s="1"/>
    </row>
    <row r="492" spans="1:15" ht="12.75" customHeight="1">
      <c r="A492" s="33">
        <v>482</v>
      </c>
      <c r="B492" s="440" t="s">
        <v>281</v>
      </c>
      <c r="C492" s="381">
        <v>928.65</v>
      </c>
      <c r="D492" s="382">
        <v>916.1</v>
      </c>
      <c r="E492" s="382">
        <v>902.2</v>
      </c>
      <c r="F492" s="382">
        <v>875.75</v>
      </c>
      <c r="G492" s="382">
        <v>861.85</v>
      </c>
      <c r="H492" s="382">
        <v>942.55000000000007</v>
      </c>
      <c r="I492" s="382">
        <v>956.44999999999993</v>
      </c>
      <c r="J492" s="382">
        <v>982.90000000000009</v>
      </c>
      <c r="K492" s="381">
        <v>930</v>
      </c>
      <c r="L492" s="381">
        <v>889.65</v>
      </c>
      <c r="M492" s="381">
        <v>4.2099299999999999</v>
      </c>
      <c r="N492" s="1"/>
      <c r="O492" s="1"/>
    </row>
    <row r="493" spans="1:15" ht="12.75" customHeight="1">
      <c r="A493" s="33">
        <v>483</v>
      </c>
      <c r="B493" s="440" t="s">
        <v>212</v>
      </c>
      <c r="C493" s="381">
        <v>336.2</v>
      </c>
      <c r="D493" s="382">
        <v>337.81666666666666</v>
      </c>
      <c r="E493" s="382">
        <v>332.43333333333334</v>
      </c>
      <c r="F493" s="382">
        <v>328.66666666666669</v>
      </c>
      <c r="G493" s="382">
        <v>323.28333333333336</v>
      </c>
      <c r="H493" s="382">
        <v>341.58333333333331</v>
      </c>
      <c r="I493" s="382">
        <v>346.96666666666664</v>
      </c>
      <c r="J493" s="382">
        <v>350.73333333333329</v>
      </c>
      <c r="K493" s="381">
        <v>343.2</v>
      </c>
      <c r="L493" s="381">
        <v>334.05</v>
      </c>
      <c r="M493" s="381">
        <v>63.25976</v>
      </c>
      <c r="N493" s="1"/>
      <c r="O493" s="1"/>
    </row>
    <row r="494" spans="1:15" ht="12.75" customHeight="1">
      <c r="A494" s="33">
        <v>484</v>
      </c>
      <c r="B494" s="440" t="s">
        <v>556</v>
      </c>
      <c r="C494" s="381">
        <v>2834.65</v>
      </c>
      <c r="D494" s="382">
        <v>2863.2166666666667</v>
      </c>
      <c r="E494" s="382">
        <v>2777.4333333333334</v>
      </c>
      <c r="F494" s="382">
        <v>2720.2166666666667</v>
      </c>
      <c r="G494" s="382">
        <v>2634.4333333333334</v>
      </c>
      <c r="H494" s="382">
        <v>2920.4333333333334</v>
      </c>
      <c r="I494" s="382">
        <v>3006.2166666666672</v>
      </c>
      <c r="J494" s="382">
        <v>3063.4333333333334</v>
      </c>
      <c r="K494" s="381">
        <v>2949</v>
      </c>
      <c r="L494" s="381">
        <v>2806</v>
      </c>
      <c r="M494" s="381">
        <v>2.1978399999999998</v>
      </c>
      <c r="N494" s="1"/>
      <c r="O494" s="1"/>
    </row>
    <row r="495" spans="1:15" ht="12.75" customHeight="1">
      <c r="A495" s="33">
        <v>485</v>
      </c>
      <c r="B495" s="440" t="s">
        <v>280</v>
      </c>
      <c r="C495" s="381">
        <v>226.7</v>
      </c>
      <c r="D495" s="382">
        <v>226.9</v>
      </c>
      <c r="E495" s="382">
        <v>225.8</v>
      </c>
      <c r="F495" s="382">
        <v>224.9</v>
      </c>
      <c r="G495" s="382">
        <v>223.8</v>
      </c>
      <c r="H495" s="382">
        <v>227.8</v>
      </c>
      <c r="I495" s="382">
        <v>228.89999999999998</v>
      </c>
      <c r="J495" s="382">
        <v>229.8</v>
      </c>
      <c r="K495" s="381">
        <v>228</v>
      </c>
      <c r="L495" s="381">
        <v>226</v>
      </c>
      <c r="M495" s="381">
        <v>3.1286</v>
      </c>
      <c r="N495" s="1"/>
      <c r="O495" s="1"/>
    </row>
    <row r="496" spans="1:15" ht="12.75" customHeight="1">
      <c r="A496" s="33">
        <v>486</v>
      </c>
      <c r="B496" s="440" t="s">
        <v>557</v>
      </c>
      <c r="C496" s="381">
        <v>2076.1999999999998</v>
      </c>
      <c r="D496" s="382">
        <v>2070.0666666666666</v>
      </c>
      <c r="E496" s="382">
        <v>2051.6833333333334</v>
      </c>
      <c r="F496" s="382">
        <v>2027.1666666666667</v>
      </c>
      <c r="G496" s="382">
        <v>2008.7833333333335</v>
      </c>
      <c r="H496" s="382">
        <v>2094.583333333333</v>
      </c>
      <c r="I496" s="382">
        <v>2112.9666666666662</v>
      </c>
      <c r="J496" s="382">
        <v>2137.4833333333331</v>
      </c>
      <c r="K496" s="381">
        <v>2088.4499999999998</v>
      </c>
      <c r="L496" s="381">
        <v>2045.55</v>
      </c>
      <c r="M496" s="381">
        <v>0.20487</v>
      </c>
      <c r="N496" s="1"/>
      <c r="O496" s="1"/>
    </row>
    <row r="497" spans="1:15" ht="12.75" customHeight="1">
      <c r="A497" s="33">
        <v>487</v>
      </c>
      <c r="B497" s="440" t="s">
        <v>550</v>
      </c>
      <c r="C497" s="381">
        <v>586.20000000000005</v>
      </c>
      <c r="D497" s="382">
        <v>586.08333333333337</v>
      </c>
      <c r="E497" s="382">
        <v>577.91666666666674</v>
      </c>
      <c r="F497" s="382">
        <v>569.63333333333333</v>
      </c>
      <c r="G497" s="382">
        <v>561.4666666666667</v>
      </c>
      <c r="H497" s="382">
        <v>594.36666666666679</v>
      </c>
      <c r="I497" s="382">
        <v>602.53333333333353</v>
      </c>
      <c r="J497" s="382">
        <v>610.81666666666683</v>
      </c>
      <c r="K497" s="381">
        <v>594.25</v>
      </c>
      <c r="L497" s="381">
        <v>577.79999999999995</v>
      </c>
      <c r="M497" s="381">
        <v>1.9214100000000001</v>
      </c>
      <c r="N497" s="1"/>
      <c r="O497" s="1"/>
    </row>
    <row r="498" spans="1:15" ht="12.75" customHeight="1">
      <c r="A498" s="33">
        <v>488</v>
      </c>
      <c r="B498" s="440" t="s">
        <v>549</v>
      </c>
      <c r="C498" s="381">
        <v>3941.35</v>
      </c>
      <c r="D498" s="382">
        <v>3915.8000000000006</v>
      </c>
      <c r="E498" s="382">
        <v>3861.6000000000013</v>
      </c>
      <c r="F498" s="382">
        <v>3781.8500000000008</v>
      </c>
      <c r="G498" s="382">
        <v>3727.6500000000015</v>
      </c>
      <c r="H498" s="382">
        <v>3995.5500000000011</v>
      </c>
      <c r="I498" s="382">
        <v>4049.7500000000009</v>
      </c>
      <c r="J498" s="382">
        <v>4129.5000000000009</v>
      </c>
      <c r="K498" s="381">
        <v>3970</v>
      </c>
      <c r="L498" s="381">
        <v>3836.05</v>
      </c>
      <c r="M498" s="381">
        <v>0.33767999999999998</v>
      </c>
      <c r="N498" s="1"/>
      <c r="O498" s="1"/>
    </row>
    <row r="499" spans="1:15" ht="12.75" customHeight="1">
      <c r="A499" s="33">
        <v>489</v>
      </c>
      <c r="B499" s="440" t="s">
        <v>213</v>
      </c>
      <c r="C499" s="381">
        <v>1303.6500000000001</v>
      </c>
      <c r="D499" s="382">
        <v>1294.5333333333333</v>
      </c>
      <c r="E499" s="382">
        <v>1271.7666666666667</v>
      </c>
      <c r="F499" s="382">
        <v>1239.8833333333334</v>
      </c>
      <c r="G499" s="382">
        <v>1217.1166666666668</v>
      </c>
      <c r="H499" s="382">
        <v>1326.4166666666665</v>
      </c>
      <c r="I499" s="382">
        <v>1349.1833333333329</v>
      </c>
      <c r="J499" s="382">
        <v>1381.0666666666664</v>
      </c>
      <c r="K499" s="381">
        <v>1317.3</v>
      </c>
      <c r="L499" s="381">
        <v>1262.6500000000001</v>
      </c>
      <c r="M499" s="381">
        <v>15.132770000000001</v>
      </c>
      <c r="N499" s="1"/>
      <c r="O499" s="1"/>
    </row>
    <row r="500" spans="1:15" ht="12.75" customHeight="1">
      <c r="A500" s="33">
        <v>490</v>
      </c>
      <c r="B500" s="440" t="s">
        <v>554</v>
      </c>
      <c r="C500" s="381">
        <v>2689.95</v>
      </c>
      <c r="D500" s="382">
        <v>2672.2999999999997</v>
      </c>
      <c r="E500" s="382">
        <v>2628.6499999999996</v>
      </c>
      <c r="F500" s="382">
        <v>2567.35</v>
      </c>
      <c r="G500" s="382">
        <v>2523.6999999999998</v>
      </c>
      <c r="H500" s="382">
        <v>2733.5999999999995</v>
      </c>
      <c r="I500" s="382">
        <v>2777.25</v>
      </c>
      <c r="J500" s="382">
        <v>2838.5499999999993</v>
      </c>
      <c r="K500" s="381">
        <v>2715.95</v>
      </c>
      <c r="L500" s="381">
        <v>2611</v>
      </c>
      <c r="M500" s="381">
        <v>3.0884399999999999</v>
      </c>
      <c r="N500" s="1"/>
      <c r="O500" s="1"/>
    </row>
    <row r="501" spans="1:15" ht="12.75" customHeight="1">
      <c r="A501" s="33">
        <v>491</v>
      </c>
      <c r="B501" s="440" t="s">
        <v>558</v>
      </c>
      <c r="C501" s="381">
        <v>8452.4</v>
      </c>
      <c r="D501" s="382">
        <v>8428.2833333333328</v>
      </c>
      <c r="E501" s="382">
        <v>8368.866666666665</v>
      </c>
      <c r="F501" s="382">
        <v>8285.3333333333321</v>
      </c>
      <c r="G501" s="382">
        <v>8225.9166666666642</v>
      </c>
      <c r="H501" s="382">
        <v>8511.8166666666657</v>
      </c>
      <c r="I501" s="382">
        <v>8571.2333333333336</v>
      </c>
      <c r="J501" s="382">
        <v>8654.7666666666664</v>
      </c>
      <c r="K501" s="381">
        <v>8487.7000000000007</v>
      </c>
      <c r="L501" s="381">
        <v>8344.75</v>
      </c>
      <c r="M501" s="381">
        <v>7.3000000000000001E-3</v>
      </c>
      <c r="N501" s="1"/>
      <c r="O501" s="1"/>
    </row>
    <row r="502" spans="1:15" ht="12.75" customHeight="1">
      <c r="A502" s="33">
        <v>492</v>
      </c>
      <c r="B502" s="440" t="s">
        <v>559</v>
      </c>
      <c r="C502" s="381">
        <v>190.4</v>
      </c>
      <c r="D502" s="382">
        <v>190.26666666666665</v>
      </c>
      <c r="E502" s="382">
        <v>185.6333333333333</v>
      </c>
      <c r="F502" s="382">
        <v>180.86666666666665</v>
      </c>
      <c r="G502" s="382">
        <v>176.23333333333329</v>
      </c>
      <c r="H502" s="382">
        <v>195.0333333333333</v>
      </c>
      <c r="I502" s="382">
        <v>199.66666666666663</v>
      </c>
      <c r="J502" s="382">
        <v>204.43333333333331</v>
      </c>
      <c r="K502" s="381">
        <v>194.9</v>
      </c>
      <c r="L502" s="381">
        <v>185.5</v>
      </c>
      <c r="M502" s="381">
        <v>50.700240000000001</v>
      </c>
      <c r="N502" s="1"/>
      <c r="O502" s="1"/>
    </row>
    <row r="503" spans="1:15" ht="12.75" customHeight="1">
      <c r="A503" s="33">
        <v>493</v>
      </c>
      <c r="B503" s="440" t="s">
        <v>560</v>
      </c>
      <c r="C503" s="381">
        <v>151.19999999999999</v>
      </c>
      <c r="D503" s="382">
        <v>151.79999999999998</v>
      </c>
      <c r="E503" s="382">
        <v>149.09999999999997</v>
      </c>
      <c r="F503" s="382">
        <v>146.99999999999997</v>
      </c>
      <c r="G503" s="382">
        <v>144.29999999999995</v>
      </c>
      <c r="H503" s="382">
        <v>153.89999999999998</v>
      </c>
      <c r="I503" s="382">
        <v>156.59999999999997</v>
      </c>
      <c r="J503" s="382">
        <v>158.69999999999999</v>
      </c>
      <c r="K503" s="381">
        <v>154.5</v>
      </c>
      <c r="L503" s="381">
        <v>149.69999999999999</v>
      </c>
      <c r="M503" s="381">
        <v>14.40287</v>
      </c>
      <c r="N503" s="1"/>
      <c r="O503" s="1"/>
    </row>
    <row r="504" spans="1:15" ht="12.75" customHeight="1">
      <c r="A504" s="33">
        <v>494</v>
      </c>
      <c r="B504" s="440" t="s">
        <v>561</v>
      </c>
      <c r="C504" s="381">
        <v>528.95000000000005</v>
      </c>
      <c r="D504" s="382">
        <v>531.65</v>
      </c>
      <c r="E504" s="382">
        <v>525.29999999999995</v>
      </c>
      <c r="F504" s="382">
        <v>521.65</v>
      </c>
      <c r="G504" s="382">
        <v>515.29999999999995</v>
      </c>
      <c r="H504" s="382">
        <v>535.29999999999995</v>
      </c>
      <c r="I504" s="382">
        <v>541.65000000000009</v>
      </c>
      <c r="J504" s="382">
        <v>545.29999999999995</v>
      </c>
      <c r="K504" s="381">
        <v>538</v>
      </c>
      <c r="L504" s="381">
        <v>528</v>
      </c>
      <c r="M504" s="381">
        <v>0.29060000000000002</v>
      </c>
      <c r="N504" s="1"/>
      <c r="O504" s="1"/>
    </row>
    <row r="505" spans="1:15" ht="12.75" customHeight="1">
      <c r="A505" s="33">
        <v>495</v>
      </c>
      <c r="B505" s="440" t="s">
        <v>282</v>
      </c>
      <c r="C505" s="381">
        <v>1877</v>
      </c>
      <c r="D505" s="382">
        <v>1862.6499999999999</v>
      </c>
      <c r="E505" s="382">
        <v>1837.2999999999997</v>
      </c>
      <c r="F505" s="382">
        <v>1797.6</v>
      </c>
      <c r="G505" s="382">
        <v>1772.2499999999998</v>
      </c>
      <c r="H505" s="382">
        <v>1902.3499999999997</v>
      </c>
      <c r="I505" s="382">
        <v>1927.6999999999996</v>
      </c>
      <c r="J505" s="382">
        <v>1967.3999999999996</v>
      </c>
      <c r="K505" s="381">
        <v>1888</v>
      </c>
      <c r="L505" s="381">
        <v>1822.95</v>
      </c>
      <c r="M505" s="381">
        <v>2.3418800000000002</v>
      </c>
      <c r="N505" s="1"/>
      <c r="O505" s="1"/>
    </row>
    <row r="506" spans="1:15" ht="12.75" customHeight="1">
      <c r="A506" s="33">
        <v>496</v>
      </c>
      <c r="B506" s="440" t="s">
        <v>214</v>
      </c>
      <c r="C506" s="381">
        <v>639.79999999999995</v>
      </c>
      <c r="D506" s="382">
        <v>641.85</v>
      </c>
      <c r="E506" s="382">
        <v>634.45000000000005</v>
      </c>
      <c r="F506" s="382">
        <v>629.1</v>
      </c>
      <c r="G506" s="382">
        <v>621.70000000000005</v>
      </c>
      <c r="H506" s="382">
        <v>647.20000000000005</v>
      </c>
      <c r="I506" s="382">
        <v>654.59999999999991</v>
      </c>
      <c r="J506" s="382">
        <v>659.95</v>
      </c>
      <c r="K506" s="381">
        <v>649.25</v>
      </c>
      <c r="L506" s="381">
        <v>636.5</v>
      </c>
      <c r="M506" s="381">
        <v>132.57274000000001</v>
      </c>
      <c r="N506" s="1"/>
      <c r="O506" s="1"/>
    </row>
    <row r="507" spans="1:15" ht="12.75" customHeight="1">
      <c r="A507" s="33">
        <v>497</v>
      </c>
      <c r="B507" s="440" t="s">
        <v>562</v>
      </c>
      <c r="C507" s="381">
        <v>428</v>
      </c>
      <c r="D507" s="382">
        <v>429.2</v>
      </c>
      <c r="E507" s="382">
        <v>423</v>
      </c>
      <c r="F507" s="382">
        <v>418</v>
      </c>
      <c r="G507" s="382">
        <v>411.8</v>
      </c>
      <c r="H507" s="382">
        <v>434.2</v>
      </c>
      <c r="I507" s="382">
        <v>440.39999999999992</v>
      </c>
      <c r="J507" s="382">
        <v>445.4</v>
      </c>
      <c r="K507" s="381">
        <v>435.4</v>
      </c>
      <c r="L507" s="381">
        <v>424.2</v>
      </c>
      <c r="M507" s="381">
        <v>7.6817099999999998</v>
      </c>
      <c r="N507" s="1"/>
      <c r="O507" s="1"/>
    </row>
    <row r="508" spans="1:15" ht="12.75" customHeight="1">
      <c r="A508" s="33">
        <v>498</v>
      </c>
      <c r="B508" s="440" t="s">
        <v>283</v>
      </c>
      <c r="C508" s="381">
        <v>14.05</v>
      </c>
      <c r="D508" s="382">
        <v>14.016666666666667</v>
      </c>
      <c r="E508" s="382">
        <v>13.883333333333335</v>
      </c>
      <c r="F508" s="382">
        <v>13.716666666666667</v>
      </c>
      <c r="G508" s="382">
        <v>13.583333333333334</v>
      </c>
      <c r="H508" s="382">
        <v>14.183333333333335</v>
      </c>
      <c r="I508" s="382">
        <v>14.316666666666668</v>
      </c>
      <c r="J508" s="382">
        <v>14.483333333333336</v>
      </c>
      <c r="K508" s="381">
        <v>14.15</v>
      </c>
      <c r="L508" s="381">
        <v>13.85</v>
      </c>
      <c r="M508" s="381">
        <v>766.20802000000003</v>
      </c>
      <c r="N508" s="1"/>
      <c r="O508" s="1"/>
    </row>
    <row r="509" spans="1:15" ht="12.75" customHeight="1">
      <c r="A509" s="33">
        <v>499</v>
      </c>
      <c r="B509" s="440" t="s">
        <v>215</v>
      </c>
      <c r="C509" s="381">
        <v>322.55</v>
      </c>
      <c r="D509" s="382">
        <v>323.28333333333336</v>
      </c>
      <c r="E509" s="382">
        <v>319.86666666666673</v>
      </c>
      <c r="F509" s="382">
        <v>317.18333333333339</v>
      </c>
      <c r="G509" s="382">
        <v>313.76666666666677</v>
      </c>
      <c r="H509" s="382">
        <v>325.9666666666667</v>
      </c>
      <c r="I509" s="382">
        <v>329.38333333333333</v>
      </c>
      <c r="J509" s="382">
        <v>332.06666666666666</v>
      </c>
      <c r="K509" s="381">
        <v>326.7</v>
      </c>
      <c r="L509" s="381">
        <v>320.60000000000002</v>
      </c>
      <c r="M509" s="381">
        <v>47.194989999999997</v>
      </c>
      <c r="N509" s="1"/>
      <c r="O509" s="1"/>
    </row>
    <row r="510" spans="1:15" ht="12.75" customHeight="1">
      <c r="A510" s="33">
        <v>500</v>
      </c>
      <c r="B510" s="440" t="s">
        <v>563</v>
      </c>
      <c r="C510" s="381">
        <v>474</v>
      </c>
      <c r="D510" s="382">
        <v>477.43333333333339</v>
      </c>
      <c r="E510" s="382">
        <v>467.9166666666668</v>
      </c>
      <c r="F510" s="382">
        <v>461.83333333333343</v>
      </c>
      <c r="G510" s="382">
        <v>452.31666666666683</v>
      </c>
      <c r="H510" s="382">
        <v>483.51666666666677</v>
      </c>
      <c r="I510" s="382">
        <v>493.03333333333342</v>
      </c>
      <c r="J510" s="382">
        <v>499.11666666666673</v>
      </c>
      <c r="K510" s="381">
        <v>486.95</v>
      </c>
      <c r="L510" s="381">
        <v>471.35</v>
      </c>
      <c r="M510" s="381">
        <v>15.22625</v>
      </c>
      <c r="N510" s="1"/>
      <c r="O510" s="1"/>
    </row>
    <row r="511" spans="1:15" ht="12.75" customHeight="1">
      <c r="A511" s="33">
        <v>501</v>
      </c>
      <c r="B511" s="440" t="s">
        <v>564</v>
      </c>
      <c r="C511" s="381">
        <v>1861.15</v>
      </c>
      <c r="D511" s="382">
        <v>1859.1666666666667</v>
      </c>
      <c r="E511" s="382">
        <v>1847.0833333333335</v>
      </c>
      <c r="F511" s="382">
        <v>1833.0166666666667</v>
      </c>
      <c r="G511" s="382">
        <v>1820.9333333333334</v>
      </c>
      <c r="H511" s="382">
        <v>1873.2333333333336</v>
      </c>
      <c r="I511" s="382">
        <v>1885.3166666666671</v>
      </c>
      <c r="J511" s="382">
        <v>1899.3833333333337</v>
      </c>
      <c r="K511" s="381">
        <v>1871.25</v>
      </c>
      <c r="L511" s="381">
        <v>1845.1</v>
      </c>
      <c r="M511" s="381">
        <v>0.66605000000000003</v>
      </c>
      <c r="N511" s="1"/>
      <c r="O511" s="1"/>
    </row>
    <row r="512" spans="1:15" ht="12.75" customHeight="1">
      <c r="A512" s="318"/>
      <c r="B512" s="318"/>
      <c r="C512" s="319"/>
      <c r="D512" s="319"/>
      <c r="E512" s="319"/>
      <c r="F512" s="319"/>
      <c r="G512" s="319"/>
      <c r="H512" s="319"/>
      <c r="I512" s="319"/>
      <c r="J512" s="318"/>
      <c r="K512" s="318"/>
      <c r="L512" s="318"/>
      <c r="M512" s="320"/>
      <c r="N512" s="1"/>
      <c r="O512" s="1"/>
    </row>
    <row r="513" spans="1:15" ht="12.75" customHeight="1">
      <c r="A513" s="318"/>
      <c r="B513" s="318"/>
      <c r="C513" s="319"/>
      <c r="D513" s="319"/>
      <c r="E513" s="319"/>
      <c r="F513" s="319"/>
      <c r="G513" s="319"/>
      <c r="H513" s="319"/>
      <c r="I513" s="319"/>
      <c r="J513" s="318"/>
      <c r="K513" s="318"/>
      <c r="L513" s="318"/>
      <c r="M513" s="320"/>
      <c r="N513" s="1"/>
      <c r="O513" s="1"/>
    </row>
    <row r="514" spans="1:15" ht="12.75" customHeight="1">
      <c r="A514" s="318"/>
      <c r="B514" s="318"/>
      <c r="C514" s="319"/>
      <c r="D514" s="319"/>
      <c r="E514" s="319"/>
      <c r="F514" s="319"/>
      <c r="G514" s="319"/>
      <c r="H514" s="319"/>
      <c r="I514" s="319"/>
      <c r="J514" s="318"/>
      <c r="K514" s="318"/>
      <c r="L514" s="318"/>
      <c r="M514" s="320"/>
      <c r="N514" s="1"/>
      <c r="O514" s="1"/>
    </row>
    <row r="515" spans="1:15" ht="12.75" customHeight="1">
      <c r="A515" s="318"/>
      <c r="B515" s="318"/>
      <c r="C515" s="319"/>
      <c r="D515" s="319"/>
      <c r="E515" s="319"/>
      <c r="F515" s="319"/>
      <c r="G515" s="319"/>
      <c r="H515" s="319"/>
      <c r="I515" s="319"/>
      <c r="J515" s="318"/>
      <c r="K515" s="318"/>
      <c r="L515" s="318"/>
      <c r="M515" s="320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62"/>
      <c r="B5" s="463"/>
      <c r="C5" s="462"/>
      <c r="D5" s="463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464" t="s">
        <v>567</v>
      </c>
      <c r="C7" s="463"/>
      <c r="D7" s="7">
        <f>Main!B10</f>
        <v>44578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44575</v>
      </c>
      <c r="B10" s="32">
        <v>530889</v>
      </c>
      <c r="C10" s="31" t="s">
        <v>1056</v>
      </c>
      <c r="D10" s="31" t="s">
        <v>942</v>
      </c>
      <c r="E10" s="31" t="s">
        <v>576</v>
      </c>
      <c r="F10" s="90">
        <v>4600000</v>
      </c>
      <c r="G10" s="32">
        <v>4.1900000000000004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44575</v>
      </c>
      <c r="B11" s="32">
        <v>531991</v>
      </c>
      <c r="C11" s="31" t="s">
        <v>1002</v>
      </c>
      <c r="D11" s="31" t="s">
        <v>859</v>
      </c>
      <c r="E11" s="31" t="s">
        <v>577</v>
      </c>
      <c r="F11" s="90">
        <v>1775000</v>
      </c>
      <c r="G11" s="32">
        <v>2.82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44575</v>
      </c>
      <c r="B12" s="32">
        <v>542865</v>
      </c>
      <c r="C12" s="31" t="s">
        <v>1003</v>
      </c>
      <c r="D12" s="31" t="s">
        <v>1057</v>
      </c>
      <c r="E12" s="31" t="s">
        <v>577</v>
      </c>
      <c r="F12" s="90">
        <v>60000</v>
      </c>
      <c r="G12" s="32">
        <v>19.18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44575</v>
      </c>
      <c r="B13" s="32">
        <v>540135</v>
      </c>
      <c r="C13" s="31" t="s">
        <v>1058</v>
      </c>
      <c r="D13" s="31" t="s">
        <v>1059</v>
      </c>
      <c r="E13" s="31" t="s">
        <v>577</v>
      </c>
      <c r="F13" s="90">
        <v>300000</v>
      </c>
      <c r="G13" s="32">
        <v>17.53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44575</v>
      </c>
      <c r="B14" s="32">
        <v>543443</v>
      </c>
      <c r="C14" s="31" t="s">
        <v>972</v>
      </c>
      <c r="D14" s="31" t="s">
        <v>1060</v>
      </c>
      <c r="E14" s="31" t="s">
        <v>576</v>
      </c>
      <c r="F14" s="90">
        <v>48000</v>
      </c>
      <c r="G14" s="32">
        <v>31.54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44575</v>
      </c>
      <c r="B15" s="32">
        <v>543443</v>
      </c>
      <c r="C15" s="31" t="s">
        <v>972</v>
      </c>
      <c r="D15" s="31" t="s">
        <v>1061</v>
      </c>
      <c r="E15" s="31" t="s">
        <v>576</v>
      </c>
      <c r="F15" s="90">
        <v>8000</v>
      </c>
      <c r="G15" s="32">
        <v>31.55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44575</v>
      </c>
      <c r="B16" s="32">
        <v>543443</v>
      </c>
      <c r="C16" s="31" t="s">
        <v>972</v>
      </c>
      <c r="D16" s="31" t="s">
        <v>1061</v>
      </c>
      <c r="E16" s="31" t="s">
        <v>577</v>
      </c>
      <c r="F16" s="90">
        <v>20000</v>
      </c>
      <c r="G16" s="32">
        <v>31.53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44575</v>
      </c>
      <c r="B17" s="32">
        <v>541865</v>
      </c>
      <c r="C17" s="31" t="s">
        <v>1062</v>
      </c>
      <c r="D17" s="31" t="s">
        <v>1013</v>
      </c>
      <c r="E17" s="31" t="s">
        <v>577</v>
      </c>
      <c r="F17" s="90">
        <v>75000</v>
      </c>
      <c r="G17" s="32">
        <v>139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44575</v>
      </c>
      <c r="B18" s="32">
        <v>539288</v>
      </c>
      <c r="C18" s="31" t="s">
        <v>877</v>
      </c>
      <c r="D18" s="31" t="s">
        <v>1004</v>
      </c>
      <c r="E18" s="31" t="s">
        <v>577</v>
      </c>
      <c r="F18" s="90">
        <v>52343</v>
      </c>
      <c r="G18" s="32">
        <v>47.07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44575</v>
      </c>
      <c r="B19" s="32">
        <v>539288</v>
      </c>
      <c r="C19" s="31" t="s">
        <v>877</v>
      </c>
      <c r="D19" s="31" t="s">
        <v>1063</v>
      </c>
      <c r="E19" s="31" t="s">
        <v>576</v>
      </c>
      <c r="F19" s="90">
        <v>45000</v>
      </c>
      <c r="G19" s="32">
        <v>50.05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44575</v>
      </c>
      <c r="B20" s="32">
        <v>509053</v>
      </c>
      <c r="C20" s="31" t="s">
        <v>1005</v>
      </c>
      <c r="D20" s="31" t="s">
        <v>1064</v>
      </c>
      <c r="E20" s="31" t="s">
        <v>576</v>
      </c>
      <c r="F20" s="90">
        <v>125653</v>
      </c>
      <c r="G20" s="32">
        <v>112.77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44575</v>
      </c>
      <c r="B21" s="32">
        <v>509053</v>
      </c>
      <c r="C21" s="31" t="s">
        <v>1005</v>
      </c>
      <c r="D21" s="31" t="s">
        <v>1064</v>
      </c>
      <c r="E21" s="31" t="s">
        <v>577</v>
      </c>
      <c r="F21" s="90">
        <v>129529</v>
      </c>
      <c r="G21" s="32">
        <v>114.65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44575</v>
      </c>
      <c r="B22" s="32">
        <v>540545</v>
      </c>
      <c r="C22" s="31" t="s">
        <v>1065</v>
      </c>
      <c r="D22" s="31" t="s">
        <v>1066</v>
      </c>
      <c r="E22" s="31" t="s">
        <v>576</v>
      </c>
      <c r="F22" s="90">
        <v>100000</v>
      </c>
      <c r="G22" s="32">
        <v>29.43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44575</v>
      </c>
      <c r="B23" s="32">
        <v>540545</v>
      </c>
      <c r="C23" s="31" t="s">
        <v>1065</v>
      </c>
      <c r="D23" s="31" t="s">
        <v>1067</v>
      </c>
      <c r="E23" s="31" t="s">
        <v>576</v>
      </c>
      <c r="F23" s="90">
        <v>62666</v>
      </c>
      <c r="G23" s="32">
        <v>27.88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44575</v>
      </c>
      <c r="B24" s="32">
        <v>540545</v>
      </c>
      <c r="C24" s="31" t="s">
        <v>1065</v>
      </c>
      <c r="D24" s="31" t="s">
        <v>1067</v>
      </c>
      <c r="E24" s="31" t="s">
        <v>577</v>
      </c>
      <c r="F24" s="90">
        <v>62666</v>
      </c>
      <c r="G24" s="32">
        <v>29.25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44575</v>
      </c>
      <c r="B25" s="32">
        <v>531752</v>
      </c>
      <c r="C25" s="31" t="s">
        <v>1006</v>
      </c>
      <c r="D25" s="31" t="s">
        <v>859</v>
      </c>
      <c r="E25" s="31" t="s">
        <v>576</v>
      </c>
      <c r="F25" s="90">
        <v>4210341</v>
      </c>
      <c r="G25" s="32">
        <v>0.94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44575</v>
      </c>
      <c r="B26" s="32">
        <v>543439</v>
      </c>
      <c r="C26" s="31" t="s">
        <v>885</v>
      </c>
      <c r="D26" s="31" t="s">
        <v>1068</v>
      </c>
      <c r="E26" s="31" t="s">
        <v>576</v>
      </c>
      <c r="F26" s="90">
        <v>16000</v>
      </c>
      <c r="G26" s="32">
        <v>63.5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44575</v>
      </c>
      <c r="B27" s="32">
        <v>543439</v>
      </c>
      <c r="C27" s="31" t="s">
        <v>885</v>
      </c>
      <c r="D27" s="31" t="s">
        <v>1068</v>
      </c>
      <c r="E27" s="31" t="s">
        <v>577</v>
      </c>
      <c r="F27" s="90">
        <v>8000</v>
      </c>
      <c r="G27" s="32">
        <v>63.4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44575</v>
      </c>
      <c r="B28" s="32">
        <v>543439</v>
      </c>
      <c r="C28" s="31" t="s">
        <v>885</v>
      </c>
      <c r="D28" s="31" t="s">
        <v>1069</v>
      </c>
      <c r="E28" s="31" t="s">
        <v>576</v>
      </c>
      <c r="F28" s="90">
        <v>44000</v>
      </c>
      <c r="G28" s="32">
        <v>63.4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44575</v>
      </c>
      <c r="B29" s="32">
        <v>543439</v>
      </c>
      <c r="C29" s="31" t="s">
        <v>885</v>
      </c>
      <c r="D29" s="31" t="s">
        <v>1070</v>
      </c>
      <c r="E29" s="31" t="s">
        <v>577</v>
      </c>
      <c r="F29" s="90">
        <v>178000</v>
      </c>
      <c r="G29" s="32">
        <v>63.51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44575</v>
      </c>
      <c r="B30" s="32">
        <v>530309</v>
      </c>
      <c r="C30" s="31" t="s">
        <v>1007</v>
      </c>
      <c r="D30" s="31" t="s">
        <v>1008</v>
      </c>
      <c r="E30" s="31" t="s">
        <v>576</v>
      </c>
      <c r="F30" s="90">
        <v>20000</v>
      </c>
      <c r="G30" s="32">
        <v>191.85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44575</v>
      </c>
      <c r="B31" s="32">
        <v>542678</v>
      </c>
      <c r="C31" s="31" t="s">
        <v>1071</v>
      </c>
      <c r="D31" s="31" t="s">
        <v>935</v>
      </c>
      <c r="E31" s="31" t="s">
        <v>576</v>
      </c>
      <c r="F31" s="90">
        <v>208000</v>
      </c>
      <c r="G31" s="32">
        <v>24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44575</v>
      </c>
      <c r="B32" s="32">
        <v>542678</v>
      </c>
      <c r="C32" s="31" t="s">
        <v>1071</v>
      </c>
      <c r="D32" s="31" t="s">
        <v>935</v>
      </c>
      <c r="E32" s="31" t="s">
        <v>577</v>
      </c>
      <c r="F32" s="90">
        <v>6000</v>
      </c>
      <c r="G32" s="32">
        <v>24.97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44575</v>
      </c>
      <c r="B33" s="32">
        <v>542678</v>
      </c>
      <c r="C33" s="31" t="s">
        <v>1071</v>
      </c>
      <c r="D33" s="31" t="s">
        <v>1072</v>
      </c>
      <c r="E33" s="31" t="s">
        <v>577</v>
      </c>
      <c r="F33" s="90">
        <v>204000</v>
      </c>
      <c r="G33" s="32">
        <v>24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44575</v>
      </c>
      <c r="B34" s="32">
        <v>539800</v>
      </c>
      <c r="C34" s="31" t="s">
        <v>1073</v>
      </c>
      <c r="D34" s="31" t="s">
        <v>1074</v>
      </c>
      <c r="E34" s="31" t="s">
        <v>577</v>
      </c>
      <c r="F34" s="90">
        <v>51113</v>
      </c>
      <c r="G34" s="32">
        <v>12.58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44575</v>
      </c>
      <c r="B35" s="32">
        <v>531909</v>
      </c>
      <c r="C35" s="31" t="s">
        <v>1075</v>
      </c>
      <c r="D35" s="31" t="s">
        <v>1076</v>
      </c>
      <c r="E35" s="31" t="s">
        <v>576</v>
      </c>
      <c r="F35" s="90">
        <v>800000</v>
      </c>
      <c r="G35" s="32">
        <v>9.9600000000000009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44575</v>
      </c>
      <c r="B36" s="32">
        <v>531909</v>
      </c>
      <c r="C36" s="31" t="s">
        <v>1075</v>
      </c>
      <c r="D36" s="31" t="s">
        <v>1077</v>
      </c>
      <c r="E36" s="31" t="s">
        <v>577</v>
      </c>
      <c r="F36" s="90">
        <v>754262</v>
      </c>
      <c r="G36" s="32">
        <v>9.9499999999999993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44575</v>
      </c>
      <c r="B37" s="32">
        <v>542724</v>
      </c>
      <c r="C37" s="31" t="s">
        <v>973</v>
      </c>
      <c r="D37" s="31" t="s">
        <v>859</v>
      </c>
      <c r="E37" s="31" t="s">
        <v>576</v>
      </c>
      <c r="F37" s="90">
        <v>1040610</v>
      </c>
      <c r="G37" s="32">
        <v>10.32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44575</v>
      </c>
      <c r="B38" s="32">
        <v>542724</v>
      </c>
      <c r="C38" s="31" t="s">
        <v>973</v>
      </c>
      <c r="D38" s="31" t="s">
        <v>859</v>
      </c>
      <c r="E38" s="31" t="s">
        <v>577</v>
      </c>
      <c r="F38" s="90">
        <v>341387</v>
      </c>
      <c r="G38" s="32">
        <v>10.32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44575</v>
      </c>
      <c r="B39" s="32">
        <v>542724</v>
      </c>
      <c r="C39" s="31" t="s">
        <v>973</v>
      </c>
      <c r="D39" s="31" t="s">
        <v>1011</v>
      </c>
      <c r="E39" s="31" t="s">
        <v>577</v>
      </c>
      <c r="F39" s="90">
        <v>2000000</v>
      </c>
      <c r="G39" s="32">
        <v>10.34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44575</v>
      </c>
      <c r="B40" s="32">
        <v>542724</v>
      </c>
      <c r="C40" s="31" t="s">
        <v>973</v>
      </c>
      <c r="D40" s="31" t="s">
        <v>974</v>
      </c>
      <c r="E40" s="31" t="s">
        <v>576</v>
      </c>
      <c r="F40" s="90">
        <v>493130</v>
      </c>
      <c r="G40" s="32">
        <v>10.33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44575</v>
      </c>
      <c r="B41" s="32">
        <v>542724</v>
      </c>
      <c r="C41" s="31" t="s">
        <v>973</v>
      </c>
      <c r="D41" s="31" t="s">
        <v>974</v>
      </c>
      <c r="E41" s="31" t="s">
        <v>577</v>
      </c>
      <c r="F41" s="90">
        <v>493130</v>
      </c>
      <c r="G41" s="32">
        <v>10.46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44575</v>
      </c>
      <c r="B42" s="32">
        <v>533149</v>
      </c>
      <c r="C42" s="31" t="s">
        <v>1078</v>
      </c>
      <c r="D42" s="31" t="s">
        <v>1079</v>
      </c>
      <c r="E42" s="31" t="s">
        <v>576</v>
      </c>
      <c r="F42" s="90">
        <v>74077</v>
      </c>
      <c r="G42" s="32">
        <v>4.79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44575</v>
      </c>
      <c r="B43" s="32">
        <v>533149</v>
      </c>
      <c r="C43" s="31" t="s">
        <v>1078</v>
      </c>
      <c r="D43" s="31" t="s">
        <v>1080</v>
      </c>
      <c r="E43" s="31" t="s">
        <v>577</v>
      </c>
      <c r="F43" s="90">
        <v>94744</v>
      </c>
      <c r="G43" s="32">
        <v>5.0999999999999996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44575</v>
      </c>
      <c r="B44" s="32">
        <v>543444</v>
      </c>
      <c r="C44" s="31" t="s">
        <v>1012</v>
      </c>
      <c r="D44" s="31" t="s">
        <v>1081</v>
      </c>
      <c r="E44" s="31" t="s">
        <v>576</v>
      </c>
      <c r="F44" s="90">
        <v>12000</v>
      </c>
      <c r="G44" s="32">
        <v>42.26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44575</v>
      </c>
      <c r="B45" s="32">
        <v>539032</v>
      </c>
      <c r="C45" s="31" t="s">
        <v>927</v>
      </c>
      <c r="D45" s="31" t="s">
        <v>859</v>
      </c>
      <c r="E45" s="31" t="s">
        <v>577</v>
      </c>
      <c r="F45" s="90">
        <v>84143</v>
      </c>
      <c r="G45" s="32">
        <v>10.3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44575</v>
      </c>
      <c r="B46" s="32">
        <v>542918</v>
      </c>
      <c r="C46" s="31" t="s">
        <v>1014</v>
      </c>
      <c r="D46" s="31" t="s">
        <v>1082</v>
      </c>
      <c r="E46" s="31" t="s">
        <v>576</v>
      </c>
      <c r="F46" s="90">
        <v>100500</v>
      </c>
      <c r="G46" s="32">
        <v>92.45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44575</v>
      </c>
      <c r="B47" s="32">
        <v>542918</v>
      </c>
      <c r="C47" s="31" t="s">
        <v>1014</v>
      </c>
      <c r="D47" s="31" t="s">
        <v>1015</v>
      </c>
      <c r="E47" s="31" t="s">
        <v>577</v>
      </c>
      <c r="F47" s="90">
        <v>85500</v>
      </c>
      <c r="G47" s="32">
        <v>92.45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44575</v>
      </c>
      <c r="B48" s="32">
        <v>500160</v>
      </c>
      <c r="C48" s="31" t="s">
        <v>1016</v>
      </c>
      <c r="D48" s="31" t="s">
        <v>1017</v>
      </c>
      <c r="E48" s="31" t="s">
        <v>577</v>
      </c>
      <c r="F48" s="90">
        <v>1000000</v>
      </c>
      <c r="G48" s="32">
        <v>20.39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44575</v>
      </c>
      <c r="B49" s="32">
        <v>532775</v>
      </c>
      <c r="C49" s="31" t="s">
        <v>1018</v>
      </c>
      <c r="D49" s="31" t="s">
        <v>1017</v>
      </c>
      <c r="E49" s="31" t="s">
        <v>577</v>
      </c>
      <c r="F49" s="90">
        <v>160000000</v>
      </c>
      <c r="G49" s="32">
        <v>2.2000000000000002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44575</v>
      </c>
      <c r="B50" s="32">
        <v>523277</v>
      </c>
      <c r="C50" s="31" t="s">
        <v>936</v>
      </c>
      <c r="D50" s="31" t="s">
        <v>859</v>
      </c>
      <c r="E50" s="31" t="s">
        <v>576</v>
      </c>
      <c r="F50" s="90">
        <v>9</v>
      </c>
      <c r="G50" s="32">
        <v>1.45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44575</v>
      </c>
      <c r="B51" s="32">
        <v>523277</v>
      </c>
      <c r="C51" s="31" t="s">
        <v>936</v>
      </c>
      <c r="D51" s="31" t="s">
        <v>859</v>
      </c>
      <c r="E51" s="31" t="s">
        <v>577</v>
      </c>
      <c r="F51" s="90">
        <v>6500009</v>
      </c>
      <c r="G51" s="32">
        <v>1.51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44575</v>
      </c>
      <c r="B52" s="32">
        <v>532467</v>
      </c>
      <c r="C52" s="31" t="s">
        <v>1083</v>
      </c>
      <c r="D52" s="31" t="s">
        <v>1084</v>
      </c>
      <c r="E52" s="31" t="s">
        <v>577</v>
      </c>
      <c r="F52" s="90">
        <v>71047</v>
      </c>
      <c r="G52" s="32">
        <v>33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44575</v>
      </c>
      <c r="B53" s="32">
        <v>532467</v>
      </c>
      <c r="C53" s="31" t="s">
        <v>1083</v>
      </c>
      <c r="D53" s="31" t="s">
        <v>1085</v>
      </c>
      <c r="E53" s="31" t="s">
        <v>576</v>
      </c>
      <c r="F53" s="90">
        <v>75000</v>
      </c>
      <c r="G53" s="32">
        <v>32.99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44575</v>
      </c>
      <c r="B54" s="32">
        <v>543286</v>
      </c>
      <c r="C54" s="31" t="s">
        <v>1019</v>
      </c>
      <c r="D54" s="31" t="s">
        <v>1028</v>
      </c>
      <c r="E54" s="31" t="s">
        <v>576</v>
      </c>
      <c r="F54" s="90">
        <v>30000</v>
      </c>
      <c r="G54" s="32">
        <v>18.66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44575</v>
      </c>
      <c r="B55" s="32">
        <v>532154</v>
      </c>
      <c r="C55" s="31" t="s">
        <v>975</v>
      </c>
      <c r="D55" s="31" t="s">
        <v>981</v>
      </c>
      <c r="E55" s="31" t="s">
        <v>577</v>
      </c>
      <c r="F55" s="90">
        <v>2700000</v>
      </c>
      <c r="G55" s="32">
        <v>1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44575</v>
      </c>
      <c r="B56" s="32">
        <v>532154</v>
      </c>
      <c r="C56" s="31" t="s">
        <v>975</v>
      </c>
      <c r="D56" s="31" t="s">
        <v>977</v>
      </c>
      <c r="E56" s="31" t="s">
        <v>576</v>
      </c>
      <c r="F56" s="90">
        <v>3000000</v>
      </c>
      <c r="G56" s="32">
        <v>1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44575</v>
      </c>
      <c r="B57" s="32">
        <v>505523</v>
      </c>
      <c r="C57" s="31" t="s">
        <v>1020</v>
      </c>
      <c r="D57" s="31" t="s">
        <v>1021</v>
      </c>
      <c r="E57" s="31" t="s">
        <v>577</v>
      </c>
      <c r="F57" s="90">
        <v>1000000</v>
      </c>
      <c r="G57" s="32">
        <v>2.1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44575</v>
      </c>
      <c r="B58" s="32">
        <v>531648</v>
      </c>
      <c r="C58" s="31" t="s">
        <v>1022</v>
      </c>
      <c r="D58" s="31" t="s">
        <v>859</v>
      </c>
      <c r="E58" s="31" t="s">
        <v>577</v>
      </c>
      <c r="F58" s="90">
        <v>233156</v>
      </c>
      <c r="G58" s="32">
        <v>3.48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44575</v>
      </c>
      <c r="B59" s="32">
        <v>505850</v>
      </c>
      <c r="C59" s="31" t="s">
        <v>1086</v>
      </c>
      <c r="D59" s="31" t="s">
        <v>1087</v>
      </c>
      <c r="E59" s="31" t="s">
        <v>576</v>
      </c>
      <c r="F59" s="90">
        <v>125000</v>
      </c>
      <c r="G59" s="32">
        <v>87.57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44575</v>
      </c>
      <c r="B60" s="32">
        <v>526622</v>
      </c>
      <c r="C60" s="31" t="s">
        <v>976</v>
      </c>
      <c r="D60" s="31" t="s">
        <v>859</v>
      </c>
      <c r="E60" s="31" t="s">
        <v>576</v>
      </c>
      <c r="F60" s="90">
        <v>2127444</v>
      </c>
      <c r="G60" s="32">
        <v>2.2000000000000002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44575</v>
      </c>
      <c r="B61" s="32">
        <v>543282</v>
      </c>
      <c r="C61" s="31" t="s">
        <v>1088</v>
      </c>
      <c r="D61" s="31" t="s">
        <v>978</v>
      </c>
      <c r="E61" s="31" t="s">
        <v>577</v>
      </c>
      <c r="F61" s="90">
        <v>4200</v>
      </c>
      <c r="G61" s="32">
        <v>201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44575</v>
      </c>
      <c r="B62" s="32">
        <v>543282</v>
      </c>
      <c r="C62" s="20" t="s">
        <v>1088</v>
      </c>
      <c r="D62" s="20" t="s">
        <v>1089</v>
      </c>
      <c r="E62" s="31" t="s">
        <v>576</v>
      </c>
      <c r="F62" s="90">
        <v>4200</v>
      </c>
      <c r="G62" s="32">
        <v>201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44575</v>
      </c>
      <c r="B63" s="32">
        <v>543400</v>
      </c>
      <c r="C63" s="31" t="s">
        <v>1090</v>
      </c>
      <c r="D63" s="31" t="s">
        <v>1091</v>
      </c>
      <c r="E63" s="31" t="s">
        <v>576</v>
      </c>
      <c r="F63" s="90">
        <v>74000</v>
      </c>
      <c r="G63" s="32">
        <v>39.24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44575</v>
      </c>
      <c r="B64" s="32">
        <v>543400</v>
      </c>
      <c r="C64" s="31" t="s">
        <v>1090</v>
      </c>
      <c r="D64" s="31" t="s">
        <v>1092</v>
      </c>
      <c r="E64" s="31" t="s">
        <v>577</v>
      </c>
      <c r="F64" s="90">
        <v>34000</v>
      </c>
      <c r="G64" s="32">
        <v>38.799999999999997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44575</v>
      </c>
      <c r="B65" s="32">
        <v>543400</v>
      </c>
      <c r="C65" s="31" t="s">
        <v>1090</v>
      </c>
      <c r="D65" s="31" t="s">
        <v>859</v>
      </c>
      <c r="E65" s="31" t="s">
        <v>576</v>
      </c>
      <c r="F65" s="90">
        <v>54000</v>
      </c>
      <c r="G65" s="32">
        <v>38.81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44575</v>
      </c>
      <c r="B66" s="32">
        <v>543400</v>
      </c>
      <c r="C66" s="31" t="s">
        <v>1090</v>
      </c>
      <c r="D66" s="31" t="s">
        <v>859</v>
      </c>
      <c r="E66" s="31" t="s">
        <v>577</v>
      </c>
      <c r="F66" s="90">
        <v>54000</v>
      </c>
      <c r="G66" s="32">
        <v>39.69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44575</v>
      </c>
      <c r="B67" s="32">
        <v>540386</v>
      </c>
      <c r="C67" s="31" t="s">
        <v>1093</v>
      </c>
      <c r="D67" s="31" t="s">
        <v>1094</v>
      </c>
      <c r="E67" s="31" t="s">
        <v>576</v>
      </c>
      <c r="F67" s="90">
        <v>63469</v>
      </c>
      <c r="G67" s="32">
        <v>31.95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44575</v>
      </c>
      <c r="B68" s="32">
        <v>540386</v>
      </c>
      <c r="C68" s="31" t="s">
        <v>1093</v>
      </c>
      <c r="D68" s="31" t="s">
        <v>1094</v>
      </c>
      <c r="E68" s="31" t="s">
        <v>577</v>
      </c>
      <c r="F68" s="90">
        <v>63469</v>
      </c>
      <c r="G68" s="32">
        <v>31.92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44575</v>
      </c>
      <c r="B69" s="32">
        <v>540386</v>
      </c>
      <c r="C69" s="31" t="s">
        <v>1093</v>
      </c>
      <c r="D69" s="31" t="s">
        <v>1095</v>
      </c>
      <c r="E69" s="31" t="s">
        <v>576</v>
      </c>
      <c r="F69" s="90">
        <v>63469</v>
      </c>
      <c r="G69" s="32">
        <v>31.94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44575</v>
      </c>
      <c r="B70" s="32">
        <v>540386</v>
      </c>
      <c r="C70" s="31" t="s">
        <v>1093</v>
      </c>
      <c r="D70" s="31" t="s">
        <v>1095</v>
      </c>
      <c r="E70" s="31" t="s">
        <v>577</v>
      </c>
      <c r="F70" s="90">
        <v>63469</v>
      </c>
      <c r="G70" s="32">
        <v>31.95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44575</v>
      </c>
      <c r="B71" s="32">
        <v>540198</v>
      </c>
      <c r="C71" s="31" t="s">
        <v>1023</v>
      </c>
      <c r="D71" s="31" t="s">
        <v>1096</v>
      </c>
      <c r="E71" s="31" t="s">
        <v>576</v>
      </c>
      <c r="F71" s="90">
        <v>28340</v>
      </c>
      <c r="G71" s="32">
        <v>45.43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44575</v>
      </c>
      <c r="B72" s="32">
        <v>540198</v>
      </c>
      <c r="C72" s="31" t="s">
        <v>1023</v>
      </c>
      <c r="D72" s="31" t="s">
        <v>1097</v>
      </c>
      <c r="E72" s="31" t="s">
        <v>576</v>
      </c>
      <c r="F72" s="90">
        <v>31752</v>
      </c>
      <c r="G72" s="32">
        <v>45.97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44575</v>
      </c>
      <c r="B73" s="32">
        <v>526345</v>
      </c>
      <c r="C73" s="31" t="s">
        <v>1024</v>
      </c>
      <c r="D73" s="31" t="s">
        <v>1098</v>
      </c>
      <c r="E73" s="31" t="s">
        <v>576</v>
      </c>
      <c r="F73" s="90">
        <v>95196</v>
      </c>
      <c r="G73" s="32">
        <v>25.65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44575</v>
      </c>
      <c r="B74" s="32">
        <v>539273</v>
      </c>
      <c r="C74" s="31" t="s">
        <v>1099</v>
      </c>
      <c r="D74" s="31" t="s">
        <v>1100</v>
      </c>
      <c r="E74" s="31" t="s">
        <v>577</v>
      </c>
      <c r="F74" s="90">
        <v>10000</v>
      </c>
      <c r="G74" s="32">
        <v>30.05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44575</v>
      </c>
      <c r="B75" s="32">
        <v>512217</v>
      </c>
      <c r="C75" s="31" t="s">
        <v>1025</v>
      </c>
      <c r="D75" s="31" t="s">
        <v>1026</v>
      </c>
      <c r="E75" s="31" t="s">
        <v>576</v>
      </c>
      <c r="F75" s="90">
        <v>30643</v>
      </c>
      <c r="G75" s="32">
        <v>11.51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44575</v>
      </c>
      <c r="B76" s="32">
        <v>543375</v>
      </c>
      <c r="C76" s="31" t="s">
        <v>1101</v>
      </c>
      <c r="D76" s="31" t="s">
        <v>1102</v>
      </c>
      <c r="E76" s="31" t="s">
        <v>576</v>
      </c>
      <c r="F76" s="90">
        <v>40000</v>
      </c>
      <c r="G76" s="32">
        <v>24.78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44575</v>
      </c>
      <c r="B77" s="32">
        <v>543375</v>
      </c>
      <c r="C77" s="31" t="s">
        <v>1101</v>
      </c>
      <c r="D77" s="31" t="s">
        <v>1102</v>
      </c>
      <c r="E77" s="31" t="s">
        <v>577</v>
      </c>
      <c r="F77" s="90">
        <v>40000</v>
      </c>
      <c r="G77" s="32">
        <v>26.23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44575</v>
      </c>
      <c r="B78" s="32">
        <v>530461</v>
      </c>
      <c r="C78" s="31" t="s">
        <v>1103</v>
      </c>
      <c r="D78" s="31" t="s">
        <v>859</v>
      </c>
      <c r="E78" s="31" t="s">
        <v>576</v>
      </c>
      <c r="F78" s="90">
        <v>144091</v>
      </c>
      <c r="G78" s="32">
        <v>25.8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44575</v>
      </c>
      <c r="B79" s="32">
        <v>530461</v>
      </c>
      <c r="C79" s="31" t="s">
        <v>1103</v>
      </c>
      <c r="D79" s="31" t="s">
        <v>859</v>
      </c>
      <c r="E79" s="31" t="s">
        <v>577</v>
      </c>
      <c r="F79" s="90">
        <v>74332</v>
      </c>
      <c r="G79" s="32">
        <v>26.68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44575</v>
      </c>
      <c r="B80" s="32">
        <v>531569</v>
      </c>
      <c r="C80" s="31" t="s">
        <v>1104</v>
      </c>
      <c r="D80" s="31" t="s">
        <v>1105</v>
      </c>
      <c r="E80" s="31" t="s">
        <v>576</v>
      </c>
      <c r="F80" s="90">
        <v>59496</v>
      </c>
      <c r="G80" s="32">
        <v>48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44575</v>
      </c>
      <c r="B81" s="32">
        <v>538875</v>
      </c>
      <c r="C81" s="31" t="s">
        <v>886</v>
      </c>
      <c r="D81" s="31" t="s">
        <v>1106</v>
      </c>
      <c r="E81" s="31" t="s">
        <v>576</v>
      </c>
      <c r="F81" s="90">
        <v>72000</v>
      </c>
      <c r="G81" s="32">
        <v>16.05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44575</v>
      </c>
      <c r="B82" s="32">
        <v>538875</v>
      </c>
      <c r="C82" s="31" t="s">
        <v>886</v>
      </c>
      <c r="D82" s="31" t="s">
        <v>928</v>
      </c>
      <c r="E82" s="31" t="s">
        <v>577</v>
      </c>
      <c r="F82" s="90">
        <v>233988</v>
      </c>
      <c r="G82" s="32">
        <v>16.05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44575</v>
      </c>
      <c r="B83" s="32">
        <v>530525</v>
      </c>
      <c r="C83" s="31" t="s">
        <v>1107</v>
      </c>
      <c r="D83" s="31" t="s">
        <v>859</v>
      </c>
      <c r="E83" s="31" t="s">
        <v>576</v>
      </c>
      <c r="F83" s="90">
        <v>51873</v>
      </c>
      <c r="G83" s="32">
        <v>11.93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44575</v>
      </c>
      <c r="B84" s="32">
        <v>532217</v>
      </c>
      <c r="C84" s="31" t="s">
        <v>1108</v>
      </c>
      <c r="D84" s="31" t="s">
        <v>1109</v>
      </c>
      <c r="E84" s="31" t="s">
        <v>577</v>
      </c>
      <c r="F84" s="90">
        <v>72050</v>
      </c>
      <c r="G84" s="32">
        <v>18.52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44575</v>
      </c>
      <c r="B85" s="32">
        <v>532217</v>
      </c>
      <c r="C85" s="31" t="s">
        <v>1108</v>
      </c>
      <c r="D85" s="31" t="s">
        <v>1110</v>
      </c>
      <c r="E85" s="31" t="s">
        <v>577</v>
      </c>
      <c r="F85" s="90">
        <v>122000</v>
      </c>
      <c r="G85" s="32">
        <v>18.48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44575</v>
      </c>
      <c r="B86" s="32">
        <v>539217</v>
      </c>
      <c r="C86" s="31" t="s">
        <v>944</v>
      </c>
      <c r="D86" s="31" t="s">
        <v>859</v>
      </c>
      <c r="E86" s="31" t="s">
        <v>576</v>
      </c>
      <c r="F86" s="90">
        <v>69064</v>
      </c>
      <c r="G86" s="32">
        <v>2.15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44575</v>
      </c>
      <c r="B87" s="32">
        <v>539217</v>
      </c>
      <c r="C87" s="31" t="s">
        <v>944</v>
      </c>
      <c r="D87" s="31" t="s">
        <v>859</v>
      </c>
      <c r="E87" s="31" t="s">
        <v>577</v>
      </c>
      <c r="F87" s="90">
        <v>871857</v>
      </c>
      <c r="G87" s="32">
        <v>2.11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44575</v>
      </c>
      <c r="B88" s="32">
        <v>530419</v>
      </c>
      <c r="C88" s="31" t="s">
        <v>1111</v>
      </c>
      <c r="D88" s="31" t="s">
        <v>1112</v>
      </c>
      <c r="E88" s="31" t="s">
        <v>576</v>
      </c>
      <c r="F88" s="90">
        <v>60000</v>
      </c>
      <c r="G88" s="32">
        <v>47.9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44575</v>
      </c>
      <c r="B89" s="32">
        <v>510245</v>
      </c>
      <c r="C89" s="31" t="s">
        <v>1113</v>
      </c>
      <c r="D89" s="31" t="s">
        <v>859</v>
      </c>
      <c r="E89" s="31" t="s">
        <v>576</v>
      </c>
      <c r="F89" s="90">
        <v>593844</v>
      </c>
      <c r="G89" s="32">
        <v>12.8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44575</v>
      </c>
      <c r="B90" s="32">
        <v>537582</v>
      </c>
      <c r="C90" s="31" t="s">
        <v>1027</v>
      </c>
      <c r="D90" s="31" t="s">
        <v>1114</v>
      </c>
      <c r="E90" s="31" t="s">
        <v>576</v>
      </c>
      <c r="F90" s="90">
        <v>170000</v>
      </c>
      <c r="G90" s="32">
        <v>2.56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44575</v>
      </c>
      <c r="B91" s="32" t="s">
        <v>1115</v>
      </c>
      <c r="C91" s="31" t="s">
        <v>1116</v>
      </c>
      <c r="D91" s="31" t="s">
        <v>859</v>
      </c>
      <c r="E91" s="31" t="s">
        <v>576</v>
      </c>
      <c r="F91" s="90">
        <v>724029</v>
      </c>
      <c r="G91" s="32">
        <v>12.37</v>
      </c>
      <c r="H91" s="32" t="s">
        <v>954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44575</v>
      </c>
      <c r="B92" s="32" t="s">
        <v>1117</v>
      </c>
      <c r="C92" s="31" t="s">
        <v>1118</v>
      </c>
      <c r="D92" s="31" t="s">
        <v>946</v>
      </c>
      <c r="E92" s="31" t="s">
        <v>576</v>
      </c>
      <c r="F92" s="90">
        <v>52371</v>
      </c>
      <c r="G92" s="32">
        <v>118.01</v>
      </c>
      <c r="H92" s="32" t="s">
        <v>954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44575</v>
      </c>
      <c r="B93" s="32" t="s">
        <v>1031</v>
      </c>
      <c r="C93" s="31" t="s">
        <v>1032</v>
      </c>
      <c r="D93" s="31" t="s">
        <v>945</v>
      </c>
      <c r="E93" s="31" t="s">
        <v>576</v>
      </c>
      <c r="F93" s="90">
        <v>64102</v>
      </c>
      <c r="G93" s="32">
        <v>42.14</v>
      </c>
      <c r="H93" s="32" t="s">
        <v>954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44575</v>
      </c>
      <c r="B94" s="32" t="s">
        <v>1031</v>
      </c>
      <c r="C94" s="31" t="s">
        <v>1032</v>
      </c>
      <c r="D94" s="31" t="s">
        <v>948</v>
      </c>
      <c r="E94" s="31" t="s">
        <v>576</v>
      </c>
      <c r="F94" s="90">
        <v>44485</v>
      </c>
      <c r="G94" s="32">
        <v>42.38</v>
      </c>
      <c r="H94" s="32" t="s">
        <v>954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44575</v>
      </c>
      <c r="B95" s="32" t="s">
        <v>1119</v>
      </c>
      <c r="C95" s="31" t="s">
        <v>1120</v>
      </c>
      <c r="D95" s="31" t="s">
        <v>1082</v>
      </c>
      <c r="E95" s="31" t="s">
        <v>576</v>
      </c>
      <c r="F95" s="90">
        <v>225000</v>
      </c>
      <c r="G95" s="32">
        <v>203.97</v>
      </c>
      <c r="H95" s="32" t="s">
        <v>954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44575</v>
      </c>
      <c r="B96" s="32" t="s">
        <v>979</v>
      </c>
      <c r="C96" s="31" t="s">
        <v>980</v>
      </c>
      <c r="D96" s="31" t="s">
        <v>1121</v>
      </c>
      <c r="E96" s="31" t="s">
        <v>576</v>
      </c>
      <c r="F96" s="90">
        <v>34927</v>
      </c>
      <c r="G96" s="32">
        <v>109.46</v>
      </c>
      <c r="H96" s="32" t="s">
        <v>954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44575</v>
      </c>
      <c r="B97" s="32" t="s">
        <v>979</v>
      </c>
      <c r="C97" s="31" t="s">
        <v>980</v>
      </c>
      <c r="D97" s="31" t="s">
        <v>1033</v>
      </c>
      <c r="E97" s="31" t="s">
        <v>576</v>
      </c>
      <c r="F97" s="90">
        <v>1503</v>
      </c>
      <c r="G97" s="32">
        <v>106.25</v>
      </c>
      <c r="H97" s="32" t="s">
        <v>954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44575</v>
      </c>
      <c r="B98" s="32" t="s">
        <v>979</v>
      </c>
      <c r="C98" s="31" t="s">
        <v>980</v>
      </c>
      <c r="D98" s="31" t="s">
        <v>1034</v>
      </c>
      <c r="E98" s="31" t="s">
        <v>576</v>
      </c>
      <c r="F98" s="90">
        <v>23137</v>
      </c>
      <c r="G98" s="32">
        <v>107.74</v>
      </c>
      <c r="H98" s="32" t="s">
        <v>954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44575</v>
      </c>
      <c r="B99" s="32" t="s">
        <v>979</v>
      </c>
      <c r="C99" s="31" t="s">
        <v>980</v>
      </c>
      <c r="D99" s="31" t="s">
        <v>947</v>
      </c>
      <c r="E99" s="31" t="s">
        <v>576</v>
      </c>
      <c r="F99" s="90">
        <v>58670</v>
      </c>
      <c r="G99" s="32">
        <v>107.16</v>
      </c>
      <c r="H99" s="32" t="s">
        <v>954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44575</v>
      </c>
      <c r="B100" s="32" t="s">
        <v>1122</v>
      </c>
      <c r="C100" s="31" t="s">
        <v>1123</v>
      </c>
      <c r="D100" s="31" t="s">
        <v>948</v>
      </c>
      <c r="E100" s="31" t="s">
        <v>576</v>
      </c>
      <c r="F100" s="90">
        <v>74733</v>
      </c>
      <c r="G100" s="32">
        <v>38.799999999999997</v>
      </c>
      <c r="H100" s="32" t="s">
        <v>954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44575</v>
      </c>
      <c r="B101" s="32" t="s">
        <v>1122</v>
      </c>
      <c r="C101" s="31" t="s">
        <v>1123</v>
      </c>
      <c r="D101" s="31" t="s">
        <v>1124</v>
      </c>
      <c r="E101" s="31" t="s">
        <v>576</v>
      </c>
      <c r="F101" s="90">
        <v>82376</v>
      </c>
      <c r="G101" s="32">
        <v>38.630000000000003</v>
      </c>
      <c r="H101" s="32" t="s">
        <v>954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44575</v>
      </c>
      <c r="B102" s="32" t="s">
        <v>1125</v>
      </c>
      <c r="C102" s="31" t="s">
        <v>1126</v>
      </c>
      <c r="D102" s="31" t="s">
        <v>859</v>
      </c>
      <c r="E102" s="31" t="s">
        <v>576</v>
      </c>
      <c r="F102" s="90">
        <v>712423</v>
      </c>
      <c r="G102" s="32">
        <v>7.35</v>
      </c>
      <c r="H102" s="32" t="s">
        <v>954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44575</v>
      </c>
      <c r="B103" s="32" t="s">
        <v>1127</v>
      </c>
      <c r="C103" s="31" t="s">
        <v>1128</v>
      </c>
      <c r="D103" s="31" t="s">
        <v>859</v>
      </c>
      <c r="E103" s="31" t="s">
        <v>576</v>
      </c>
      <c r="F103" s="90">
        <v>1120102</v>
      </c>
      <c r="G103" s="32">
        <v>64.98</v>
      </c>
      <c r="H103" s="32" t="s">
        <v>954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44575</v>
      </c>
      <c r="B104" s="32" t="s">
        <v>1129</v>
      </c>
      <c r="C104" s="31" t="s">
        <v>1130</v>
      </c>
      <c r="D104" s="31" t="s">
        <v>1131</v>
      </c>
      <c r="E104" s="31" t="s">
        <v>576</v>
      </c>
      <c r="F104" s="90">
        <v>90000</v>
      </c>
      <c r="G104" s="32">
        <v>130.15</v>
      </c>
      <c r="H104" s="32" t="s">
        <v>954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44575</v>
      </c>
      <c r="B105" s="32" t="s">
        <v>1129</v>
      </c>
      <c r="C105" s="31" t="s">
        <v>1130</v>
      </c>
      <c r="D105" s="31" t="s">
        <v>1132</v>
      </c>
      <c r="E105" s="31" t="s">
        <v>576</v>
      </c>
      <c r="F105" s="90">
        <v>78000</v>
      </c>
      <c r="G105" s="32">
        <v>130.15</v>
      </c>
      <c r="H105" s="32" t="s">
        <v>954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44575</v>
      </c>
      <c r="B106" s="32" t="s">
        <v>952</v>
      </c>
      <c r="C106" s="31" t="s">
        <v>953</v>
      </c>
      <c r="D106" s="31" t="s">
        <v>982</v>
      </c>
      <c r="E106" s="31" t="s">
        <v>576</v>
      </c>
      <c r="F106" s="90">
        <v>100000</v>
      </c>
      <c r="G106" s="32">
        <v>54.5</v>
      </c>
      <c r="H106" s="32" t="s">
        <v>954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44575</v>
      </c>
      <c r="B107" s="32" t="s">
        <v>1133</v>
      </c>
      <c r="C107" s="31" t="s">
        <v>1134</v>
      </c>
      <c r="D107" s="31" t="s">
        <v>946</v>
      </c>
      <c r="E107" s="31" t="s">
        <v>576</v>
      </c>
      <c r="F107" s="90">
        <v>73558</v>
      </c>
      <c r="G107" s="32">
        <v>165.96</v>
      </c>
      <c r="H107" s="32" t="s">
        <v>954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44575</v>
      </c>
      <c r="B108" s="32" t="s">
        <v>1135</v>
      </c>
      <c r="C108" s="31" t="s">
        <v>1136</v>
      </c>
      <c r="D108" s="31" t="s">
        <v>948</v>
      </c>
      <c r="E108" s="31" t="s">
        <v>576</v>
      </c>
      <c r="F108" s="90">
        <v>2315973</v>
      </c>
      <c r="G108" s="32">
        <v>102.1</v>
      </c>
      <c r="H108" s="32" t="s">
        <v>954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44575</v>
      </c>
      <c r="B109" s="32" t="s">
        <v>1135</v>
      </c>
      <c r="C109" s="31" t="s">
        <v>1136</v>
      </c>
      <c r="D109" s="31" t="s">
        <v>947</v>
      </c>
      <c r="E109" s="31" t="s">
        <v>576</v>
      </c>
      <c r="F109" s="90">
        <v>2502960</v>
      </c>
      <c r="G109" s="32">
        <v>101.4</v>
      </c>
      <c r="H109" s="32" t="s">
        <v>954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44575</v>
      </c>
      <c r="B110" s="32" t="s">
        <v>1137</v>
      </c>
      <c r="C110" s="31" t="s">
        <v>1138</v>
      </c>
      <c r="D110" s="31" t="s">
        <v>981</v>
      </c>
      <c r="E110" s="31" t="s">
        <v>576</v>
      </c>
      <c r="F110" s="90">
        <v>4139000</v>
      </c>
      <c r="G110" s="32">
        <v>23.3</v>
      </c>
      <c r="H110" s="32" t="s">
        <v>954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44575</v>
      </c>
      <c r="B111" s="32" t="s">
        <v>943</v>
      </c>
      <c r="C111" s="31" t="s">
        <v>949</v>
      </c>
      <c r="D111" s="31" t="s">
        <v>1139</v>
      </c>
      <c r="E111" s="31" t="s">
        <v>576</v>
      </c>
      <c r="F111" s="90">
        <v>14629483</v>
      </c>
      <c r="G111" s="32">
        <v>6.1</v>
      </c>
      <c r="H111" s="32" t="s">
        <v>954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44575</v>
      </c>
      <c r="B112" s="32" t="s">
        <v>943</v>
      </c>
      <c r="C112" s="31" t="s">
        <v>949</v>
      </c>
      <c r="D112" s="31" t="s">
        <v>859</v>
      </c>
      <c r="E112" s="31" t="s">
        <v>576</v>
      </c>
      <c r="F112" s="90">
        <v>4258206</v>
      </c>
      <c r="G112" s="32">
        <v>5.94</v>
      </c>
      <c r="H112" s="32" t="s">
        <v>954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44575</v>
      </c>
      <c r="B113" s="32" t="s">
        <v>943</v>
      </c>
      <c r="C113" s="31" t="s">
        <v>949</v>
      </c>
      <c r="D113" s="31" t="s">
        <v>945</v>
      </c>
      <c r="E113" s="31" t="s">
        <v>576</v>
      </c>
      <c r="F113" s="90">
        <v>12163070</v>
      </c>
      <c r="G113" s="32">
        <v>6.01</v>
      </c>
      <c r="H113" s="32" t="s">
        <v>954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44575</v>
      </c>
      <c r="B114" s="32" t="s">
        <v>943</v>
      </c>
      <c r="C114" s="31" t="s">
        <v>949</v>
      </c>
      <c r="D114" s="31" t="s">
        <v>1140</v>
      </c>
      <c r="E114" s="31" t="s">
        <v>576</v>
      </c>
      <c r="F114" s="90">
        <v>4651209</v>
      </c>
      <c r="G114" s="32">
        <v>6.05</v>
      </c>
      <c r="H114" s="32" t="s">
        <v>954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44575</v>
      </c>
      <c r="B115" s="32" t="s">
        <v>943</v>
      </c>
      <c r="C115" s="31" t="s">
        <v>949</v>
      </c>
      <c r="D115" s="31" t="s">
        <v>1141</v>
      </c>
      <c r="E115" s="31" t="s">
        <v>576</v>
      </c>
      <c r="F115" s="90">
        <v>10030693</v>
      </c>
      <c r="G115" s="32">
        <v>5.99</v>
      </c>
      <c r="H115" s="32" t="s">
        <v>954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44575</v>
      </c>
      <c r="B116" s="32" t="s">
        <v>1142</v>
      </c>
      <c r="C116" s="31" t="s">
        <v>1143</v>
      </c>
      <c r="D116" s="31" t="s">
        <v>1144</v>
      </c>
      <c r="E116" s="31" t="s">
        <v>576</v>
      </c>
      <c r="F116" s="90">
        <v>640190</v>
      </c>
      <c r="G116" s="32">
        <v>94.37</v>
      </c>
      <c r="H116" s="32" t="s">
        <v>954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44575</v>
      </c>
      <c r="B117" s="32" t="s">
        <v>1145</v>
      </c>
      <c r="C117" s="31" t="s">
        <v>1146</v>
      </c>
      <c r="D117" s="31" t="s">
        <v>859</v>
      </c>
      <c r="E117" s="31" t="s">
        <v>576</v>
      </c>
      <c r="F117" s="90">
        <v>282424</v>
      </c>
      <c r="G117" s="32">
        <v>25.8</v>
      </c>
      <c r="H117" s="32" t="s">
        <v>954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44575</v>
      </c>
      <c r="B118" s="32" t="s">
        <v>1043</v>
      </c>
      <c r="C118" s="31" t="s">
        <v>1044</v>
      </c>
      <c r="D118" s="31" t="s">
        <v>1147</v>
      </c>
      <c r="E118" s="31" t="s">
        <v>576</v>
      </c>
      <c r="F118" s="90">
        <v>495015</v>
      </c>
      <c r="G118" s="32">
        <v>44.22</v>
      </c>
      <c r="H118" s="32" t="s">
        <v>954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44575</v>
      </c>
      <c r="B119" s="32" t="s">
        <v>1043</v>
      </c>
      <c r="C119" s="31" t="s">
        <v>1044</v>
      </c>
      <c r="D119" s="31" t="s">
        <v>1045</v>
      </c>
      <c r="E119" s="31" t="s">
        <v>576</v>
      </c>
      <c r="F119" s="90">
        <v>600000</v>
      </c>
      <c r="G119" s="32">
        <v>43.93</v>
      </c>
      <c r="H119" s="32" t="s">
        <v>954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44575</v>
      </c>
      <c r="B120" s="32" t="s">
        <v>1148</v>
      </c>
      <c r="C120" s="31" t="s">
        <v>1149</v>
      </c>
      <c r="D120" s="31" t="s">
        <v>942</v>
      </c>
      <c r="E120" s="31" t="s">
        <v>576</v>
      </c>
      <c r="F120" s="90">
        <v>1000000</v>
      </c>
      <c r="G120" s="32">
        <v>8.0500000000000007</v>
      </c>
      <c r="H120" s="32" t="s">
        <v>954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44575</v>
      </c>
      <c r="B121" s="32" t="s">
        <v>1150</v>
      </c>
      <c r="C121" s="31" t="s">
        <v>1151</v>
      </c>
      <c r="D121" s="31" t="s">
        <v>859</v>
      </c>
      <c r="E121" s="31" t="s">
        <v>576</v>
      </c>
      <c r="F121" s="90">
        <v>300000</v>
      </c>
      <c r="G121" s="32">
        <v>19.399999999999999</v>
      </c>
      <c r="H121" s="32" t="s">
        <v>954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44575</v>
      </c>
      <c r="B122" s="32" t="s">
        <v>1152</v>
      </c>
      <c r="C122" s="31" t="s">
        <v>1153</v>
      </c>
      <c r="D122" s="31" t="s">
        <v>1154</v>
      </c>
      <c r="E122" s="31" t="s">
        <v>576</v>
      </c>
      <c r="F122" s="90">
        <v>57957</v>
      </c>
      <c r="G122" s="32">
        <v>16.11</v>
      </c>
      <c r="H122" s="32" t="s">
        <v>954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44575</v>
      </c>
      <c r="B123" s="32" t="s">
        <v>1155</v>
      </c>
      <c r="C123" s="31" t="s">
        <v>1156</v>
      </c>
      <c r="D123" s="31" t="s">
        <v>1157</v>
      </c>
      <c r="E123" s="31" t="s">
        <v>576</v>
      </c>
      <c r="F123" s="90">
        <v>57129</v>
      </c>
      <c r="G123" s="32">
        <v>234.17</v>
      </c>
      <c r="H123" s="32" t="s">
        <v>954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44575</v>
      </c>
      <c r="B124" s="32" t="s">
        <v>1155</v>
      </c>
      <c r="C124" s="31" t="s">
        <v>1156</v>
      </c>
      <c r="D124" s="31" t="s">
        <v>947</v>
      </c>
      <c r="E124" s="31" t="s">
        <v>576</v>
      </c>
      <c r="F124" s="90">
        <v>70277</v>
      </c>
      <c r="G124" s="32">
        <v>234.82</v>
      </c>
      <c r="H124" s="32" t="s">
        <v>954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44575</v>
      </c>
      <c r="B125" s="32" t="s">
        <v>1158</v>
      </c>
      <c r="C125" s="31" t="s">
        <v>1159</v>
      </c>
      <c r="D125" s="31" t="s">
        <v>1160</v>
      </c>
      <c r="E125" s="31" t="s">
        <v>576</v>
      </c>
      <c r="F125" s="90">
        <v>275000</v>
      </c>
      <c r="G125" s="32">
        <v>25.95</v>
      </c>
      <c r="H125" s="32" t="s">
        <v>954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44575</v>
      </c>
      <c r="B126" s="32" t="s">
        <v>1158</v>
      </c>
      <c r="C126" s="31" t="s">
        <v>1159</v>
      </c>
      <c r="D126" s="31" t="s">
        <v>1161</v>
      </c>
      <c r="E126" s="31" t="s">
        <v>576</v>
      </c>
      <c r="F126" s="90">
        <v>125000</v>
      </c>
      <c r="G126" s="32">
        <v>25.95</v>
      </c>
      <c r="H126" s="32" t="s">
        <v>954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44575</v>
      </c>
      <c r="B127" s="32" t="s">
        <v>1036</v>
      </c>
      <c r="C127" s="31" t="s">
        <v>1037</v>
      </c>
      <c r="D127" s="31" t="s">
        <v>1157</v>
      </c>
      <c r="E127" s="31" t="s">
        <v>576</v>
      </c>
      <c r="F127" s="90">
        <v>63564</v>
      </c>
      <c r="G127" s="32">
        <v>93.55</v>
      </c>
      <c r="H127" s="32" t="s">
        <v>954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44575</v>
      </c>
      <c r="B128" s="32" t="s">
        <v>1162</v>
      </c>
      <c r="C128" s="31" t="s">
        <v>1163</v>
      </c>
      <c r="D128" s="31" t="s">
        <v>1114</v>
      </c>
      <c r="E128" s="31" t="s">
        <v>576</v>
      </c>
      <c r="F128" s="90">
        <v>8416216</v>
      </c>
      <c r="G128" s="32">
        <v>1.19</v>
      </c>
      <c r="H128" s="32" t="s">
        <v>954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44575</v>
      </c>
      <c r="B129" s="32" t="s">
        <v>1162</v>
      </c>
      <c r="C129" s="31" t="s">
        <v>1163</v>
      </c>
      <c r="D129" s="31" t="s">
        <v>1035</v>
      </c>
      <c r="E129" s="31" t="s">
        <v>576</v>
      </c>
      <c r="F129" s="90">
        <v>5000000</v>
      </c>
      <c r="G129" s="32">
        <v>1.2</v>
      </c>
      <c r="H129" s="32" t="s">
        <v>954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44575</v>
      </c>
      <c r="B130" s="32" t="s">
        <v>1162</v>
      </c>
      <c r="C130" s="31" t="s">
        <v>1163</v>
      </c>
      <c r="D130" s="31" t="s">
        <v>859</v>
      </c>
      <c r="E130" s="31" t="s">
        <v>576</v>
      </c>
      <c r="F130" s="90">
        <v>19721901</v>
      </c>
      <c r="G130" s="32">
        <v>1.2</v>
      </c>
      <c r="H130" s="32" t="s">
        <v>954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44575</v>
      </c>
      <c r="B131" s="32" t="s">
        <v>1162</v>
      </c>
      <c r="C131" s="31" t="s">
        <v>1163</v>
      </c>
      <c r="D131" s="31" t="s">
        <v>942</v>
      </c>
      <c r="E131" s="31" t="s">
        <v>576</v>
      </c>
      <c r="F131" s="90">
        <v>11000000</v>
      </c>
      <c r="G131" s="32">
        <v>1.2</v>
      </c>
      <c r="H131" s="32" t="s">
        <v>954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44575</v>
      </c>
      <c r="B132" s="32" t="s">
        <v>1162</v>
      </c>
      <c r="C132" s="31" t="s">
        <v>1163</v>
      </c>
      <c r="D132" s="31" t="s">
        <v>1164</v>
      </c>
      <c r="E132" s="31" t="s">
        <v>576</v>
      </c>
      <c r="F132" s="90">
        <v>5000000</v>
      </c>
      <c r="G132" s="32">
        <v>1.2</v>
      </c>
      <c r="H132" s="32" t="s">
        <v>954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44575</v>
      </c>
      <c r="B133" s="32" t="s">
        <v>950</v>
      </c>
      <c r="C133" s="31" t="s">
        <v>951</v>
      </c>
      <c r="D133" s="31" t="s">
        <v>926</v>
      </c>
      <c r="E133" s="31" t="s">
        <v>576</v>
      </c>
      <c r="F133" s="90">
        <v>1364299</v>
      </c>
      <c r="G133" s="32">
        <v>25.11</v>
      </c>
      <c r="H133" s="32" t="s">
        <v>954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44575</v>
      </c>
      <c r="B134" s="32" t="s">
        <v>1165</v>
      </c>
      <c r="C134" s="31" t="s">
        <v>1166</v>
      </c>
      <c r="D134" s="31" t="s">
        <v>1167</v>
      </c>
      <c r="E134" s="31" t="s">
        <v>576</v>
      </c>
      <c r="F134" s="90">
        <v>11200</v>
      </c>
      <c r="G134" s="32">
        <v>243.17</v>
      </c>
      <c r="H134" s="32" t="s">
        <v>954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44575</v>
      </c>
      <c r="B135" s="32" t="s">
        <v>1165</v>
      </c>
      <c r="C135" s="31" t="s">
        <v>1166</v>
      </c>
      <c r="D135" s="31" t="s">
        <v>1168</v>
      </c>
      <c r="E135" s="31" t="s">
        <v>576</v>
      </c>
      <c r="F135" s="90">
        <v>11200</v>
      </c>
      <c r="G135" s="32">
        <v>250.66</v>
      </c>
      <c r="H135" s="32" t="s">
        <v>954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44575</v>
      </c>
      <c r="B136" s="32" t="s">
        <v>1165</v>
      </c>
      <c r="C136" s="31" t="s">
        <v>1166</v>
      </c>
      <c r="D136" s="31" t="s">
        <v>1169</v>
      </c>
      <c r="E136" s="31" t="s">
        <v>576</v>
      </c>
      <c r="F136" s="90">
        <v>54400</v>
      </c>
      <c r="G136" s="32">
        <v>264.99</v>
      </c>
      <c r="H136" s="32" t="s">
        <v>954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44575</v>
      </c>
      <c r="B137" s="32" t="s">
        <v>1115</v>
      </c>
      <c r="C137" s="31" t="s">
        <v>1116</v>
      </c>
      <c r="D137" s="31" t="s">
        <v>859</v>
      </c>
      <c r="E137" s="31" t="s">
        <v>577</v>
      </c>
      <c r="F137" s="90">
        <v>924029</v>
      </c>
      <c r="G137" s="32">
        <v>12.52</v>
      </c>
      <c r="H137" s="32" t="s">
        <v>954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44575</v>
      </c>
      <c r="B138" s="32" t="s">
        <v>1029</v>
      </c>
      <c r="C138" s="31" t="s">
        <v>1030</v>
      </c>
      <c r="D138" s="31" t="s">
        <v>1170</v>
      </c>
      <c r="E138" s="31" t="s">
        <v>577</v>
      </c>
      <c r="F138" s="90">
        <v>682745</v>
      </c>
      <c r="G138" s="32">
        <v>23.95</v>
      </c>
      <c r="H138" s="32" t="s">
        <v>954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44575</v>
      </c>
      <c r="B139" s="32" t="s">
        <v>1117</v>
      </c>
      <c r="C139" s="31" t="s">
        <v>1118</v>
      </c>
      <c r="D139" s="31" t="s">
        <v>946</v>
      </c>
      <c r="E139" s="31" t="s">
        <v>577</v>
      </c>
      <c r="F139" s="90">
        <v>52371</v>
      </c>
      <c r="G139" s="32">
        <v>117</v>
      </c>
      <c r="H139" s="32" t="s">
        <v>954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44575</v>
      </c>
      <c r="B140" s="32" t="s">
        <v>1031</v>
      </c>
      <c r="C140" s="31" t="s">
        <v>1032</v>
      </c>
      <c r="D140" s="31" t="s">
        <v>945</v>
      </c>
      <c r="E140" s="31" t="s">
        <v>577</v>
      </c>
      <c r="F140" s="90">
        <v>64102</v>
      </c>
      <c r="G140" s="32">
        <v>42.22</v>
      </c>
      <c r="H140" s="32" t="s">
        <v>954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44575</v>
      </c>
      <c r="B141" s="32" t="s">
        <v>1031</v>
      </c>
      <c r="C141" s="31" t="s">
        <v>1032</v>
      </c>
      <c r="D141" s="31" t="s">
        <v>948</v>
      </c>
      <c r="E141" s="31" t="s">
        <v>577</v>
      </c>
      <c r="F141" s="90">
        <v>44485</v>
      </c>
      <c r="G141" s="32">
        <v>42.07</v>
      </c>
      <c r="H141" s="32" t="s">
        <v>954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44575</v>
      </c>
      <c r="B142" s="32" t="s">
        <v>979</v>
      </c>
      <c r="C142" s="31" t="s">
        <v>980</v>
      </c>
      <c r="D142" s="31" t="s">
        <v>1033</v>
      </c>
      <c r="E142" s="31" t="s">
        <v>577</v>
      </c>
      <c r="F142" s="90">
        <v>47673</v>
      </c>
      <c r="G142" s="32">
        <v>107.51</v>
      </c>
      <c r="H142" s="32" t="s">
        <v>954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44575</v>
      </c>
      <c r="B143" s="32" t="s">
        <v>979</v>
      </c>
      <c r="C143" s="31" t="s">
        <v>980</v>
      </c>
      <c r="D143" s="31" t="s">
        <v>1034</v>
      </c>
      <c r="E143" s="31" t="s">
        <v>577</v>
      </c>
      <c r="F143" s="90">
        <v>63137</v>
      </c>
      <c r="G143" s="32">
        <v>108.24</v>
      </c>
      <c r="H143" s="32" t="s">
        <v>954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44575</v>
      </c>
      <c r="B144" s="32" t="s">
        <v>979</v>
      </c>
      <c r="C144" s="31" t="s">
        <v>980</v>
      </c>
      <c r="D144" s="31" t="s">
        <v>1121</v>
      </c>
      <c r="E144" s="31" t="s">
        <v>577</v>
      </c>
      <c r="F144" s="90">
        <v>34927</v>
      </c>
      <c r="G144" s="32">
        <v>110.5</v>
      </c>
      <c r="H144" s="32" t="s">
        <v>954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44575</v>
      </c>
      <c r="B145" s="32" t="s">
        <v>979</v>
      </c>
      <c r="C145" s="31" t="s">
        <v>980</v>
      </c>
      <c r="D145" s="31" t="s">
        <v>947</v>
      </c>
      <c r="E145" s="31" t="s">
        <v>577</v>
      </c>
      <c r="F145" s="90">
        <v>58670</v>
      </c>
      <c r="G145" s="32">
        <v>107.3</v>
      </c>
      <c r="H145" s="32" t="s">
        <v>954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44575</v>
      </c>
      <c r="B146" s="32" t="s">
        <v>1122</v>
      </c>
      <c r="C146" s="31" t="s">
        <v>1123</v>
      </c>
      <c r="D146" s="31" t="s">
        <v>948</v>
      </c>
      <c r="E146" s="31" t="s">
        <v>577</v>
      </c>
      <c r="F146" s="90">
        <v>74733</v>
      </c>
      <c r="G146" s="32">
        <v>38.6</v>
      </c>
      <c r="H146" s="32" t="s">
        <v>954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44575</v>
      </c>
      <c r="B147" s="32" t="s">
        <v>1122</v>
      </c>
      <c r="C147" s="31" t="s">
        <v>1123</v>
      </c>
      <c r="D147" s="31" t="s">
        <v>1124</v>
      </c>
      <c r="E147" s="31" t="s">
        <v>577</v>
      </c>
      <c r="F147" s="90">
        <v>82824</v>
      </c>
      <c r="G147" s="32">
        <v>38.770000000000003</v>
      </c>
      <c r="H147" s="32" t="s">
        <v>954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44575</v>
      </c>
      <c r="B148" s="32" t="s">
        <v>1171</v>
      </c>
      <c r="C148" s="31" t="s">
        <v>1172</v>
      </c>
      <c r="D148" s="31" t="s">
        <v>1173</v>
      </c>
      <c r="E148" s="31" t="s">
        <v>577</v>
      </c>
      <c r="F148" s="90">
        <v>251344</v>
      </c>
      <c r="G148" s="32">
        <v>16.54</v>
      </c>
      <c r="H148" s="32" t="s">
        <v>954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44575</v>
      </c>
      <c r="B149" s="32" t="s">
        <v>1174</v>
      </c>
      <c r="C149" s="31" t="s">
        <v>1175</v>
      </c>
      <c r="D149" s="31" t="s">
        <v>1176</v>
      </c>
      <c r="E149" s="31" t="s">
        <v>577</v>
      </c>
      <c r="F149" s="90">
        <v>278929</v>
      </c>
      <c r="G149" s="32">
        <v>65.3</v>
      </c>
      <c r="H149" s="32" t="s">
        <v>954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44575</v>
      </c>
      <c r="B150" s="32" t="s">
        <v>1038</v>
      </c>
      <c r="C150" s="31" t="s">
        <v>1039</v>
      </c>
      <c r="D150" s="31" t="s">
        <v>1177</v>
      </c>
      <c r="E150" s="31" t="s">
        <v>577</v>
      </c>
      <c r="F150" s="90">
        <v>168000</v>
      </c>
      <c r="G150" s="32">
        <v>8.18</v>
      </c>
      <c r="H150" s="32" t="s">
        <v>954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44575</v>
      </c>
      <c r="B151" s="32" t="s">
        <v>1009</v>
      </c>
      <c r="C151" s="31" t="s">
        <v>1040</v>
      </c>
      <c r="D151" s="31" t="s">
        <v>1010</v>
      </c>
      <c r="E151" s="31" t="s">
        <v>577</v>
      </c>
      <c r="F151" s="90">
        <v>100000</v>
      </c>
      <c r="G151" s="32">
        <v>466.55</v>
      </c>
      <c r="H151" s="32" t="s">
        <v>954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44575</v>
      </c>
      <c r="B152" s="32" t="s">
        <v>1127</v>
      </c>
      <c r="C152" s="31" t="s">
        <v>1128</v>
      </c>
      <c r="D152" s="31" t="s">
        <v>859</v>
      </c>
      <c r="E152" s="31" t="s">
        <v>577</v>
      </c>
      <c r="F152" s="90">
        <v>1134200</v>
      </c>
      <c r="G152" s="32">
        <v>65.19</v>
      </c>
      <c r="H152" s="32" t="s">
        <v>954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44575</v>
      </c>
      <c r="B153" s="32" t="s">
        <v>1129</v>
      </c>
      <c r="C153" s="31" t="s">
        <v>1130</v>
      </c>
      <c r="D153" s="31" t="s">
        <v>1132</v>
      </c>
      <c r="E153" s="31" t="s">
        <v>577</v>
      </c>
      <c r="F153" s="90">
        <v>78000</v>
      </c>
      <c r="G153" s="32">
        <v>130.15</v>
      </c>
      <c r="H153" s="32" t="s">
        <v>954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44575</v>
      </c>
      <c r="B154" s="32" t="s">
        <v>1129</v>
      </c>
      <c r="C154" s="31" t="s">
        <v>1130</v>
      </c>
      <c r="D154" s="31" t="s">
        <v>1045</v>
      </c>
      <c r="E154" s="31" t="s">
        <v>577</v>
      </c>
      <c r="F154" s="90">
        <v>96000</v>
      </c>
      <c r="G154" s="32">
        <v>130.15</v>
      </c>
      <c r="H154" s="32" t="s">
        <v>954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44575</v>
      </c>
      <c r="B155" s="32" t="s">
        <v>952</v>
      </c>
      <c r="C155" s="31" t="s">
        <v>953</v>
      </c>
      <c r="D155" s="31" t="s">
        <v>982</v>
      </c>
      <c r="E155" s="31" t="s">
        <v>577</v>
      </c>
      <c r="F155" s="90">
        <v>68000</v>
      </c>
      <c r="G155" s="32">
        <v>50.2</v>
      </c>
      <c r="H155" s="32" t="s">
        <v>954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44575</v>
      </c>
      <c r="B156" s="32" t="s">
        <v>1133</v>
      </c>
      <c r="C156" s="31" t="s">
        <v>1134</v>
      </c>
      <c r="D156" s="31" t="s">
        <v>946</v>
      </c>
      <c r="E156" s="31" t="s">
        <v>577</v>
      </c>
      <c r="F156" s="90">
        <v>66558</v>
      </c>
      <c r="G156" s="32">
        <v>166.03</v>
      </c>
      <c r="H156" s="32" t="s">
        <v>954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44575</v>
      </c>
      <c r="B157" s="32" t="s">
        <v>1135</v>
      </c>
      <c r="C157" s="31" t="s">
        <v>1136</v>
      </c>
      <c r="D157" s="31" t="s">
        <v>948</v>
      </c>
      <c r="E157" s="31" t="s">
        <v>577</v>
      </c>
      <c r="F157" s="90">
        <v>2352738</v>
      </c>
      <c r="G157" s="32">
        <v>102.52</v>
      </c>
      <c r="H157" s="32" t="s">
        <v>954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44575</v>
      </c>
      <c r="B158" s="32" t="s">
        <v>1135</v>
      </c>
      <c r="C158" s="31" t="s">
        <v>1136</v>
      </c>
      <c r="D158" s="31" t="s">
        <v>947</v>
      </c>
      <c r="E158" s="31" t="s">
        <v>577</v>
      </c>
      <c r="F158" s="90">
        <v>2502960</v>
      </c>
      <c r="G158" s="32">
        <v>101.39</v>
      </c>
      <c r="H158" s="32" t="s">
        <v>954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44575</v>
      </c>
      <c r="B159" s="32" t="s">
        <v>1137</v>
      </c>
      <c r="C159" s="31" t="s">
        <v>1138</v>
      </c>
      <c r="D159" s="31" t="s">
        <v>1178</v>
      </c>
      <c r="E159" s="31" t="s">
        <v>577</v>
      </c>
      <c r="F159" s="90">
        <v>4700391</v>
      </c>
      <c r="G159" s="32">
        <v>23.3</v>
      </c>
      <c r="H159" s="32" t="s">
        <v>954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44575</v>
      </c>
      <c r="B160" s="32" t="s">
        <v>1016</v>
      </c>
      <c r="C160" s="31" t="s">
        <v>1041</v>
      </c>
      <c r="D160" s="31" t="s">
        <v>1017</v>
      </c>
      <c r="E160" s="31" t="s">
        <v>577</v>
      </c>
      <c r="F160" s="90">
        <v>2500000</v>
      </c>
      <c r="G160" s="32">
        <v>20.22</v>
      </c>
      <c r="H160" s="32" t="s">
        <v>954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44575</v>
      </c>
      <c r="B161" s="32" t="s">
        <v>1018</v>
      </c>
      <c r="C161" s="31" t="s">
        <v>1042</v>
      </c>
      <c r="D161" s="31" t="s">
        <v>1017</v>
      </c>
      <c r="E161" s="31" t="s">
        <v>577</v>
      </c>
      <c r="F161" s="90">
        <v>230000000</v>
      </c>
      <c r="G161" s="32">
        <v>2.2000000000000002</v>
      </c>
      <c r="H161" s="32" t="s">
        <v>954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44575</v>
      </c>
      <c r="B162" s="32" t="s">
        <v>943</v>
      </c>
      <c r="C162" s="31" t="s">
        <v>949</v>
      </c>
      <c r="D162" s="31" t="s">
        <v>1141</v>
      </c>
      <c r="E162" s="31" t="s">
        <v>577</v>
      </c>
      <c r="F162" s="90">
        <v>9797070</v>
      </c>
      <c r="G162" s="32">
        <v>6.01</v>
      </c>
      <c r="H162" s="32" t="s">
        <v>954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44575</v>
      </c>
      <c r="B163" s="32" t="s">
        <v>943</v>
      </c>
      <c r="C163" s="31" t="s">
        <v>949</v>
      </c>
      <c r="D163" s="31" t="s">
        <v>945</v>
      </c>
      <c r="E163" s="31" t="s">
        <v>577</v>
      </c>
      <c r="F163" s="90">
        <v>11095411</v>
      </c>
      <c r="G163" s="32">
        <v>6.01</v>
      </c>
      <c r="H163" s="32" t="s">
        <v>954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44575</v>
      </c>
      <c r="B164" s="32" t="s">
        <v>943</v>
      </c>
      <c r="C164" s="31" t="s">
        <v>949</v>
      </c>
      <c r="D164" s="31" t="s">
        <v>1139</v>
      </c>
      <c r="E164" s="31" t="s">
        <v>577</v>
      </c>
      <c r="F164" s="90">
        <v>10129483</v>
      </c>
      <c r="G164" s="32">
        <v>5.97</v>
      </c>
      <c r="H164" s="32" t="s">
        <v>954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44575</v>
      </c>
      <c r="B165" s="32" t="s">
        <v>943</v>
      </c>
      <c r="C165" s="31" t="s">
        <v>949</v>
      </c>
      <c r="D165" s="31" t="s">
        <v>1140</v>
      </c>
      <c r="E165" s="31" t="s">
        <v>577</v>
      </c>
      <c r="F165" s="90">
        <v>4377672</v>
      </c>
      <c r="G165" s="32">
        <v>6.05</v>
      </c>
      <c r="H165" s="32" t="s">
        <v>954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44575</v>
      </c>
      <c r="B166" s="32" t="s">
        <v>943</v>
      </c>
      <c r="C166" s="31" t="s">
        <v>949</v>
      </c>
      <c r="D166" s="31" t="s">
        <v>859</v>
      </c>
      <c r="E166" s="31" t="s">
        <v>577</v>
      </c>
      <c r="F166" s="90">
        <v>5314199</v>
      </c>
      <c r="G166" s="32">
        <v>6.01</v>
      </c>
      <c r="H166" s="32" t="s">
        <v>954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44575</v>
      </c>
      <c r="B167" s="32" t="s">
        <v>1142</v>
      </c>
      <c r="C167" s="31" t="s">
        <v>1143</v>
      </c>
      <c r="D167" s="31" t="s">
        <v>1144</v>
      </c>
      <c r="E167" s="31" t="s">
        <v>577</v>
      </c>
      <c r="F167" s="90">
        <v>640190</v>
      </c>
      <c r="G167" s="32">
        <v>94.33</v>
      </c>
      <c r="H167" s="32" t="s">
        <v>954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44575</v>
      </c>
      <c r="B168" s="32" t="s">
        <v>1148</v>
      </c>
      <c r="C168" s="31" t="s">
        <v>1149</v>
      </c>
      <c r="D168" s="31" t="s">
        <v>942</v>
      </c>
      <c r="E168" s="31" t="s">
        <v>577</v>
      </c>
      <c r="F168" s="90">
        <v>1300000</v>
      </c>
      <c r="G168" s="32">
        <v>8.65</v>
      </c>
      <c r="H168" s="32" t="s">
        <v>954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44575</v>
      </c>
      <c r="B169" s="32" t="s">
        <v>1148</v>
      </c>
      <c r="C169" s="31" t="s">
        <v>1149</v>
      </c>
      <c r="D169" s="31" t="s">
        <v>1179</v>
      </c>
      <c r="E169" s="31" t="s">
        <v>577</v>
      </c>
      <c r="F169" s="90">
        <v>2000000</v>
      </c>
      <c r="G169" s="32">
        <v>8.6199999999999992</v>
      </c>
      <c r="H169" s="32" t="s">
        <v>954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44575</v>
      </c>
      <c r="B170" s="32" t="s">
        <v>1152</v>
      </c>
      <c r="C170" s="31" t="s">
        <v>1153</v>
      </c>
      <c r="D170" s="31" t="s">
        <v>1154</v>
      </c>
      <c r="E170" s="31" t="s">
        <v>577</v>
      </c>
      <c r="F170" s="90">
        <v>305957</v>
      </c>
      <c r="G170" s="32">
        <v>16</v>
      </c>
      <c r="H170" s="32" t="s">
        <v>954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44575</v>
      </c>
      <c r="B171" s="32" t="s">
        <v>1180</v>
      </c>
      <c r="C171" s="31" t="s">
        <v>1181</v>
      </c>
      <c r="D171" s="31" t="s">
        <v>1182</v>
      </c>
      <c r="E171" s="31" t="s">
        <v>577</v>
      </c>
      <c r="F171" s="90">
        <v>182000</v>
      </c>
      <c r="G171" s="32">
        <v>100.6</v>
      </c>
      <c r="H171" s="32" t="s">
        <v>954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44575</v>
      </c>
      <c r="B172" s="32" t="s">
        <v>1155</v>
      </c>
      <c r="C172" s="31" t="s">
        <v>1156</v>
      </c>
      <c r="D172" s="31" t="s">
        <v>1157</v>
      </c>
      <c r="E172" s="31" t="s">
        <v>577</v>
      </c>
      <c r="F172" s="90">
        <v>57129</v>
      </c>
      <c r="G172" s="32">
        <v>234.49</v>
      </c>
      <c r="H172" s="32" t="s">
        <v>954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44575</v>
      </c>
      <c r="B173" s="32" t="s">
        <v>1155</v>
      </c>
      <c r="C173" s="31" t="s">
        <v>1156</v>
      </c>
      <c r="D173" s="31" t="s">
        <v>947</v>
      </c>
      <c r="E173" s="31" t="s">
        <v>577</v>
      </c>
      <c r="F173" s="90">
        <v>70277</v>
      </c>
      <c r="G173" s="32">
        <v>235.7</v>
      </c>
      <c r="H173" s="32" t="s">
        <v>954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44575</v>
      </c>
      <c r="B174" s="32" t="s">
        <v>1036</v>
      </c>
      <c r="C174" s="31" t="s">
        <v>1037</v>
      </c>
      <c r="D174" s="31" t="s">
        <v>1157</v>
      </c>
      <c r="E174" s="31" t="s">
        <v>577</v>
      </c>
      <c r="F174" s="90">
        <v>63564</v>
      </c>
      <c r="G174" s="32">
        <v>93.66</v>
      </c>
      <c r="H174" s="32" t="s">
        <v>954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44575</v>
      </c>
      <c r="B175" s="32" t="s">
        <v>1162</v>
      </c>
      <c r="C175" s="31" t="s">
        <v>1163</v>
      </c>
      <c r="D175" s="31" t="s">
        <v>1183</v>
      </c>
      <c r="E175" s="31" t="s">
        <v>577</v>
      </c>
      <c r="F175" s="90">
        <v>29996000</v>
      </c>
      <c r="G175" s="32">
        <v>1.2</v>
      </c>
      <c r="H175" s="32" t="s">
        <v>954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44575</v>
      </c>
      <c r="B176" s="32" t="s">
        <v>1162</v>
      </c>
      <c r="C176" s="31" t="s">
        <v>1163</v>
      </c>
      <c r="D176" s="31" t="s">
        <v>859</v>
      </c>
      <c r="E176" s="31" t="s">
        <v>577</v>
      </c>
      <c r="F176" s="90">
        <v>34750003</v>
      </c>
      <c r="G176" s="32">
        <v>1.2</v>
      </c>
      <c r="H176" s="32" t="s">
        <v>954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44575</v>
      </c>
      <c r="B177" s="32" t="s">
        <v>1162</v>
      </c>
      <c r="C177" s="31" t="s">
        <v>1163</v>
      </c>
      <c r="D177" s="31" t="s">
        <v>1164</v>
      </c>
      <c r="E177" s="31" t="s">
        <v>577</v>
      </c>
      <c r="F177" s="90">
        <v>26998035</v>
      </c>
      <c r="G177" s="32">
        <v>1.2</v>
      </c>
      <c r="H177" s="32" t="s">
        <v>954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44575</v>
      </c>
      <c r="B178" s="32" t="s">
        <v>1162</v>
      </c>
      <c r="C178" s="31" t="s">
        <v>1163</v>
      </c>
      <c r="D178" s="31" t="s">
        <v>942</v>
      </c>
      <c r="E178" s="31" t="s">
        <v>577</v>
      </c>
      <c r="F178" s="90">
        <v>26500000</v>
      </c>
      <c r="G178" s="32">
        <v>1.2</v>
      </c>
      <c r="H178" s="32" t="s">
        <v>954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44575</v>
      </c>
      <c r="B179" s="32" t="s">
        <v>1162</v>
      </c>
      <c r="C179" s="31" t="s">
        <v>1163</v>
      </c>
      <c r="D179" s="31" t="s">
        <v>1184</v>
      </c>
      <c r="E179" s="31" t="s">
        <v>577</v>
      </c>
      <c r="F179" s="90">
        <v>75008266</v>
      </c>
      <c r="G179" s="32">
        <v>1.2</v>
      </c>
      <c r="H179" s="32" t="s">
        <v>954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44575</v>
      </c>
      <c r="B180" s="32" t="s">
        <v>1162</v>
      </c>
      <c r="C180" s="31" t="s">
        <v>1163</v>
      </c>
      <c r="D180" s="31" t="s">
        <v>1114</v>
      </c>
      <c r="E180" s="31" t="s">
        <v>577</v>
      </c>
      <c r="F180" s="90">
        <v>41000000</v>
      </c>
      <c r="G180" s="32">
        <v>1.2</v>
      </c>
      <c r="H180" s="32" t="s">
        <v>954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44575</v>
      </c>
      <c r="B181" s="32" t="s">
        <v>1162</v>
      </c>
      <c r="C181" s="31" t="s">
        <v>1163</v>
      </c>
      <c r="D181" s="31" t="s">
        <v>1035</v>
      </c>
      <c r="E181" s="31" t="s">
        <v>577</v>
      </c>
      <c r="F181" s="90">
        <v>21681360</v>
      </c>
      <c r="G181" s="32">
        <v>1.2</v>
      </c>
      <c r="H181" s="32" t="s">
        <v>954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44575</v>
      </c>
      <c r="B182" s="32" t="s">
        <v>950</v>
      </c>
      <c r="C182" s="31" t="s">
        <v>951</v>
      </c>
      <c r="D182" s="31" t="s">
        <v>926</v>
      </c>
      <c r="E182" s="31" t="s">
        <v>577</v>
      </c>
      <c r="F182" s="90">
        <v>1364299</v>
      </c>
      <c r="G182" s="32">
        <v>25.08</v>
      </c>
      <c r="H182" s="32" t="s">
        <v>954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44575</v>
      </c>
      <c r="B183" s="32" t="s">
        <v>1165</v>
      </c>
      <c r="C183" s="31" t="s">
        <v>1166</v>
      </c>
      <c r="D183" s="31" t="s">
        <v>1168</v>
      </c>
      <c r="E183" s="31" t="s">
        <v>577</v>
      </c>
      <c r="F183" s="90">
        <v>11200</v>
      </c>
      <c r="G183" s="32">
        <v>252.27</v>
      </c>
      <c r="H183" s="32" t="s">
        <v>954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44575</v>
      </c>
      <c r="B184" s="32" t="s">
        <v>1165</v>
      </c>
      <c r="C184" s="31" t="s">
        <v>1166</v>
      </c>
      <c r="D184" s="31" t="s">
        <v>859</v>
      </c>
      <c r="E184" s="31" t="s">
        <v>577</v>
      </c>
      <c r="F184" s="90">
        <v>20800</v>
      </c>
      <c r="G184" s="32">
        <v>254.77</v>
      </c>
      <c r="H184" s="32" t="s">
        <v>954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32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32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32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32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32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32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32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32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32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32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32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32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32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32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32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32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32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32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32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32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32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32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32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32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32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32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32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32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32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32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32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32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32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32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32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32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32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32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32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32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32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32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32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32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32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32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32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32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32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32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32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32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32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32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32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32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32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32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32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5"/>
  <sheetViews>
    <sheetView zoomScale="85" zoomScaleNormal="85" workbookViewId="0">
      <selection activeCell="M89" sqref="M8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888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44578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826</v>
      </c>
      <c r="Q9" s="1"/>
      <c r="R9" s="6"/>
      <c r="S9" s="1"/>
      <c r="T9" s="1"/>
      <c r="U9" s="1"/>
      <c r="V9" s="1"/>
      <c r="W9" s="1"/>
      <c r="X9" s="1"/>
    </row>
    <row r="10" spans="1:38" s="262" customFormat="1" ht="12.75" customHeight="1">
      <c r="A10" s="321">
        <v>1</v>
      </c>
      <c r="B10" s="263">
        <v>44532</v>
      </c>
      <c r="C10" s="323"/>
      <c r="D10" s="324" t="s">
        <v>251</v>
      </c>
      <c r="E10" s="325" t="s">
        <v>593</v>
      </c>
      <c r="F10" s="326" t="s">
        <v>863</v>
      </c>
      <c r="G10" s="326">
        <v>414</v>
      </c>
      <c r="H10" s="325"/>
      <c r="I10" s="327" t="s">
        <v>864</v>
      </c>
      <c r="J10" s="299" t="s">
        <v>594</v>
      </c>
      <c r="K10" s="299"/>
      <c r="L10" s="300"/>
      <c r="M10" s="301"/>
      <c r="N10" s="299"/>
      <c r="O10" s="302"/>
      <c r="P10" s="107">
        <f>VLOOKUP(D10,'MidCap Intra'!B42:C535,2,0)</f>
        <v>446.65</v>
      </c>
      <c r="Q10" s="261"/>
      <c r="R10" s="261" t="s">
        <v>592</v>
      </c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</row>
    <row r="11" spans="1:38" s="262" customFormat="1" ht="12.75" customHeight="1">
      <c r="A11" s="341">
        <v>2</v>
      </c>
      <c r="B11" s="449">
        <v>44532</v>
      </c>
      <c r="C11" s="343"/>
      <c r="D11" s="344" t="s">
        <v>136</v>
      </c>
      <c r="E11" s="345" t="s">
        <v>593</v>
      </c>
      <c r="F11" s="346">
        <v>119</v>
      </c>
      <c r="G11" s="346">
        <v>109</v>
      </c>
      <c r="H11" s="345">
        <v>124</v>
      </c>
      <c r="I11" s="347" t="s">
        <v>865</v>
      </c>
      <c r="J11" s="269" t="s">
        <v>1046</v>
      </c>
      <c r="K11" s="269">
        <f t="shared" ref="K11" si="0">H11-F11</f>
        <v>5</v>
      </c>
      <c r="L11" s="270">
        <f t="shared" ref="L11" si="1">(F11*-0.7)/100</f>
        <v>-0.83299999999999996</v>
      </c>
      <c r="M11" s="271">
        <f t="shared" ref="M11" si="2">(K11+L11)/F11</f>
        <v>3.5016806722689073E-2</v>
      </c>
      <c r="N11" s="269" t="s">
        <v>591</v>
      </c>
      <c r="O11" s="272">
        <v>44575</v>
      </c>
      <c r="P11" s="268">
        <f>VLOOKUP(D11,'MidCap Intra'!B44:C537,2,0)</f>
        <v>123.3</v>
      </c>
      <c r="Q11" s="261"/>
      <c r="R11" s="261" t="s">
        <v>592</v>
      </c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</row>
    <row r="12" spans="1:38" s="262" customFormat="1" ht="12.75" customHeight="1">
      <c r="A12" s="321">
        <v>3</v>
      </c>
      <c r="B12" s="322">
        <v>44544</v>
      </c>
      <c r="C12" s="323"/>
      <c r="D12" s="324" t="s">
        <v>118</v>
      </c>
      <c r="E12" s="325" t="s">
        <v>593</v>
      </c>
      <c r="F12" s="326" t="s">
        <v>866</v>
      </c>
      <c r="G12" s="326">
        <v>635</v>
      </c>
      <c r="H12" s="325"/>
      <c r="I12" s="327" t="s">
        <v>867</v>
      </c>
      <c r="J12" s="299" t="s">
        <v>594</v>
      </c>
      <c r="K12" s="299"/>
      <c r="L12" s="300"/>
      <c r="M12" s="301"/>
      <c r="N12" s="299"/>
      <c r="O12" s="302"/>
      <c r="P12" s="107">
        <f>VLOOKUP(D12,'MidCap Intra'!B45:C538,2,0)</f>
        <v>671.45</v>
      </c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91">
        <v>4</v>
      </c>
      <c r="B13" s="392">
        <v>44547</v>
      </c>
      <c r="C13" s="393"/>
      <c r="D13" s="394" t="s">
        <v>71</v>
      </c>
      <c r="E13" s="395" t="s">
        <v>593</v>
      </c>
      <c r="F13" s="396">
        <v>201.5</v>
      </c>
      <c r="G13" s="396">
        <v>188</v>
      </c>
      <c r="H13" s="395">
        <v>214.5</v>
      </c>
      <c r="I13" s="397" t="s">
        <v>868</v>
      </c>
      <c r="J13" s="103" t="s">
        <v>891</v>
      </c>
      <c r="K13" s="103">
        <f t="shared" ref="K13:K14" si="3">H13-F13</f>
        <v>13</v>
      </c>
      <c r="L13" s="104">
        <f t="shared" ref="L13:L14" si="4">(F13*-0.7)/100</f>
        <v>-1.4104999999999999</v>
      </c>
      <c r="M13" s="105">
        <f t="shared" ref="M13:M14" si="5">(K13+L13)/F13</f>
        <v>5.751612903225807E-2</v>
      </c>
      <c r="N13" s="103" t="s">
        <v>591</v>
      </c>
      <c r="O13" s="106">
        <v>44200</v>
      </c>
      <c r="P13" s="398">
        <f>VLOOKUP(D13,'MidCap Intra'!B46:C539,2,0)</f>
        <v>220.1</v>
      </c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91">
        <v>5</v>
      </c>
      <c r="B14" s="392">
        <v>44547</v>
      </c>
      <c r="C14" s="393"/>
      <c r="D14" s="394" t="s">
        <v>125</v>
      </c>
      <c r="E14" s="395" t="s">
        <v>593</v>
      </c>
      <c r="F14" s="396">
        <v>730</v>
      </c>
      <c r="G14" s="396">
        <v>687</v>
      </c>
      <c r="H14" s="395">
        <v>774</v>
      </c>
      <c r="I14" s="397" t="s">
        <v>869</v>
      </c>
      <c r="J14" s="103" t="s">
        <v>894</v>
      </c>
      <c r="K14" s="103">
        <f t="shared" si="3"/>
        <v>44</v>
      </c>
      <c r="L14" s="104">
        <f t="shared" si="4"/>
        <v>-5.1099999999999994</v>
      </c>
      <c r="M14" s="105">
        <f t="shared" si="5"/>
        <v>5.3273972602739729E-2</v>
      </c>
      <c r="N14" s="103" t="s">
        <v>591</v>
      </c>
      <c r="O14" s="106">
        <v>44200</v>
      </c>
      <c r="P14" s="398">
        <f>VLOOKUP(D14,'MidCap Intra'!B47:C540,2,0)</f>
        <v>820</v>
      </c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91">
        <v>6</v>
      </c>
      <c r="B15" s="392">
        <v>44552</v>
      </c>
      <c r="C15" s="393"/>
      <c r="D15" s="394" t="s">
        <v>43</v>
      </c>
      <c r="E15" s="395" t="s">
        <v>593</v>
      </c>
      <c r="F15" s="396">
        <v>2140</v>
      </c>
      <c r="G15" s="396">
        <v>1995</v>
      </c>
      <c r="H15" s="395">
        <v>2280</v>
      </c>
      <c r="I15" s="397" t="s">
        <v>872</v>
      </c>
      <c r="J15" s="103" t="s">
        <v>743</v>
      </c>
      <c r="K15" s="103">
        <f t="shared" ref="K15" si="6">H15-F15</f>
        <v>140</v>
      </c>
      <c r="L15" s="104">
        <f t="shared" ref="L15" si="7">(F15*-0.7)/100</f>
        <v>-14.98</v>
      </c>
      <c r="M15" s="105">
        <f t="shared" ref="M15" si="8">(K15+L15)/F15</f>
        <v>5.8420560747663552E-2</v>
      </c>
      <c r="N15" s="103" t="s">
        <v>591</v>
      </c>
      <c r="O15" s="106">
        <v>44203</v>
      </c>
      <c r="P15" s="398">
        <f>VLOOKUP(D15,'MidCap Intra'!B2:C541,2,0)</f>
        <v>2358.1</v>
      </c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21">
        <v>7</v>
      </c>
      <c r="B16" s="322">
        <v>44557</v>
      </c>
      <c r="C16" s="323"/>
      <c r="D16" s="324" t="s">
        <v>522</v>
      </c>
      <c r="E16" s="325" t="s">
        <v>593</v>
      </c>
      <c r="F16" s="326" t="s">
        <v>873</v>
      </c>
      <c r="G16" s="326">
        <v>2035</v>
      </c>
      <c r="H16" s="325"/>
      <c r="I16" s="327" t="s">
        <v>824</v>
      </c>
      <c r="J16" s="299" t="s">
        <v>594</v>
      </c>
      <c r="K16" s="299"/>
      <c r="L16" s="300"/>
      <c r="M16" s="301"/>
      <c r="N16" s="299"/>
      <c r="O16" s="302"/>
      <c r="P16" s="107">
        <f>VLOOKUP(D16,'MidCap Intra'!B12:M512,2,0)</f>
        <v>2219.5500000000002</v>
      </c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91">
        <v>8</v>
      </c>
      <c r="B17" s="392">
        <v>44559</v>
      </c>
      <c r="C17" s="393"/>
      <c r="D17" s="394" t="s">
        <v>493</v>
      </c>
      <c r="E17" s="395" t="s">
        <v>593</v>
      </c>
      <c r="F17" s="396">
        <v>1730</v>
      </c>
      <c r="G17" s="396">
        <v>1640</v>
      </c>
      <c r="H17" s="395">
        <v>1870</v>
      </c>
      <c r="I17" s="397" t="s">
        <v>876</v>
      </c>
      <c r="J17" s="103" t="s">
        <v>743</v>
      </c>
      <c r="K17" s="103">
        <f t="shared" ref="K17" si="9">H17-F17</f>
        <v>140</v>
      </c>
      <c r="L17" s="104">
        <f t="shared" ref="L17" si="10">(F17*-0.7)/100</f>
        <v>-12.11</v>
      </c>
      <c r="M17" s="105">
        <f t="shared" ref="M17" si="11">(K17+L17)/F17</f>
        <v>7.3924855491329475E-2</v>
      </c>
      <c r="N17" s="103" t="s">
        <v>591</v>
      </c>
      <c r="O17" s="106">
        <v>44572</v>
      </c>
      <c r="P17" s="398">
        <f>VLOOKUP(D17,'MidCap Intra'!B50:C543,2,0)</f>
        <v>1890.9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41">
        <v>9</v>
      </c>
      <c r="B18" s="342">
        <v>44561</v>
      </c>
      <c r="C18" s="343"/>
      <c r="D18" s="344" t="s">
        <v>179</v>
      </c>
      <c r="E18" s="345" t="s">
        <v>593</v>
      </c>
      <c r="F18" s="346">
        <v>2980</v>
      </c>
      <c r="G18" s="346">
        <v>2790</v>
      </c>
      <c r="H18" s="345">
        <v>3105</v>
      </c>
      <c r="I18" s="347" t="s">
        <v>878</v>
      </c>
      <c r="J18" s="269" t="s">
        <v>887</v>
      </c>
      <c r="K18" s="269">
        <f t="shared" ref="K18" si="12">H18-F18</f>
        <v>125</v>
      </c>
      <c r="L18" s="270">
        <f t="shared" ref="L18" si="13">(F18*-0.7)/100</f>
        <v>-20.86</v>
      </c>
      <c r="M18" s="271">
        <f t="shared" ref="M18" si="14">(K18+L18)/F18</f>
        <v>3.4946308724832217E-2</v>
      </c>
      <c r="N18" s="269" t="s">
        <v>591</v>
      </c>
      <c r="O18" s="272">
        <v>44564</v>
      </c>
      <c r="P18" s="268">
        <f>VLOOKUP(D18,'MidCap Intra'!B51:C544,2,0)</f>
        <v>2802.25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41">
        <v>10</v>
      </c>
      <c r="B19" s="342">
        <v>44571</v>
      </c>
      <c r="C19" s="343"/>
      <c r="D19" s="344" t="s">
        <v>405</v>
      </c>
      <c r="E19" s="345" t="s">
        <v>593</v>
      </c>
      <c r="F19" s="346">
        <v>170</v>
      </c>
      <c r="G19" s="346">
        <v>160</v>
      </c>
      <c r="H19" s="345">
        <v>177.5</v>
      </c>
      <c r="I19" s="347" t="s">
        <v>934</v>
      </c>
      <c r="J19" s="269" t="s">
        <v>957</v>
      </c>
      <c r="K19" s="269">
        <f t="shared" ref="K19" si="15">H19-F19</f>
        <v>7.5</v>
      </c>
      <c r="L19" s="270">
        <f t="shared" ref="L19" si="16">(F19*-0.7)/100</f>
        <v>-1.19</v>
      </c>
      <c r="M19" s="271">
        <f t="shared" ref="M19" si="17">(K19+L19)/F19</f>
        <v>3.7117647058823533E-2</v>
      </c>
      <c r="N19" s="269" t="s">
        <v>591</v>
      </c>
      <c r="O19" s="272">
        <v>44573</v>
      </c>
      <c r="P19" s="268">
        <f>VLOOKUP(D19,'MidCap Intra'!B12:C545,2,0)</f>
        <v>169.65</v>
      </c>
      <c r="Q19" s="261"/>
      <c r="R19" s="261" t="s">
        <v>595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21">
        <v>11</v>
      </c>
      <c r="B20" s="322">
        <v>44572</v>
      </c>
      <c r="C20" s="323"/>
      <c r="D20" s="324" t="s">
        <v>363</v>
      </c>
      <c r="E20" s="325" t="s">
        <v>593</v>
      </c>
      <c r="F20" s="326" t="s">
        <v>716</v>
      </c>
      <c r="G20" s="326">
        <v>187</v>
      </c>
      <c r="H20" s="325"/>
      <c r="I20" s="327" t="s">
        <v>940</v>
      </c>
      <c r="J20" s="299" t="s">
        <v>594</v>
      </c>
      <c r="K20" s="299"/>
      <c r="L20" s="300"/>
      <c r="M20" s="301"/>
      <c r="N20" s="299"/>
      <c r="O20" s="302"/>
      <c r="P20" s="297"/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s="262" customFormat="1" ht="12.75" customHeight="1">
      <c r="A21" s="321"/>
      <c r="B21" s="322"/>
      <c r="C21" s="323"/>
      <c r="D21" s="324"/>
      <c r="E21" s="325"/>
      <c r="F21" s="326"/>
      <c r="G21" s="326"/>
      <c r="H21" s="325"/>
      <c r="I21" s="327"/>
      <c r="J21" s="299"/>
      <c r="K21" s="299"/>
      <c r="L21" s="300"/>
      <c r="M21" s="301"/>
      <c r="N21" s="299"/>
      <c r="O21" s="302"/>
      <c r="P21" s="297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</row>
    <row r="22" spans="1:38" ht="13.9" customHeight="1">
      <c r="A22" s="113"/>
      <c r="B22" s="108"/>
      <c r="C22" s="114"/>
      <c r="D22" s="109"/>
      <c r="E22" s="110"/>
      <c r="F22" s="107"/>
      <c r="G22" s="107"/>
      <c r="H22" s="110"/>
      <c r="I22" s="111"/>
      <c r="J22" s="112"/>
      <c r="K22" s="113"/>
      <c r="L22" s="108"/>
      <c r="M22" s="114"/>
      <c r="N22" s="109"/>
      <c r="O22" s="110"/>
      <c r="P22" s="1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0"/>
      <c r="B23" s="121"/>
      <c r="C23" s="122"/>
      <c r="D23" s="123"/>
      <c r="E23" s="124"/>
      <c r="F23" s="124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0"/>
      <c r="B24" s="121"/>
      <c r="C24" s="122"/>
      <c r="D24" s="123"/>
      <c r="E24" s="124"/>
      <c r="F24" s="124"/>
      <c r="G24" s="120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596</v>
      </c>
      <c r="B25" s="133"/>
      <c r="C25" s="134"/>
      <c r="D25" s="135"/>
      <c r="E25" s="136"/>
      <c r="F25" s="136"/>
      <c r="G25" s="136"/>
      <c r="H25" s="136"/>
      <c r="I25" s="136"/>
      <c r="J25" s="137"/>
      <c r="K25" s="136"/>
      <c r="L25" s="138"/>
      <c r="M25" s="59"/>
      <c r="N25" s="137"/>
      <c r="O25" s="13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9" t="s">
        <v>597</v>
      </c>
      <c r="B26" s="132"/>
      <c r="C26" s="132"/>
      <c r="D26" s="132"/>
      <c r="E26" s="44"/>
      <c r="F26" s="140" t="s">
        <v>598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 t="s">
        <v>599</v>
      </c>
      <c r="B27" s="132"/>
      <c r="C27" s="132"/>
      <c r="D27" s="132" t="s">
        <v>925</v>
      </c>
      <c r="E27" s="6"/>
      <c r="F27" s="140" t="s">
        <v>600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/>
      <c r="B28" s="132"/>
      <c r="C28" s="132"/>
      <c r="D28" s="132"/>
      <c r="E28" s="6"/>
      <c r="F28" s="6"/>
      <c r="G28" s="6"/>
      <c r="H28" s="6"/>
      <c r="I28" s="6"/>
      <c r="J28" s="145"/>
      <c r="K28" s="142"/>
      <c r="L28" s="142"/>
      <c r="M28" s="6"/>
      <c r="N28" s="146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7" t="s">
        <v>601</v>
      </c>
      <c r="C29" s="147"/>
      <c r="D29" s="147"/>
      <c r="E29" s="147"/>
      <c r="F29" s="148"/>
      <c r="G29" s="6"/>
      <c r="H29" s="6"/>
      <c r="I29" s="149"/>
      <c r="J29" s="150"/>
      <c r="K29" s="151"/>
      <c r="L29" s="150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00" t="s">
        <v>568</v>
      </c>
      <c r="C30" s="102"/>
      <c r="D30" s="101" t="s">
        <v>579</v>
      </c>
      <c r="E30" s="100" t="s">
        <v>580</v>
      </c>
      <c r="F30" s="100" t="s">
        <v>581</v>
      </c>
      <c r="G30" s="100" t="s">
        <v>602</v>
      </c>
      <c r="H30" s="100" t="s">
        <v>583</v>
      </c>
      <c r="I30" s="100" t="s">
        <v>584</v>
      </c>
      <c r="J30" s="100" t="s">
        <v>585</v>
      </c>
      <c r="K30" s="100" t="s">
        <v>603</v>
      </c>
      <c r="L30" s="153" t="s">
        <v>587</v>
      </c>
      <c r="M30" s="102" t="s">
        <v>588</v>
      </c>
      <c r="N30" s="99" t="s">
        <v>589</v>
      </c>
      <c r="O30" s="358" t="s">
        <v>590</v>
      </c>
      <c r="P30" s="303"/>
      <c r="Q30" s="1"/>
      <c r="R30" s="355"/>
      <c r="S30" s="355"/>
      <c r="T30" s="355"/>
      <c r="U30" s="318"/>
      <c r="V30" s="318"/>
      <c r="W30" s="318"/>
      <c r="X30" s="318"/>
      <c r="Y30" s="318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78" customFormat="1" ht="15" customHeight="1">
      <c r="A31" s="359">
        <v>1</v>
      </c>
      <c r="B31" s="260">
        <v>44559</v>
      </c>
      <c r="C31" s="307"/>
      <c r="D31" s="360" t="s">
        <v>199</v>
      </c>
      <c r="E31" s="306" t="s">
        <v>593</v>
      </c>
      <c r="F31" s="306">
        <v>476</v>
      </c>
      <c r="G31" s="306">
        <v>463</v>
      </c>
      <c r="H31" s="306">
        <v>496</v>
      </c>
      <c r="I31" s="306" t="s">
        <v>811</v>
      </c>
      <c r="J31" s="103" t="s">
        <v>862</v>
      </c>
      <c r="K31" s="103">
        <f t="shared" ref="K31:K32" si="18">H31-F31</f>
        <v>20</v>
      </c>
      <c r="L31" s="104">
        <f t="shared" ref="L31:L32" si="19">(F31*-0.7)/100</f>
        <v>-3.3319999999999999</v>
      </c>
      <c r="M31" s="105">
        <f t="shared" ref="M31:M32" si="20">(K31+L31)/F31</f>
        <v>3.5016806722689073E-2</v>
      </c>
      <c r="N31" s="103" t="s">
        <v>591</v>
      </c>
      <c r="O31" s="106">
        <v>44564</v>
      </c>
      <c r="P31" s="356"/>
      <c r="Q31" s="356"/>
      <c r="R31" s="357" t="s">
        <v>592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354"/>
      <c r="AJ31" s="317"/>
      <c r="AK31" s="317"/>
      <c r="AL31" s="317"/>
    </row>
    <row r="32" spans="1:38" s="278" customFormat="1" ht="15" customHeight="1">
      <c r="A32" s="359">
        <v>2</v>
      </c>
      <c r="B32" s="260">
        <v>44559</v>
      </c>
      <c r="C32" s="307"/>
      <c r="D32" s="360" t="s">
        <v>850</v>
      </c>
      <c r="E32" s="306" t="s">
        <v>593</v>
      </c>
      <c r="F32" s="306">
        <v>3010</v>
      </c>
      <c r="G32" s="306">
        <v>2930</v>
      </c>
      <c r="H32" s="306">
        <v>3170</v>
      </c>
      <c r="I32" s="306" t="s">
        <v>874</v>
      </c>
      <c r="J32" s="103" t="s">
        <v>963</v>
      </c>
      <c r="K32" s="103">
        <f t="shared" si="18"/>
        <v>160</v>
      </c>
      <c r="L32" s="104">
        <f t="shared" si="19"/>
        <v>-21.07</v>
      </c>
      <c r="M32" s="105">
        <f t="shared" si="20"/>
        <v>4.6156146179401995E-2</v>
      </c>
      <c r="N32" s="103" t="s">
        <v>591</v>
      </c>
      <c r="O32" s="106">
        <v>44573</v>
      </c>
      <c r="P32" s="356"/>
      <c r="Q32" s="356"/>
      <c r="R32" s="357" t="s">
        <v>592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354"/>
      <c r="AJ32" s="317"/>
      <c r="AK32" s="317"/>
      <c r="AL32" s="317"/>
    </row>
    <row r="33" spans="1:38" s="278" customFormat="1" ht="15" customHeight="1">
      <c r="A33" s="359">
        <v>3</v>
      </c>
      <c r="B33" s="260">
        <v>44559</v>
      </c>
      <c r="C33" s="307"/>
      <c r="D33" s="360" t="s">
        <v>391</v>
      </c>
      <c r="E33" s="306" t="s">
        <v>593</v>
      </c>
      <c r="F33" s="306">
        <v>126</v>
      </c>
      <c r="G33" s="306">
        <v>122</v>
      </c>
      <c r="H33" s="306">
        <v>131.5</v>
      </c>
      <c r="I33" s="306" t="s">
        <v>875</v>
      </c>
      <c r="J33" s="103" t="s">
        <v>892</v>
      </c>
      <c r="K33" s="103">
        <f t="shared" ref="K33" si="21">H33-F33</f>
        <v>5.5</v>
      </c>
      <c r="L33" s="104">
        <f t="shared" ref="L33" si="22">(F33*-0.7)/100</f>
        <v>-0.8819999999999999</v>
      </c>
      <c r="M33" s="105">
        <f t="shared" ref="M33" si="23">(K33+L33)/F33</f>
        <v>3.6650793650793656E-2</v>
      </c>
      <c r="N33" s="103" t="s">
        <v>591</v>
      </c>
      <c r="O33" s="106">
        <v>44565</v>
      </c>
      <c r="P33" s="356"/>
      <c r="Q33" s="356"/>
      <c r="R33" s="357" t="s">
        <v>595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354"/>
      <c r="AJ33" s="317"/>
      <c r="AK33" s="317"/>
      <c r="AL33" s="317"/>
    </row>
    <row r="34" spans="1:38" s="278" customFormat="1" ht="15" customHeight="1">
      <c r="A34" s="359">
        <v>4</v>
      </c>
      <c r="B34" s="260">
        <v>44561</v>
      </c>
      <c r="C34" s="307"/>
      <c r="D34" s="360" t="s">
        <v>381</v>
      </c>
      <c r="E34" s="306" t="s">
        <v>593</v>
      </c>
      <c r="F34" s="306">
        <v>443.5</v>
      </c>
      <c r="G34" s="306">
        <v>430</v>
      </c>
      <c r="H34" s="306">
        <v>459</v>
      </c>
      <c r="I34" s="306" t="s">
        <v>879</v>
      </c>
      <c r="J34" s="103" t="s">
        <v>893</v>
      </c>
      <c r="K34" s="103">
        <f t="shared" ref="K34" si="24">H34-F34</f>
        <v>15.5</v>
      </c>
      <c r="L34" s="104">
        <f t="shared" ref="L34" si="25">(F34*-0.7)/100</f>
        <v>-3.1044999999999998</v>
      </c>
      <c r="M34" s="105">
        <f t="shared" ref="M34" si="26">(K34+L34)/F34</f>
        <v>2.7949267192784667E-2</v>
      </c>
      <c r="N34" s="103" t="s">
        <v>591</v>
      </c>
      <c r="O34" s="106">
        <v>44565</v>
      </c>
      <c r="P34" s="356"/>
      <c r="Q34" s="356"/>
      <c r="R34" s="357" t="s">
        <v>595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354"/>
      <c r="AJ34" s="317"/>
      <c r="AK34" s="317"/>
      <c r="AL34" s="317"/>
    </row>
    <row r="35" spans="1:38" s="278" customFormat="1" ht="15" customHeight="1">
      <c r="A35" s="412">
        <v>5</v>
      </c>
      <c r="B35" s="413">
        <v>44561</v>
      </c>
      <c r="C35" s="414"/>
      <c r="D35" s="415" t="s">
        <v>61</v>
      </c>
      <c r="E35" s="416" t="s">
        <v>593</v>
      </c>
      <c r="F35" s="416">
        <v>677.5</v>
      </c>
      <c r="G35" s="416">
        <v>659</v>
      </c>
      <c r="H35" s="416">
        <v>696</v>
      </c>
      <c r="I35" s="416" t="s">
        <v>884</v>
      </c>
      <c r="J35" s="417" t="s">
        <v>889</v>
      </c>
      <c r="K35" s="417">
        <f t="shared" ref="K35" si="27">H35-F35</f>
        <v>18.5</v>
      </c>
      <c r="L35" s="418">
        <f t="shared" ref="L35" si="28">(F35*-0.7)/100</f>
        <v>-4.7424999999999997</v>
      </c>
      <c r="M35" s="419">
        <f t="shared" ref="M35" si="29">(K35+L35)/F35</f>
        <v>2.0306273062730629E-2</v>
      </c>
      <c r="N35" s="417" t="s">
        <v>591</v>
      </c>
      <c r="O35" s="420">
        <v>44564</v>
      </c>
      <c r="P35" s="356"/>
      <c r="Q35" s="356"/>
      <c r="R35" s="357" t="s">
        <v>592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354"/>
      <c r="AJ35" s="317"/>
      <c r="AK35" s="317"/>
      <c r="AL35" s="317"/>
    </row>
    <row r="36" spans="1:38" s="278" customFormat="1" ht="15" customHeight="1">
      <c r="A36" s="359">
        <v>6</v>
      </c>
      <c r="B36" s="260">
        <v>44567</v>
      </c>
      <c r="C36" s="307"/>
      <c r="D36" s="360" t="s">
        <v>77</v>
      </c>
      <c r="E36" s="306" t="s">
        <v>593</v>
      </c>
      <c r="F36" s="306">
        <v>362</v>
      </c>
      <c r="G36" s="306">
        <v>350</v>
      </c>
      <c r="H36" s="306">
        <v>373</v>
      </c>
      <c r="I36" s="306" t="s">
        <v>914</v>
      </c>
      <c r="J36" s="417" t="s">
        <v>983</v>
      </c>
      <c r="K36" s="417">
        <f t="shared" ref="K36" si="30">H36-F36</f>
        <v>11</v>
      </c>
      <c r="L36" s="418">
        <f t="shared" ref="L36" si="31">(F36*-0.7)/100</f>
        <v>-2.5339999999999998</v>
      </c>
      <c r="M36" s="419">
        <f t="shared" ref="M36" si="32">(K36+L36)/F36</f>
        <v>2.3386740331491716E-2</v>
      </c>
      <c r="N36" s="417" t="s">
        <v>591</v>
      </c>
      <c r="O36" s="420">
        <v>44574</v>
      </c>
      <c r="P36" s="356"/>
      <c r="Q36" s="356"/>
      <c r="R36" s="357" t="s">
        <v>595</v>
      </c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354"/>
      <c r="AJ36" s="317"/>
      <c r="AK36" s="317"/>
      <c r="AL36" s="317"/>
    </row>
    <row r="37" spans="1:38" s="278" customFormat="1" ht="15" customHeight="1">
      <c r="A37" s="412">
        <v>7</v>
      </c>
      <c r="B37" s="413">
        <v>44568</v>
      </c>
      <c r="C37" s="414"/>
      <c r="D37" s="415" t="s">
        <v>415</v>
      </c>
      <c r="E37" s="416" t="s">
        <v>593</v>
      </c>
      <c r="F37" s="416">
        <v>1668</v>
      </c>
      <c r="G37" s="416">
        <v>1618</v>
      </c>
      <c r="H37" s="416">
        <v>1715</v>
      </c>
      <c r="I37" s="416" t="s">
        <v>921</v>
      </c>
      <c r="J37" s="417" t="s">
        <v>933</v>
      </c>
      <c r="K37" s="417">
        <f t="shared" ref="K37" si="33">H37-F37</f>
        <v>47</v>
      </c>
      <c r="L37" s="418">
        <f t="shared" ref="L37" si="34">(F37*-0.7)/100</f>
        <v>-11.675999999999998</v>
      </c>
      <c r="M37" s="419">
        <f t="shared" ref="M37" si="35">(K37+L37)/F37</f>
        <v>2.117745803357314E-2</v>
      </c>
      <c r="N37" s="417" t="s">
        <v>591</v>
      </c>
      <c r="O37" s="420">
        <v>44571</v>
      </c>
      <c r="P37" s="356"/>
      <c r="Q37" s="356"/>
      <c r="R37" s="357" t="s">
        <v>592</v>
      </c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354"/>
      <c r="AJ37" s="317"/>
      <c r="AK37" s="317"/>
      <c r="AL37" s="317"/>
    </row>
    <row r="38" spans="1:38" s="278" customFormat="1" ht="15" customHeight="1">
      <c r="A38" s="359">
        <v>8</v>
      </c>
      <c r="B38" s="260">
        <v>44572</v>
      </c>
      <c r="C38" s="307"/>
      <c r="D38" s="360" t="s">
        <v>207</v>
      </c>
      <c r="E38" s="306" t="s">
        <v>593</v>
      </c>
      <c r="F38" s="306">
        <v>1084</v>
      </c>
      <c r="G38" s="306">
        <v>1050</v>
      </c>
      <c r="H38" s="306">
        <v>1117</v>
      </c>
      <c r="I38" s="306" t="s">
        <v>937</v>
      </c>
      <c r="J38" s="417" t="s">
        <v>938</v>
      </c>
      <c r="K38" s="417">
        <f>H38-F38</f>
        <v>33</v>
      </c>
      <c r="L38" s="418">
        <f>(F38*-0.07)/100</f>
        <v>-0.75880000000000014</v>
      </c>
      <c r="M38" s="419">
        <f t="shared" ref="M38:M39" si="36">(K38+L38)/F38</f>
        <v>2.9742804428044278E-2</v>
      </c>
      <c r="N38" s="417" t="s">
        <v>591</v>
      </c>
      <c r="O38" s="441">
        <v>44572</v>
      </c>
      <c r="P38" s="356"/>
      <c r="Q38" s="356"/>
      <c r="R38" s="357" t="s">
        <v>592</v>
      </c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354"/>
      <c r="AJ38" s="317"/>
      <c r="AK38" s="317"/>
      <c r="AL38" s="317"/>
    </row>
    <row r="39" spans="1:38" s="278" customFormat="1" ht="15" customHeight="1">
      <c r="A39" s="359">
        <v>9</v>
      </c>
      <c r="B39" s="260">
        <v>44572</v>
      </c>
      <c r="C39" s="307"/>
      <c r="D39" s="360" t="s">
        <v>430</v>
      </c>
      <c r="E39" s="306" t="s">
        <v>593</v>
      </c>
      <c r="F39" s="306">
        <v>312</v>
      </c>
      <c r="G39" s="306">
        <v>302</v>
      </c>
      <c r="H39" s="306">
        <v>321</v>
      </c>
      <c r="I39" s="306" t="s">
        <v>939</v>
      </c>
      <c r="J39" s="103" t="s">
        <v>892</v>
      </c>
      <c r="K39" s="103">
        <f t="shared" ref="K39" si="37">H39-F39</f>
        <v>9</v>
      </c>
      <c r="L39" s="104">
        <f t="shared" ref="L39" si="38">(F39*-0.7)/100</f>
        <v>-2.1839999999999997</v>
      </c>
      <c r="M39" s="105">
        <f t="shared" si="36"/>
        <v>2.1846153846153848E-2</v>
      </c>
      <c r="N39" s="103" t="s">
        <v>591</v>
      </c>
      <c r="O39" s="106">
        <v>44573</v>
      </c>
      <c r="P39" s="356"/>
      <c r="Q39" s="356"/>
      <c r="R39" s="357" t="s">
        <v>595</v>
      </c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354"/>
      <c r="AJ39" s="317"/>
      <c r="AK39" s="317"/>
      <c r="AL39" s="317"/>
    </row>
    <row r="40" spans="1:38" s="278" customFormat="1" ht="15" customHeight="1">
      <c r="A40" s="359">
        <v>10</v>
      </c>
      <c r="B40" s="260">
        <v>44573</v>
      </c>
      <c r="C40" s="307"/>
      <c r="D40" s="360" t="s">
        <v>207</v>
      </c>
      <c r="E40" s="306" t="s">
        <v>593</v>
      </c>
      <c r="F40" s="306">
        <v>1117.5</v>
      </c>
      <c r="G40" s="306">
        <v>1080</v>
      </c>
      <c r="H40" s="306">
        <v>1144</v>
      </c>
      <c r="I40" s="306" t="s">
        <v>955</v>
      </c>
      <c r="J40" s="417" t="s">
        <v>956</v>
      </c>
      <c r="K40" s="417">
        <f>H40-F40</f>
        <v>26.5</v>
      </c>
      <c r="L40" s="418">
        <f>(F40*-0.07)/100</f>
        <v>-0.78225000000000011</v>
      </c>
      <c r="M40" s="419">
        <f t="shared" ref="M40" si="39">(K40+L40)/F40</f>
        <v>2.3013646532438477E-2</v>
      </c>
      <c r="N40" s="417" t="s">
        <v>591</v>
      </c>
      <c r="O40" s="441">
        <v>44573</v>
      </c>
      <c r="P40" s="356"/>
      <c r="Q40" s="356"/>
      <c r="R40" s="357" t="s">
        <v>592</v>
      </c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354"/>
      <c r="AJ40" s="317"/>
      <c r="AK40" s="317"/>
      <c r="AL40" s="317"/>
    </row>
    <row r="41" spans="1:38" s="278" customFormat="1" ht="15" customHeight="1">
      <c r="A41" s="348">
        <v>11</v>
      </c>
      <c r="B41" s="263">
        <v>44573</v>
      </c>
      <c r="C41" s="349"/>
      <c r="D41" s="350" t="s">
        <v>309</v>
      </c>
      <c r="E41" s="266" t="s">
        <v>593</v>
      </c>
      <c r="F41" s="266" t="s">
        <v>960</v>
      </c>
      <c r="G41" s="266">
        <v>595</v>
      </c>
      <c r="H41" s="266"/>
      <c r="I41" s="266" t="s">
        <v>961</v>
      </c>
      <c r="J41" s="351" t="s">
        <v>594</v>
      </c>
      <c r="K41" s="351"/>
      <c r="L41" s="352"/>
      <c r="M41" s="353"/>
      <c r="N41" s="351"/>
      <c r="O41" s="421"/>
      <c r="P41" s="356"/>
      <c r="Q41" s="356"/>
      <c r="R41" s="357" t="s">
        <v>592</v>
      </c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354"/>
      <c r="AJ41" s="317"/>
      <c r="AK41" s="317"/>
      <c r="AL41" s="317"/>
    </row>
    <row r="42" spans="1:38" s="278" customFormat="1" ht="15" customHeight="1">
      <c r="A42" s="348">
        <v>12</v>
      </c>
      <c r="B42" s="263">
        <v>44574</v>
      </c>
      <c r="C42" s="349"/>
      <c r="D42" s="350" t="s">
        <v>984</v>
      </c>
      <c r="E42" s="266" t="s">
        <v>593</v>
      </c>
      <c r="F42" s="266" t="s">
        <v>985</v>
      </c>
      <c r="G42" s="266">
        <v>130.5</v>
      </c>
      <c r="H42" s="266"/>
      <c r="I42" s="266" t="s">
        <v>986</v>
      </c>
      <c r="J42" s="351" t="s">
        <v>594</v>
      </c>
      <c r="K42" s="351"/>
      <c r="L42" s="352"/>
      <c r="M42" s="353"/>
      <c r="N42" s="351"/>
      <c r="O42" s="421"/>
      <c r="P42" s="356"/>
      <c r="Q42" s="356"/>
      <c r="R42" s="357" t="s">
        <v>595</v>
      </c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354"/>
      <c r="AJ42" s="317"/>
      <c r="AK42" s="317"/>
      <c r="AL42" s="317"/>
    </row>
    <row r="43" spans="1:38" s="278" customFormat="1" ht="15" customHeight="1">
      <c r="A43" s="348">
        <v>13</v>
      </c>
      <c r="B43" s="263">
        <v>44574</v>
      </c>
      <c r="C43" s="349"/>
      <c r="D43" s="350" t="s">
        <v>994</v>
      </c>
      <c r="E43" s="266" t="s">
        <v>593</v>
      </c>
      <c r="F43" s="266" t="s">
        <v>995</v>
      </c>
      <c r="G43" s="266">
        <v>1495</v>
      </c>
      <c r="H43" s="266"/>
      <c r="I43" s="266" t="s">
        <v>996</v>
      </c>
      <c r="J43" s="351" t="s">
        <v>594</v>
      </c>
      <c r="K43" s="351"/>
      <c r="L43" s="352"/>
      <c r="M43" s="353"/>
      <c r="N43" s="351"/>
      <c r="O43" s="421"/>
      <c r="P43" s="356"/>
      <c r="Q43" s="356"/>
      <c r="R43" s="357" t="s">
        <v>592</v>
      </c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354"/>
      <c r="AJ43" s="317"/>
      <c r="AK43" s="317"/>
      <c r="AL43" s="317"/>
    </row>
    <row r="44" spans="1:38" s="278" customFormat="1" ht="15" customHeight="1">
      <c r="A44" s="348">
        <v>14</v>
      </c>
      <c r="B44" s="263">
        <v>44575</v>
      </c>
      <c r="C44" s="349"/>
      <c r="D44" s="350" t="s">
        <v>201</v>
      </c>
      <c r="E44" s="266" t="s">
        <v>593</v>
      </c>
      <c r="F44" s="266" t="s">
        <v>1047</v>
      </c>
      <c r="G44" s="266">
        <v>1170</v>
      </c>
      <c r="H44" s="266"/>
      <c r="I44" s="266" t="s">
        <v>1048</v>
      </c>
      <c r="J44" s="351" t="s">
        <v>594</v>
      </c>
      <c r="K44" s="351"/>
      <c r="L44" s="352"/>
      <c r="M44" s="353"/>
      <c r="N44" s="351"/>
      <c r="O44" s="421"/>
      <c r="P44" s="356"/>
      <c r="Q44" s="356"/>
      <c r="R44" s="357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354"/>
      <c r="AJ44" s="317"/>
      <c r="AK44" s="317"/>
      <c r="AL44" s="317"/>
    </row>
    <row r="45" spans="1:38" s="278" customFormat="1" ht="15" customHeight="1">
      <c r="A45" s="348">
        <v>15</v>
      </c>
      <c r="B45" s="263">
        <v>44575</v>
      </c>
      <c r="C45" s="349"/>
      <c r="D45" s="350" t="s">
        <v>545</v>
      </c>
      <c r="E45" s="266" t="s">
        <v>593</v>
      </c>
      <c r="F45" s="266" t="s">
        <v>1049</v>
      </c>
      <c r="G45" s="266">
        <v>515</v>
      </c>
      <c r="H45" s="266"/>
      <c r="I45" s="266" t="s">
        <v>1050</v>
      </c>
      <c r="J45" s="351" t="s">
        <v>594</v>
      </c>
      <c r="K45" s="351"/>
      <c r="L45" s="352"/>
      <c r="M45" s="353"/>
      <c r="N45" s="351"/>
      <c r="O45" s="421"/>
      <c r="P45" s="356"/>
      <c r="Q45" s="356"/>
      <c r="R45" s="357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354"/>
      <c r="AJ45" s="317"/>
      <c r="AK45" s="317"/>
      <c r="AL45" s="317"/>
    </row>
    <row r="46" spans="1:38" s="278" customFormat="1" ht="15" customHeight="1">
      <c r="A46" s="348"/>
      <c r="B46" s="263"/>
      <c r="C46" s="349"/>
      <c r="D46" s="350"/>
      <c r="E46" s="266"/>
      <c r="F46" s="266"/>
      <c r="G46" s="266"/>
      <c r="H46" s="266"/>
      <c r="I46" s="266"/>
      <c r="J46" s="351"/>
      <c r="K46" s="351"/>
      <c r="L46" s="352"/>
      <c r="M46" s="353"/>
      <c r="N46" s="351"/>
      <c r="O46" s="421"/>
      <c r="P46" s="356"/>
      <c r="Q46" s="356"/>
      <c r="R46" s="357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1"/>
      <c r="AI46" s="354"/>
      <c r="AJ46" s="317"/>
      <c r="AK46" s="317"/>
      <c r="AL46" s="317"/>
    </row>
    <row r="47" spans="1:38" s="291" customFormat="1" ht="15" customHeight="1">
      <c r="K47" s="267"/>
      <c r="L47" s="304"/>
      <c r="M47" s="383"/>
      <c r="N47" s="267"/>
      <c r="O47" s="315"/>
      <c r="P47" s="1"/>
      <c r="Q47" s="1"/>
      <c r="R47" s="378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385"/>
      <c r="AJ47" s="384"/>
      <c r="AK47" s="384"/>
      <c r="AL47" s="384"/>
    </row>
    <row r="48" spans="1:38" ht="15" customHeight="1">
      <c r="A48" s="369"/>
      <c r="B48" s="370"/>
      <c r="C48" s="371"/>
      <c r="D48" s="372"/>
      <c r="E48" s="373"/>
      <c r="F48" s="373"/>
      <c r="G48" s="373"/>
      <c r="H48" s="373"/>
      <c r="I48" s="373"/>
      <c r="J48" s="374"/>
      <c r="K48" s="374"/>
      <c r="L48" s="375"/>
      <c r="M48" s="376"/>
      <c r="N48" s="374"/>
      <c r="O48" s="377"/>
      <c r="P48" s="1"/>
      <c r="Q48" s="1"/>
      <c r="R48" s="378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44.25" customHeight="1">
      <c r="A49" s="132" t="s">
        <v>596</v>
      </c>
      <c r="B49" s="155"/>
      <c r="C49" s="155"/>
      <c r="D49" s="1"/>
      <c r="E49" s="6"/>
      <c r="F49" s="6"/>
      <c r="G49" s="6"/>
      <c r="H49" s="6" t="s">
        <v>608</v>
      </c>
      <c r="I49" s="6"/>
      <c r="J49" s="6"/>
      <c r="K49" s="128"/>
      <c r="L49" s="157"/>
      <c r="M49" s="128"/>
      <c r="N49" s="129"/>
      <c r="O49" s="128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320"/>
      <c r="AD49" s="320"/>
      <c r="AE49" s="320"/>
      <c r="AF49" s="320"/>
      <c r="AG49" s="320"/>
      <c r="AH49" s="320"/>
    </row>
    <row r="50" spans="1:38" ht="12.75" customHeight="1">
      <c r="A50" s="139" t="s">
        <v>597</v>
      </c>
      <c r="B50" s="132"/>
      <c r="C50" s="132"/>
      <c r="D50" s="132"/>
      <c r="E50" s="44"/>
      <c r="F50" s="140" t="s">
        <v>598</v>
      </c>
      <c r="G50" s="59"/>
      <c r="H50" s="44"/>
      <c r="I50" s="59"/>
      <c r="J50" s="6"/>
      <c r="K50" s="158"/>
      <c r="L50" s="159"/>
      <c r="M50" s="6"/>
      <c r="N50" s="122"/>
      <c r="O50" s="160"/>
      <c r="P50" s="4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14.25" customHeight="1">
      <c r="A51" s="139"/>
      <c r="B51" s="132"/>
      <c r="C51" s="132"/>
      <c r="D51" s="132"/>
      <c r="E51" s="6"/>
      <c r="F51" s="140" t="s">
        <v>600</v>
      </c>
      <c r="G51" s="59"/>
      <c r="H51" s="44"/>
      <c r="I51" s="59"/>
      <c r="J51" s="6"/>
      <c r="K51" s="158"/>
      <c r="L51" s="159"/>
      <c r="M51" s="6"/>
      <c r="N51" s="122"/>
      <c r="O51" s="160"/>
      <c r="P51" s="4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14.25" customHeight="1">
      <c r="A52" s="132"/>
      <c r="B52" s="132"/>
      <c r="C52" s="132"/>
      <c r="D52" s="132"/>
      <c r="E52" s="6"/>
      <c r="F52" s="6"/>
      <c r="G52" s="6"/>
      <c r="H52" s="6"/>
      <c r="I52" s="6"/>
      <c r="J52" s="145"/>
      <c r="K52" s="142"/>
      <c r="L52" s="143"/>
      <c r="M52" s="6"/>
      <c r="N52" s="146"/>
      <c r="O52" s="1"/>
      <c r="P52" s="44"/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ht="12.75" customHeight="1">
      <c r="A53" s="161" t="s">
        <v>609</v>
      </c>
      <c r="B53" s="161"/>
      <c r="C53" s="161"/>
      <c r="D53" s="161"/>
      <c r="E53" s="6"/>
      <c r="F53" s="6"/>
      <c r="G53" s="6"/>
      <c r="H53" s="6"/>
      <c r="I53" s="6"/>
      <c r="J53" s="6"/>
      <c r="K53" s="6"/>
      <c r="L53" s="6"/>
      <c r="M53" s="6"/>
      <c r="N53" s="6"/>
      <c r="O53" s="24"/>
      <c r="Q53" s="44"/>
      <c r="R53" s="6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ht="38.25" customHeight="1">
      <c r="A54" s="100" t="s">
        <v>16</v>
      </c>
      <c r="B54" s="100" t="s">
        <v>568</v>
      </c>
      <c r="C54" s="100"/>
      <c r="D54" s="101" t="s">
        <v>579</v>
      </c>
      <c r="E54" s="100" t="s">
        <v>580</v>
      </c>
      <c r="F54" s="100" t="s">
        <v>581</v>
      </c>
      <c r="G54" s="100" t="s">
        <v>602</v>
      </c>
      <c r="H54" s="100" t="s">
        <v>583</v>
      </c>
      <c r="I54" s="100" t="s">
        <v>584</v>
      </c>
      <c r="J54" s="99" t="s">
        <v>585</v>
      </c>
      <c r="K54" s="162" t="s">
        <v>610</v>
      </c>
      <c r="L54" s="102" t="s">
        <v>587</v>
      </c>
      <c r="M54" s="162" t="s">
        <v>611</v>
      </c>
      <c r="N54" s="100" t="s">
        <v>612</v>
      </c>
      <c r="O54" s="99" t="s">
        <v>589</v>
      </c>
      <c r="P54" s="101" t="s">
        <v>590</v>
      </c>
      <c r="Q54" s="44"/>
      <c r="R54" s="6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s="262" customFormat="1" ht="13.5" customHeight="1">
      <c r="A55" s="361">
        <v>1</v>
      </c>
      <c r="B55" s="362">
        <v>44561</v>
      </c>
      <c r="C55" s="403"/>
      <c r="D55" s="403" t="s">
        <v>883</v>
      </c>
      <c r="E55" s="361" t="s">
        <v>593</v>
      </c>
      <c r="F55" s="361">
        <v>2432.5</v>
      </c>
      <c r="G55" s="361">
        <v>2398</v>
      </c>
      <c r="H55" s="365">
        <v>2398</v>
      </c>
      <c r="I55" s="365" t="s">
        <v>882</v>
      </c>
      <c r="J55" s="380" t="s">
        <v>898</v>
      </c>
      <c r="K55" s="365">
        <f t="shared" ref="K55" si="40">H55-F55</f>
        <v>-34.5</v>
      </c>
      <c r="L55" s="399">
        <f t="shared" ref="L55" si="41">(H55*N55)*0.07%</f>
        <v>629.47500000000014</v>
      </c>
      <c r="M55" s="400">
        <f t="shared" ref="M55" si="42">(K55*N55)-L55</f>
        <v>-13566.975</v>
      </c>
      <c r="N55" s="365">
        <v>375</v>
      </c>
      <c r="O55" s="401" t="s">
        <v>604</v>
      </c>
      <c r="P55" s="402">
        <v>44200</v>
      </c>
      <c r="Q55" s="264"/>
      <c r="R55" s="274" t="s">
        <v>595</v>
      </c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73"/>
      <c r="AG55" s="263"/>
      <c r="AH55" s="316"/>
      <c r="AI55" s="316"/>
      <c r="AJ55" s="297"/>
      <c r="AK55" s="297"/>
      <c r="AL55" s="297"/>
    </row>
    <row r="56" spans="1:38" s="262" customFormat="1" ht="13.5" customHeight="1">
      <c r="A56" s="361">
        <v>2</v>
      </c>
      <c r="B56" s="362">
        <v>44565</v>
      </c>
      <c r="C56" s="403"/>
      <c r="D56" s="403" t="s">
        <v>895</v>
      </c>
      <c r="E56" s="361" t="s">
        <v>896</v>
      </c>
      <c r="F56" s="361">
        <v>17770</v>
      </c>
      <c r="G56" s="361">
        <v>17875</v>
      </c>
      <c r="H56" s="365">
        <v>17875</v>
      </c>
      <c r="I56" s="365" t="s">
        <v>897</v>
      </c>
      <c r="J56" s="380" t="s">
        <v>905</v>
      </c>
      <c r="K56" s="365">
        <f>F56-H56</f>
        <v>-105</v>
      </c>
      <c r="L56" s="399">
        <f t="shared" ref="L56" si="43">(H56*N56)*0.07%</f>
        <v>625.62500000000011</v>
      </c>
      <c r="M56" s="400">
        <f t="shared" ref="M56" si="44">(K56*N56)-L56</f>
        <v>-5875.625</v>
      </c>
      <c r="N56" s="365">
        <v>50</v>
      </c>
      <c r="O56" s="401" t="s">
        <v>604</v>
      </c>
      <c r="P56" s="402">
        <v>44201</v>
      </c>
      <c r="Q56" s="264"/>
      <c r="R56" s="274" t="s">
        <v>592</v>
      </c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73"/>
      <c r="AG56" s="263"/>
      <c r="AH56" s="316"/>
      <c r="AI56" s="316"/>
      <c r="AJ56" s="297"/>
      <c r="AK56" s="297"/>
      <c r="AL56" s="297"/>
    </row>
    <row r="57" spans="1:38" s="262" customFormat="1" ht="13.5" customHeight="1">
      <c r="A57" s="266">
        <v>3</v>
      </c>
      <c r="B57" s="263">
        <v>44568</v>
      </c>
      <c r="C57" s="422"/>
      <c r="D57" s="422" t="s">
        <v>922</v>
      </c>
      <c r="E57" s="266" t="s">
        <v>593</v>
      </c>
      <c r="F57" s="266" t="s">
        <v>923</v>
      </c>
      <c r="G57" s="266">
        <v>1432</v>
      </c>
      <c r="H57" s="267"/>
      <c r="I57" s="267" t="s">
        <v>924</v>
      </c>
      <c r="J57" s="351" t="s">
        <v>594</v>
      </c>
      <c r="K57" s="267"/>
      <c r="L57" s="304"/>
      <c r="M57" s="305"/>
      <c r="N57" s="267"/>
      <c r="O57" s="314"/>
      <c r="P57" s="315"/>
      <c r="Q57" s="264"/>
      <c r="R57" s="274" t="s">
        <v>595</v>
      </c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73"/>
      <c r="AG57" s="263"/>
      <c r="AH57" s="316"/>
      <c r="AI57" s="316"/>
      <c r="AJ57" s="297"/>
      <c r="AK57" s="297"/>
      <c r="AL57" s="297"/>
    </row>
    <row r="58" spans="1:38" s="262" customFormat="1" ht="13.5" customHeight="1">
      <c r="A58" s="306">
        <v>4</v>
      </c>
      <c r="B58" s="260">
        <v>44573</v>
      </c>
      <c r="C58" s="442"/>
      <c r="D58" s="442" t="s">
        <v>958</v>
      </c>
      <c r="E58" s="306" t="s">
        <v>593</v>
      </c>
      <c r="F58" s="306">
        <v>131.15</v>
      </c>
      <c r="G58" s="306">
        <v>128</v>
      </c>
      <c r="H58" s="405">
        <v>133.15</v>
      </c>
      <c r="I58" s="405" t="s">
        <v>959</v>
      </c>
      <c r="J58" s="409" t="s">
        <v>968</v>
      </c>
      <c r="K58" s="405">
        <f t="shared" ref="K58:K59" si="45">H58-F58</f>
        <v>2</v>
      </c>
      <c r="L58" s="443">
        <f t="shared" ref="L58:L59" si="46">(H58*N58)*0.07%</f>
        <v>400.78150000000005</v>
      </c>
      <c r="M58" s="444">
        <f t="shared" ref="M58:M59" si="47">(K58*N58)-L58</f>
        <v>8199.218499999999</v>
      </c>
      <c r="N58" s="405">
        <v>4300</v>
      </c>
      <c r="O58" s="445" t="s">
        <v>591</v>
      </c>
      <c r="P58" s="447">
        <v>44208</v>
      </c>
      <c r="Q58" s="264"/>
      <c r="R58" s="274" t="s">
        <v>595</v>
      </c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73"/>
      <c r="AG58" s="263"/>
      <c r="AH58" s="316"/>
      <c r="AI58" s="316"/>
      <c r="AJ58" s="297"/>
      <c r="AK58" s="297"/>
      <c r="AL58" s="297"/>
    </row>
    <row r="59" spans="1:38" s="262" customFormat="1" ht="13.5" customHeight="1">
      <c r="A59" s="306">
        <v>5</v>
      </c>
      <c r="B59" s="260">
        <v>44573</v>
      </c>
      <c r="C59" s="442"/>
      <c r="D59" s="442" t="s">
        <v>969</v>
      </c>
      <c r="E59" s="306" t="s">
        <v>593</v>
      </c>
      <c r="F59" s="306">
        <v>1520</v>
      </c>
      <c r="G59" s="306">
        <v>1490</v>
      </c>
      <c r="H59" s="405">
        <v>1544.5</v>
      </c>
      <c r="I59" s="405" t="s">
        <v>962</v>
      </c>
      <c r="J59" s="409" t="s">
        <v>970</v>
      </c>
      <c r="K59" s="405">
        <f t="shared" si="45"/>
        <v>24.5</v>
      </c>
      <c r="L59" s="443">
        <f t="shared" si="46"/>
        <v>432.46000000000004</v>
      </c>
      <c r="M59" s="444">
        <f t="shared" si="47"/>
        <v>9367.5400000000009</v>
      </c>
      <c r="N59" s="405">
        <v>400</v>
      </c>
      <c r="O59" s="445" t="s">
        <v>591</v>
      </c>
      <c r="P59" s="447">
        <v>44208</v>
      </c>
      <c r="Q59" s="264"/>
      <c r="R59" s="274" t="s">
        <v>592</v>
      </c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73"/>
      <c r="AG59" s="263"/>
      <c r="AH59" s="316"/>
      <c r="AI59" s="316"/>
      <c r="AJ59" s="297"/>
      <c r="AK59" s="297"/>
      <c r="AL59" s="297"/>
    </row>
    <row r="60" spans="1:38" s="262" customFormat="1" ht="13.5" customHeight="1">
      <c r="A60" s="306">
        <v>6</v>
      </c>
      <c r="B60" s="260">
        <v>44573</v>
      </c>
      <c r="C60" s="442"/>
      <c r="D60" s="442" t="s">
        <v>966</v>
      </c>
      <c r="E60" s="306" t="s">
        <v>593</v>
      </c>
      <c r="F60" s="306">
        <v>443.5</v>
      </c>
      <c r="G60" s="306">
        <v>434</v>
      </c>
      <c r="H60" s="405">
        <v>451.5</v>
      </c>
      <c r="I60" s="405" t="s">
        <v>967</v>
      </c>
      <c r="J60" s="409" t="s">
        <v>997</v>
      </c>
      <c r="K60" s="405">
        <f t="shared" ref="K60" si="48">H60-F60</f>
        <v>8</v>
      </c>
      <c r="L60" s="443">
        <f t="shared" ref="L60" si="49">(H60*N60)*0.07%</f>
        <v>347.65500000000003</v>
      </c>
      <c r="M60" s="444">
        <f t="shared" ref="M60" si="50">(K60*N60)-L60</f>
        <v>8452.3449999999993</v>
      </c>
      <c r="N60" s="405">
        <v>1100</v>
      </c>
      <c r="O60" s="445" t="s">
        <v>591</v>
      </c>
      <c r="P60" s="446">
        <v>44209</v>
      </c>
      <c r="Q60" s="264"/>
      <c r="R60" s="274" t="s">
        <v>592</v>
      </c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73"/>
      <c r="AG60" s="263"/>
      <c r="AH60" s="316"/>
      <c r="AI60" s="316"/>
      <c r="AJ60" s="297"/>
      <c r="AK60" s="297"/>
      <c r="AL60" s="297"/>
    </row>
    <row r="61" spans="1:38" s="262" customFormat="1" ht="13.5" customHeight="1">
      <c r="A61" s="451">
        <v>7</v>
      </c>
      <c r="B61" s="260">
        <v>44574</v>
      </c>
      <c r="C61" s="442"/>
      <c r="D61" s="442" t="s">
        <v>998</v>
      </c>
      <c r="E61" s="306" t="s">
        <v>593</v>
      </c>
      <c r="F61" s="306">
        <v>944</v>
      </c>
      <c r="G61" s="306">
        <v>934</v>
      </c>
      <c r="H61" s="405">
        <v>952</v>
      </c>
      <c r="I61" s="405" t="s">
        <v>999</v>
      </c>
      <c r="J61" s="409" t="s">
        <v>997</v>
      </c>
      <c r="K61" s="405">
        <f t="shared" ref="K61" si="51">H61-F61</f>
        <v>8</v>
      </c>
      <c r="L61" s="443">
        <f t="shared" ref="L61" si="52">(H61*N61)*0.07%</f>
        <v>833.00000000000011</v>
      </c>
      <c r="M61" s="444">
        <f t="shared" ref="M61" si="53">(K61*N61)-L61</f>
        <v>9167</v>
      </c>
      <c r="N61" s="405">
        <v>1250</v>
      </c>
      <c r="O61" s="445" t="s">
        <v>591</v>
      </c>
      <c r="P61" s="446">
        <v>44210</v>
      </c>
      <c r="Q61" s="264"/>
      <c r="R61" s="274" t="s">
        <v>595</v>
      </c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73"/>
      <c r="AG61" s="263"/>
      <c r="AH61" s="316"/>
      <c r="AI61" s="316"/>
      <c r="AJ61" s="297"/>
      <c r="AK61" s="297"/>
      <c r="AL61" s="297"/>
    </row>
    <row r="62" spans="1:38" s="262" customFormat="1" ht="13.5" customHeight="1">
      <c r="A62" s="450">
        <v>8</v>
      </c>
      <c r="B62" s="263">
        <v>44575</v>
      </c>
      <c r="C62" s="422"/>
      <c r="D62" s="422" t="s">
        <v>1053</v>
      </c>
      <c r="E62" s="266" t="s">
        <v>593</v>
      </c>
      <c r="F62" s="266" t="s">
        <v>1054</v>
      </c>
      <c r="G62" s="266">
        <v>3210</v>
      </c>
      <c r="H62" s="267"/>
      <c r="I62" s="267" t="s">
        <v>1055</v>
      </c>
      <c r="J62" s="351" t="s">
        <v>594</v>
      </c>
      <c r="K62" s="267"/>
      <c r="L62" s="304"/>
      <c r="M62" s="305"/>
      <c r="N62" s="267"/>
      <c r="O62" s="314"/>
      <c r="P62" s="315"/>
      <c r="Q62" s="264"/>
      <c r="R62" s="274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73"/>
      <c r="AG62" s="263"/>
      <c r="AH62" s="316"/>
      <c r="AI62" s="316"/>
      <c r="AJ62" s="297"/>
      <c r="AK62" s="297"/>
      <c r="AL62" s="297"/>
    </row>
    <row r="63" spans="1:38" s="262" customFormat="1" ht="13.5" customHeight="1">
      <c r="A63" s="448"/>
      <c r="B63" s="263"/>
      <c r="C63" s="422"/>
      <c r="D63" s="422"/>
      <c r="E63" s="266"/>
      <c r="F63" s="266"/>
      <c r="G63" s="266"/>
      <c r="H63" s="267"/>
      <c r="I63" s="267"/>
      <c r="J63" s="351"/>
      <c r="K63" s="267"/>
      <c r="L63" s="304"/>
      <c r="M63" s="305"/>
      <c r="N63" s="267"/>
      <c r="O63" s="314"/>
      <c r="P63" s="315"/>
      <c r="Q63" s="264"/>
      <c r="R63" s="274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73"/>
      <c r="AG63" s="263"/>
      <c r="AH63" s="316"/>
      <c r="AI63" s="316"/>
      <c r="AJ63" s="297"/>
      <c r="AK63" s="297"/>
      <c r="AL63" s="297"/>
    </row>
    <row r="64" spans="1:38" s="262" customFormat="1" ht="13.5" customHeight="1">
      <c r="A64" s="266"/>
      <c r="B64" s="278"/>
      <c r="C64" s="278"/>
      <c r="D64" s="278"/>
      <c r="E64" s="278"/>
      <c r="F64" s="278"/>
      <c r="G64" s="278"/>
      <c r="H64" s="278"/>
      <c r="I64" s="278"/>
      <c r="J64" s="278"/>
      <c r="K64" s="267"/>
      <c r="L64" s="304"/>
      <c r="M64" s="305"/>
      <c r="N64" s="267"/>
      <c r="O64" s="314"/>
      <c r="P64" s="315"/>
      <c r="Q64" s="264"/>
      <c r="R64" s="274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73"/>
      <c r="AG64" s="263"/>
      <c r="AH64" s="316"/>
      <c r="AI64" s="316"/>
      <c r="AJ64" s="297"/>
      <c r="AK64" s="297"/>
      <c r="AL64" s="297"/>
    </row>
    <row r="65" spans="1:38" ht="13.5" customHeight="1">
      <c r="A65" s="120"/>
      <c r="B65" s="121"/>
      <c r="C65" s="155"/>
      <c r="D65" s="163"/>
      <c r="E65" s="164"/>
      <c r="F65" s="120"/>
      <c r="G65" s="120"/>
      <c r="H65" s="120"/>
      <c r="I65" s="156"/>
      <c r="J65" s="156"/>
      <c r="K65" s="156"/>
      <c r="L65" s="156"/>
      <c r="M65" s="156"/>
      <c r="N65" s="156"/>
      <c r="O65" s="156"/>
      <c r="P65" s="156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>
      <c r="A66" s="165"/>
      <c r="B66" s="121"/>
      <c r="C66" s="122"/>
      <c r="D66" s="166"/>
      <c r="E66" s="125"/>
      <c r="F66" s="125"/>
      <c r="G66" s="125"/>
      <c r="H66" s="125"/>
      <c r="I66" s="125"/>
      <c r="J66" s="6"/>
      <c r="K66" s="125"/>
      <c r="L66" s="125"/>
      <c r="M66" s="6"/>
      <c r="N66" s="1"/>
      <c r="O66" s="122"/>
      <c r="P66" s="44"/>
      <c r="Q66" s="44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4"/>
      <c r="AG66" s="44"/>
      <c r="AH66" s="44"/>
      <c r="AI66" s="44"/>
      <c r="AJ66" s="44"/>
      <c r="AK66" s="44"/>
      <c r="AL66" s="44"/>
    </row>
    <row r="67" spans="1:38" ht="12.75" customHeight="1">
      <c r="A67" s="167" t="s">
        <v>614</v>
      </c>
      <c r="B67" s="167"/>
      <c r="C67" s="167"/>
      <c r="D67" s="167"/>
      <c r="E67" s="168"/>
      <c r="F67" s="125"/>
      <c r="G67" s="125"/>
      <c r="H67" s="125"/>
      <c r="I67" s="125"/>
      <c r="J67" s="1"/>
      <c r="K67" s="6"/>
      <c r="L67" s="6"/>
      <c r="M67" s="6"/>
      <c r="N67" s="1"/>
      <c r="O67" s="1"/>
      <c r="P67" s="44"/>
      <c r="Q67" s="44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4"/>
      <c r="AG67" s="44"/>
      <c r="AH67" s="44"/>
      <c r="AI67" s="44"/>
      <c r="AJ67" s="44"/>
      <c r="AK67" s="44"/>
      <c r="AL67" s="44"/>
    </row>
    <row r="68" spans="1:38" ht="38.25" customHeight="1">
      <c r="A68" s="100" t="s">
        <v>16</v>
      </c>
      <c r="B68" s="100" t="s">
        <v>568</v>
      </c>
      <c r="C68" s="100"/>
      <c r="D68" s="101" t="s">
        <v>579</v>
      </c>
      <c r="E68" s="100" t="s">
        <v>580</v>
      </c>
      <c r="F68" s="100" t="s">
        <v>581</v>
      </c>
      <c r="G68" s="100" t="s">
        <v>602</v>
      </c>
      <c r="H68" s="100" t="s">
        <v>583</v>
      </c>
      <c r="I68" s="100" t="s">
        <v>584</v>
      </c>
      <c r="J68" s="99" t="s">
        <v>585</v>
      </c>
      <c r="K68" s="99" t="s">
        <v>615</v>
      </c>
      <c r="L68" s="102" t="s">
        <v>587</v>
      </c>
      <c r="M68" s="162" t="s">
        <v>611</v>
      </c>
      <c r="N68" s="100" t="s">
        <v>612</v>
      </c>
      <c r="O68" s="100" t="s">
        <v>589</v>
      </c>
      <c r="P68" s="101" t="s">
        <v>590</v>
      </c>
      <c r="Q68" s="44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4"/>
      <c r="AG68" s="44"/>
      <c r="AH68" s="44"/>
      <c r="AI68" s="44"/>
      <c r="AJ68" s="44"/>
      <c r="AK68" s="44"/>
      <c r="AL68" s="44"/>
    </row>
    <row r="69" spans="1:38" s="262" customFormat="1" ht="12.75" customHeight="1">
      <c r="A69" s="361">
        <v>1</v>
      </c>
      <c r="B69" s="362">
        <v>44561</v>
      </c>
      <c r="C69" s="363"/>
      <c r="D69" s="364" t="s">
        <v>880</v>
      </c>
      <c r="E69" s="361" t="s">
        <v>593</v>
      </c>
      <c r="F69" s="361">
        <v>81.5</v>
      </c>
      <c r="G69" s="361">
        <v>40</v>
      </c>
      <c r="H69" s="361">
        <v>40</v>
      </c>
      <c r="I69" s="365" t="s">
        <v>881</v>
      </c>
      <c r="J69" s="366" t="s">
        <v>890</v>
      </c>
      <c r="K69" s="367">
        <f t="shared" ref="K69" si="54">H69-F69</f>
        <v>-41.5</v>
      </c>
      <c r="L69" s="379">
        <v>100</v>
      </c>
      <c r="M69" s="380">
        <f t="shared" ref="M69" si="55">(K69*N69)-100</f>
        <v>-2175</v>
      </c>
      <c r="N69" s="380">
        <v>50</v>
      </c>
      <c r="O69" s="368" t="s">
        <v>604</v>
      </c>
      <c r="P69" s="362">
        <v>44564</v>
      </c>
      <c r="Q69" s="264"/>
      <c r="R69" s="265" t="s">
        <v>595</v>
      </c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</row>
    <row r="70" spans="1:38" s="262" customFormat="1" ht="12.75" customHeight="1">
      <c r="A70" s="361">
        <v>2</v>
      </c>
      <c r="B70" s="362">
        <v>44565</v>
      </c>
      <c r="C70" s="363"/>
      <c r="D70" s="364" t="s">
        <v>899</v>
      </c>
      <c r="E70" s="361" t="s">
        <v>593</v>
      </c>
      <c r="F70" s="361">
        <v>65.5</v>
      </c>
      <c r="G70" s="361">
        <v>20</v>
      </c>
      <c r="H70" s="361">
        <v>24.5</v>
      </c>
      <c r="I70" s="365">
        <v>120</v>
      </c>
      <c r="J70" s="366" t="s">
        <v>907</v>
      </c>
      <c r="K70" s="367">
        <f t="shared" ref="K70" si="56">H70-F70</f>
        <v>-41</v>
      </c>
      <c r="L70" s="379">
        <v>100</v>
      </c>
      <c r="M70" s="380">
        <f t="shared" ref="M70" si="57">(K70*N70)-100</f>
        <v>-2150</v>
      </c>
      <c r="N70" s="380">
        <v>50</v>
      </c>
      <c r="O70" s="368" t="s">
        <v>604</v>
      </c>
      <c r="P70" s="362">
        <v>44565</v>
      </c>
      <c r="Q70" s="264"/>
      <c r="R70" s="265" t="s">
        <v>595</v>
      </c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</row>
    <row r="71" spans="1:38" s="262" customFormat="1" ht="12.75" customHeight="1">
      <c r="A71" s="361">
        <v>3</v>
      </c>
      <c r="B71" s="362">
        <v>44566</v>
      </c>
      <c r="C71" s="363"/>
      <c r="D71" s="364" t="s">
        <v>900</v>
      </c>
      <c r="E71" s="361" t="s">
        <v>593</v>
      </c>
      <c r="F71" s="361">
        <v>3.8</v>
      </c>
      <c r="G71" s="361">
        <v>2.9</v>
      </c>
      <c r="H71" s="361">
        <v>2.9</v>
      </c>
      <c r="I71" s="365" t="s">
        <v>903</v>
      </c>
      <c r="J71" s="366" t="s">
        <v>913</v>
      </c>
      <c r="K71" s="367">
        <f t="shared" ref="K71" si="58">H71-F71</f>
        <v>-0.89999999999999991</v>
      </c>
      <c r="L71" s="379">
        <v>100</v>
      </c>
      <c r="M71" s="380">
        <f t="shared" ref="M71" si="59">(K71*N71)-100</f>
        <v>-4899.7</v>
      </c>
      <c r="N71" s="380">
        <v>5333</v>
      </c>
      <c r="O71" s="368" t="s">
        <v>604</v>
      </c>
      <c r="P71" s="362">
        <v>44565</v>
      </c>
      <c r="Q71" s="264"/>
      <c r="R71" s="265" t="s">
        <v>595</v>
      </c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</row>
    <row r="72" spans="1:38" s="262" customFormat="1" ht="12.75" customHeight="1">
      <c r="A72" s="306">
        <v>4</v>
      </c>
      <c r="B72" s="260">
        <v>44566</v>
      </c>
      <c r="C72" s="307"/>
      <c r="D72" s="404" t="s">
        <v>901</v>
      </c>
      <c r="E72" s="306" t="s">
        <v>593</v>
      </c>
      <c r="F72" s="306">
        <v>9.75</v>
      </c>
      <c r="G72" s="306">
        <v>7</v>
      </c>
      <c r="H72" s="306">
        <v>12</v>
      </c>
      <c r="I72" s="405" t="s">
        <v>902</v>
      </c>
      <c r="J72" s="406" t="s">
        <v>904</v>
      </c>
      <c r="K72" s="407">
        <f t="shared" ref="K72" si="60">H72-F72</f>
        <v>2.25</v>
      </c>
      <c r="L72" s="408">
        <v>100</v>
      </c>
      <c r="M72" s="409">
        <f t="shared" ref="M72" si="61">(K72*N72)-100</f>
        <v>3275</v>
      </c>
      <c r="N72" s="409">
        <v>1500</v>
      </c>
      <c r="O72" s="410" t="s">
        <v>591</v>
      </c>
      <c r="P72" s="411">
        <v>44566</v>
      </c>
      <c r="Q72" s="264"/>
      <c r="R72" s="265" t="s">
        <v>595</v>
      </c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</row>
    <row r="73" spans="1:38" s="262" customFormat="1" ht="12.75" customHeight="1">
      <c r="A73" s="306">
        <v>5</v>
      </c>
      <c r="B73" s="260">
        <v>44567</v>
      </c>
      <c r="C73" s="307"/>
      <c r="D73" s="404" t="s">
        <v>908</v>
      </c>
      <c r="E73" s="306" t="s">
        <v>593</v>
      </c>
      <c r="F73" s="306">
        <v>26.5</v>
      </c>
      <c r="G73" s="306">
        <v>17</v>
      </c>
      <c r="H73" s="306">
        <v>32.25</v>
      </c>
      <c r="I73" s="405" t="s">
        <v>909</v>
      </c>
      <c r="J73" s="406" t="s">
        <v>910</v>
      </c>
      <c r="K73" s="407">
        <f t="shared" ref="K73" si="62">H73-F73</f>
        <v>5.75</v>
      </c>
      <c r="L73" s="408">
        <v>100</v>
      </c>
      <c r="M73" s="409">
        <f t="shared" ref="M73" si="63">(K73*N73)-100</f>
        <v>3062.5</v>
      </c>
      <c r="N73" s="409">
        <v>550</v>
      </c>
      <c r="O73" s="410" t="s">
        <v>591</v>
      </c>
      <c r="P73" s="411">
        <v>44567</v>
      </c>
      <c r="Q73" s="264"/>
      <c r="R73" s="265" t="s">
        <v>595</v>
      </c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</row>
    <row r="74" spans="1:38" s="262" customFormat="1" ht="12.75" customHeight="1">
      <c r="A74" s="306">
        <v>6</v>
      </c>
      <c r="B74" s="260">
        <v>44567</v>
      </c>
      <c r="C74" s="307"/>
      <c r="D74" s="404" t="s">
        <v>911</v>
      </c>
      <c r="E74" s="306" t="s">
        <v>593</v>
      </c>
      <c r="F74" s="306">
        <v>29</v>
      </c>
      <c r="G74" s="306"/>
      <c r="H74" s="306">
        <v>45</v>
      </c>
      <c r="I74" s="405" t="s">
        <v>912</v>
      </c>
      <c r="J74" s="406" t="s">
        <v>906</v>
      </c>
      <c r="K74" s="407">
        <f t="shared" ref="K74" si="64">H74-F74</f>
        <v>16</v>
      </c>
      <c r="L74" s="408">
        <v>100</v>
      </c>
      <c r="M74" s="409">
        <f t="shared" ref="M74" si="65">(K74*N74)-100</f>
        <v>700</v>
      </c>
      <c r="N74" s="409">
        <v>50</v>
      </c>
      <c r="O74" s="410" t="s">
        <v>591</v>
      </c>
      <c r="P74" s="411">
        <v>44567</v>
      </c>
      <c r="Q74" s="264"/>
      <c r="R74" s="265" t="s">
        <v>592</v>
      </c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</row>
    <row r="75" spans="1:38" s="262" customFormat="1" ht="12.75" customHeight="1">
      <c r="A75" s="306">
        <v>7</v>
      </c>
      <c r="B75" s="260">
        <v>44568</v>
      </c>
      <c r="C75" s="307"/>
      <c r="D75" s="404" t="s">
        <v>915</v>
      </c>
      <c r="E75" s="306" t="s">
        <v>593</v>
      </c>
      <c r="F75" s="306">
        <v>98</v>
      </c>
      <c r="G75" s="306">
        <v>60</v>
      </c>
      <c r="H75" s="306">
        <v>113.5</v>
      </c>
      <c r="I75" s="405" t="s">
        <v>916</v>
      </c>
      <c r="J75" s="406" t="s">
        <v>893</v>
      </c>
      <c r="K75" s="407">
        <f t="shared" ref="K75:K77" si="66">H75-F75</f>
        <v>15.5</v>
      </c>
      <c r="L75" s="408">
        <v>100</v>
      </c>
      <c r="M75" s="409">
        <f t="shared" ref="M75:M77" si="67">(K75*N75)-100</f>
        <v>675</v>
      </c>
      <c r="N75" s="409">
        <v>50</v>
      </c>
      <c r="O75" s="410" t="s">
        <v>591</v>
      </c>
      <c r="P75" s="411">
        <v>44568</v>
      </c>
      <c r="Q75" s="264"/>
      <c r="R75" s="265" t="s">
        <v>592</v>
      </c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</row>
    <row r="76" spans="1:38" s="262" customFormat="1" ht="12.75" customHeight="1">
      <c r="A76" s="306">
        <v>8</v>
      </c>
      <c r="B76" s="260">
        <v>44568</v>
      </c>
      <c r="C76" s="307"/>
      <c r="D76" s="404" t="s">
        <v>917</v>
      </c>
      <c r="E76" s="306" t="s">
        <v>593</v>
      </c>
      <c r="F76" s="306">
        <v>94.5</v>
      </c>
      <c r="G76" s="306">
        <v>58</v>
      </c>
      <c r="H76" s="306">
        <v>107.5</v>
      </c>
      <c r="I76" s="405" t="s">
        <v>916</v>
      </c>
      <c r="J76" s="406" t="s">
        <v>891</v>
      </c>
      <c r="K76" s="407">
        <f t="shared" si="66"/>
        <v>13</v>
      </c>
      <c r="L76" s="408">
        <v>100</v>
      </c>
      <c r="M76" s="409">
        <f t="shared" si="67"/>
        <v>550</v>
      </c>
      <c r="N76" s="409">
        <v>50</v>
      </c>
      <c r="O76" s="410" t="s">
        <v>591</v>
      </c>
      <c r="P76" s="411">
        <v>44568</v>
      </c>
      <c r="Q76" s="264"/>
      <c r="R76" s="265" t="s">
        <v>595</v>
      </c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</row>
    <row r="77" spans="1:38" s="262" customFormat="1" ht="12.75" customHeight="1">
      <c r="A77" s="361">
        <v>9</v>
      </c>
      <c r="B77" s="362">
        <v>44568</v>
      </c>
      <c r="C77" s="363"/>
      <c r="D77" s="364" t="s">
        <v>920</v>
      </c>
      <c r="E77" s="361" t="s">
        <v>593</v>
      </c>
      <c r="F77" s="361">
        <v>235</v>
      </c>
      <c r="G77" s="361">
        <v>180</v>
      </c>
      <c r="H77" s="361">
        <v>190</v>
      </c>
      <c r="I77" s="365" t="s">
        <v>918</v>
      </c>
      <c r="J77" s="366" t="s">
        <v>919</v>
      </c>
      <c r="K77" s="367">
        <f t="shared" si="66"/>
        <v>-45</v>
      </c>
      <c r="L77" s="379">
        <v>100</v>
      </c>
      <c r="M77" s="380">
        <f t="shared" si="67"/>
        <v>-1225</v>
      </c>
      <c r="N77" s="380">
        <v>25</v>
      </c>
      <c r="O77" s="368" t="s">
        <v>604</v>
      </c>
      <c r="P77" s="362">
        <v>44568</v>
      </c>
      <c r="Q77" s="264"/>
      <c r="R77" s="265" t="s">
        <v>592</v>
      </c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</row>
    <row r="78" spans="1:38" s="262" customFormat="1" ht="12.75" customHeight="1">
      <c r="A78" s="306">
        <v>10</v>
      </c>
      <c r="B78" s="260">
        <v>44571</v>
      </c>
      <c r="C78" s="307"/>
      <c r="D78" s="404" t="s">
        <v>929</v>
      </c>
      <c r="E78" s="306" t="s">
        <v>593</v>
      </c>
      <c r="F78" s="306">
        <v>59</v>
      </c>
      <c r="G78" s="306">
        <v>25</v>
      </c>
      <c r="H78" s="306">
        <v>69</v>
      </c>
      <c r="I78" s="405" t="s">
        <v>930</v>
      </c>
      <c r="J78" s="406" t="s">
        <v>931</v>
      </c>
      <c r="K78" s="407">
        <f t="shared" ref="K78" si="68">H78-F78</f>
        <v>10</v>
      </c>
      <c r="L78" s="408">
        <v>100</v>
      </c>
      <c r="M78" s="409">
        <f t="shared" ref="M78" si="69">(K78*N78)-100</f>
        <v>400</v>
      </c>
      <c r="N78" s="409">
        <v>50</v>
      </c>
      <c r="O78" s="410" t="s">
        <v>591</v>
      </c>
      <c r="P78" s="411">
        <v>44571</v>
      </c>
      <c r="Q78" s="264"/>
      <c r="R78" s="265" t="s">
        <v>592</v>
      </c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</row>
    <row r="79" spans="1:38" s="262" customFormat="1" ht="12.75" customHeight="1">
      <c r="A79" s="306">
        <v>11</v>
      </c>
      <c r="B79" s="260">
        <v>44571</v>
      </c>
      <c r="C79" s="307"/>
      <c r="D79" s="404" t="s">
        <v>932</v>
      </c>
      <c r="E79" s="306" t="s">
        <v>593</v>
      </c>
      <c r="F79" s="306">
        <v>3.8</v>
      </c>
      <c r="G79" s="306">
        <v>2.9</v>
      </c>
      <c r="H79" s="306">
        <v>4.5999999999999996</v>
      </c>
      <c r="I79" s="446" t="s">
        <v>903</v>
      </c>
      <c r="J79" s="406" t="s">
        <v>987</v>
      </c>
      <c r="K79" s="407">
        <f t="shared" ref="K79" si="70">H79-F79</f>
        <v>0.79999999999999982</v>
      </c>
      <c r="L79" s="408">
        <v>100</v>
      </c>
      <c r="M79" s="409">
        <f t="shared" ref="M79" si="71">(K79*N79)-100</f>
        <v>4166.3999999999987</v>
      </c>
      <c r="N79" s="409">
        <v>5333</v>
      </c>
      <c r="O79" s="410" t="s">
        <v>591</v>
      </c>
      <c r="P79" s="260">
        <v>44574</v>
      </c>
      <c r="Q79" s="264"/>
      <c r="R79" s="265" t="s">
        <v>595</v>
      </c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</row>
    <row r="80" spans="1:38" s="262" customFormat="1" ht="12.75" customHeight="1">
      <c r="A80" s="361">
        <v>12</v>
      </c>
      <c r="B80" s="362">
        <v>44572</v>
      </c>
      <c r="C80" s="363"/>
      <c r="D80" s="364" t="s">
        <v>941</v>
      </c>
      <c r="E80" s="361" t="s">
        <v>593</v>
      </c>
      <c r="F80" s="361">
        <v>61.5</v>
      </c>
      <c r="G80" s="361">
        <v>25</v>
      </c>
      <c r="H80" s="361">
        <v>25</v>
      </c>
      <c r="I80" s="365" t="s">
        <v>930</v>
      </c>
      <c r="J80" s="366" t="s">
        <v>971</v>
      </c>
      <c r="K80" s="367">
        <f t="shared" ref="K80:K81" si="72">H80-F80</f>
        <v>-36.5</v>
      </c>
      <c r="L80" s="379">
        <v>100</v>
      </c>
      <c r="M80" s="380">
        <f t="shared" ref="M80:M81" si="73">(K80*N80)-100</f>
        <v>-1925</v>
      </c>
      <c r="N80" s="380">
        <v>50</v>
      </c>
      <c r="O80" s="368" t="s">
        <v>604</v>
      </c>
      <c r="P80" s="362">
        <v>44573</v>
      </c>
      <c r="Q80" s="264"/>
      <c r="R80" s="265" t="s">
        <v>595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</row>
    <row r="81" spans="1:38" s="262" customFormat="1" ht="12.75" customHeight="1">
      <c r="A81" s="361">
        <v>13</v>
      </c>
      <c r="B81" s="362">
        <v>44573</v>
      </c>
      <c r="C81" s="363"/>
      <c r="D81" s="364" t="s">
        <v>964</v>
      </c>
      <c r="E81" s="361" t="s">
        <v>593</v>
      </c>
      <c r="F81" s="361">
        <v>14</v>
      </c>
      <c r="G81" s="361">
        <v>10</v>
      </c>
      <c r="H81" s="361">
        <v>10</v>
      </c>
      <c r="I81" s="365" t="s">
        <v>965</v>
      </c>
      <c r="J81" s="366" t="s">
        <v>1051</v>
      </c>
      <c r="K81" s="367">
        <f t="shared" si="72"/>
        <v>-4</v>
      </c>
      <c r="L81" s="379">
        <v>100</v>
      </c>
      <c r="M81" s="380">
        <f t="shared" si="73"/>
        <v>-4900</v>
      </c>
      <c r="N81" s="380">
        <v>1200</v>
      </c>
      <c r="O81" s="368" t="s">
        <v>604</v>
      </c>
      <c r="P81" s="362">
        <v>44575</v>
      </c>
      <c r="Q81" s="264"/>
      <c r="R81" s="265" t="s">
        <v>595</v>
      </c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</row>
    <row r="82" spans="1:38" s="262" customFormat="1" ht="12.75" customHeight="1">
      <c r="A82" s="361">
        <v>14</v>
      </c>
      <c r="B82" s="362">
        <v>44574</v>
      </c>
      <c r="C82" s="363"/>
      <c r="D82" s="364" t="s">
        <v>988</v>
      </c>
      <c r="E82" s="361" t="s">
        <v>593</v>
      </c>
      <c r="F82" s="361">
        <v>42.5</v>
      </c>
      <c r="G82" s="361">
        <v>14</v>
      </c>
      <c r="H82" s="361">
        <v>16</v>
      </c>
      <c r="I82" s="365" t="s">
        <v>989</v>
      </c>
      <c r="J82" s="366" t="s">
        <v>1001</v>
      </c>
      <c r="K82" s="367">
        <f t="shared" ref="K82" si="74">H82-F82</f>
        <v>-26.5</v>
      </c>
      <c r="L82" s="379">
        <v>100</v>
      </c>
      <c r="M82" s="380">
        <f t="shared" ref="M82" si="75">(K82*N82)-100</f>
        <v>-1425</v>
      </c>
      <c r="N82" s="380">
        <v>50</v>
      </c>
      <c r="O82" s="368" t="s">
        <v>604</v>
      </c>
      <c r="P82" s="362">
        <v>44574</v>
      </c>
      <c r="Q82" s="264"/>
      <c r="R82" s="265" t="s">
        <v>592</v>
      </c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</row>
    <row r="83" spans="1:38" s="262" customFormat="1" ht="12.75" customHeight="1">
      <c r="A83" s="306">
        <v>15</v>
      </c>
      <c r="B83" s="260">
        <v>44574</v>
      </c>
      <c r="C83" s="307"/>
      <c r="D83" s="404" t="s">
        <v>991</v>
      </c>
      <c r="E83" s="306" t="s">
        <v>593</v>
      </c>
      <c r="F83" s="306">
        <v>9.15</v>
      </c>
      <c r="G83" s="306">
        <v>5</v>
      </c>
      <c r="H83" s="306">
        <v>11.25</v>
      </c>
      <c r="I83" s="405" t="s">
        <v>992</v>
      </c>
      <c r="J83" s="406" t="s">
        <v>993</v>
      </c>
      <c r="K83" s="407">
        <f t="shared" ref="K83:K84" si="76">H83-F83</f>
        <v>2.0999999999999996</v>
      </c>
      <c r="L83" s="408">
        <v>100</v>
      </c>
      <c r="M83" s="409">
        <f t="shared" ref="M83:M84" si="77">(K83*N83)-100</f>
        <v>2682.4999999999995</v>
      </c>
      <c r="N83" s="409">
        <v>1325</v>
      </c>
      <c r="O83" s="410" t="s">
        <v>591</v>
      </c>
      <c r="P83" s="260">
        <v>44574</v>
      </c>
      <c r="Q83" s="264"/>
      <c r="R83" s="265" t="s">
        <v>592</v>
      </c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</row>
    <row r="84" spans="1:38" s="262" customFormat="1" ht="12.75" customHeight="1">
      <c r="A84" s="306">
        <v>16</v>
      </c>
      <c r="B84" s="260">
        <v>44574</v>
      </c>
      <c r="C84" s="307"/>
      <c r="D84" s="404" t="s">
        <v>990</v>
      </c>
      <c r="E84" s="306" t="s">
        <v>593</v>
      </c>
      <c r="F84" s="306">
        <v>32.5</v>
      </c>
      <c r="G84" s="306">
        <v>0</v>
      </c>
      <c r="H84" s="306">
        <v>47</v>
      </c>
      <c r="I84" s="405" t="s">
        <v>912</v>
      </c>
      <c r="J84" s="406" t="s">
        <v>1000</v>
      </c>
      <c r="K84" s="407">
        <f t="shared" si="76"/>
        <v>14.5</v>
      </c>
      <c r="L84" s="408">
        <v>100</v>
      </c>
      <c r="M84" s="409">
        <f t="shared" si="77"/>
        <v>625</v>
      </c>
      <c r="N84" s="409">
        <v>50</v>
      </c>
      <c r="O84" s="410" t="s">
        <v>591</v>
      </c>
      <c r="P84" s="411">
        <v>44574</v>
      </c>
      <c r="Q84" s="264"/>
      <c r="R84" s="265" t="s">
        <v>592</v>
      </c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</row>
    <row r="85" spans="1:38" s="262" customFormat="1" ht="12.75" customHeight="1">
      <c r="A85" s="266">
        <v>17</v>
      </c>
      <c r="B85" s="263">
        <v>44575</v>
      </c>
      <c r="C85" s="349"/>
      <c r="D85" s="423" t="s">
        <v>991</v>
      </c>
      <c r="E85" s="266" t="s">
        <v>593</v>
      </c>
      <c r="F85" s="266" t="s">
        <v>1052</v>
      </c>
      <c r="G85" s="266">
        <v>4.5</v>
      </c>
      <c r="H85" s="266"/>
      <c r="I85" s="267" t="s">
        <v>992</v>
      </c>
      <c r="J85" s="424" t="s">
        <v>594</v>
      </c>
      <c r="K85" s="425"/>
      <c r="L85" s="352"/>
      <c r="M85" s="351"/>
      <c r="N85" s="351"/>
      <c r="O85" s="426"/>
      <c r="P85" s="427"/>
      <c r="Q85" s="264"/>
      <c r="R85" s="265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</row>
    <row r="86" spans="1:38" s="262" customFormat="1" ht="12.75" customHeight="1">
      <c r="A86" s="266"/>
      <c r="B86" s="263"/>
      <c r="C86" s="349"/>
      <c r="D86" s="423"/>
      <c r="E86" s="266"/>
      <c r="F86" s="266"/>
      <c r="G86" s="266"/>
      <c r="H86" s="266"/>
      <c r="I86" s="267"/>
      <c r="J86" s="424"/>
      <c r="K86" s="425"/>
      <c r="L86" s="352"/>
      <c r="M86" s="351"/>
      <c r="N86" s="351"/>
      <c r="O86" s="426"/>
      <c r="P86" s="427"/>
      <c r="Q86" s="264"/>
      <c r="R86" s="265"/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</row>
    <row r="87" spans="1:38" s="262" customFormat="1" ht="12.75" customHeight="1">
      <c r="A87" s="266"/>
      <c r="B87" s="263"/>
      <c r="C87" s="349"/>
      <c r="D87" s="423"/>
      <c r="E87" s="266"/>
      <c r="F87" s="266"/>
      <c r="G87" s="266"/>
      <c r="H87" s="266"/>
      <c r="I87" s="267"/>
      <c r="J87" s="424"/>
      <c r="K87" s="425"/>
      <c r="L87" s="352"/>
      <c r="M87" s="351"/>
      <c r="N87" s="351"/>
      <c r="O87" s="426"/>
      <c r="P87" s="427"/>
      <c r="Q87" s="264"/>
      <c r="R87" s="265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s="340" customFormat="1" ht="12.75" customHeight="1">
      <c r="A88" s="328"/>
      <c r="B88" s="329"/>
      <c r="C88" s="330"/>
      <c r="D88" s="331"/>
      <c r="E88" s="328"/>
      <c r="F88" s="328"/>
      <c r="G88" s="328"/>
      <c r="H88" s="328"/>
      <c r="I88" s="332"/>
      <c r="J88" s="333"/>
      <c r="K88" s="334"/>
      <c r="L88" s="334"/>
      <c r="M88" s="333"/>
      <c r="N88" s="333"/>
      <c r="O88" s="335"/>
      <c r="P88" s="336"/>
      <c r="Q88" s="337"/>
      <c r="R88" s="338"/>
      <c r="S88" s="337"/>
      <c r="T88" s="337"/>
      <c r="U88" s="337"/>
      <c r="V88" s="337"/>
      <c r="W88" s="337"/>
      <c r="X88" s="337"/>
      <c r="Y88" s="337"/>
      <c r="Z88" s="337"/>
      <c r="AA88" s="337"/>
      <c r="AB88" s="337"/>
      <c r="AC88" s="337"/>
      <c r="AD88" s="337"/>
      <c r="AE88" s="337"/>
      <c r="AF88" s="339"/>
      <c r="AG88" s="339"/>
      <c r="AH88" s="339"/>
      <c r="AI88" s="339"/>
      <c r="AJ88" s="339"/>
      <c r="AK88" s="339"/>
      <c r="AL88" s="339"/>
    </row>
    <row r="89" spans="1:38" ht="14.25" customHeight="1">
      <c r="A89" s="164"/>
      <c r="B89" s="169"/>
      <c r="C89" s="169"/>
      <c r="D89" s="170"/>
      <c r="E89" s="164"/>
      <c r="F89" s="171"/>
      <c r="G89" s="164"/>
      <c r="H89" s="164"/>
      <c r="I89" s="164"/>
      <c r="J89" s="169"/>
      <c r="K89" s="172"/>
      <c r="L89" s="164"/>
      <c r="M89" s="164"/>
      <c r="N89" s="164"/>
      <c r="O89" s="173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>
      <c r="A90" s="98" t="s">
        <v>616</v>
      </c>
      <c r="B90" s="174"/>
      <c r="C90" s="174"/>
      <c r="D90" s="175"/>
      <c r="E90" s="148"/>
      <c r="F90" s="6"/>
      <c r="G90" s="6"/>
      <c r="H90" s="149"/>
      <c r="I90" s="176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38.25" customHeight="1">
      <c r="A91" s="99" t="s">
        <v>16</v>
      </c>
      <c r="B91" s="100" t="s">
        <v>568</v>
      </c>
      <c r="C91" s="100"/>
      <c r="D91" s="101" t="s">
        <v>579</v>
      </c>
      <c r="E91" s="100" t="s">
        <v>580</v>
      </c>
      <c r="F91" s="100" t="s">
        <v>581</v>
      </c>
      <c r="G91" s="100" t="s">
        <v>582</v>
      </c>
      <c r="H91" s="100" t="s">
        <v>583</v>
      </c>
      <c r="I91" s="100" t="s">
        <v>584</v>
      </c>
      <c r="J91" s="99" t="s">
        <v>585</v>
      </c>
      <c r="K91" s="152" t="s">
        <v>603</v>
      </c>
      <c r="L91" s="153" t="s">
        <v>587</v>
      </c>
      <c r="M91" s="102" t="s">
        <v>588</v>
      </c>
      <c r="N91" s="100" t="s">
        <v>589</v>
      </c>
      <c r="O91" s="101" t="s">
        <v>590</v>
      </c>
      <c r="P91" s="100" t="s">
        <v>826</v>
      </c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s="262" customFormat="1" ht="14.25" customHeight="1">
      <c r="A92" s="292">
        <v>1</v>
      </c>
      <c r="B92" s="293">
        <v>44488</v>
      </c>
      <c r="C92" s="294"/>
      <c r="D92" s="295" t="s">
        <v>138</v>
      </c>
      <c r="E92" s="296" t="s">
        <v>593</v>
      </c>
      <c r="F92" s="297" t="s">
        <v>835</v>
      </c>
      <c r="G92" s="297">
        <v>198</v>
      </c>
      <c r="H92" s="296"/>
      <c r="I92" s="298" t="s">
        <v>831</v>
      </c>
      <c r="J92" s="299" t="s">
        <v>594</v>
      </c>
      <c r="K92" s="299"/>
      <c r="L92" s="300"/>
      <c r="M92" s="301"/>
      <c r="N92" s="299"/>
      <c r="O92" s="302"/>
      <c r="P92" s="299"/>
      <c r="Q92" s="261"/>
      <c r="R92" s="1" t="s">
        <v>592</v>
      </c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</row>
    <row r="93" spans="1:38" s="262" customFormat="1" ht="14.25" customHeight="1">
      <c r="A93" s="292">
        <v>2</v>
      </c>
      <c r="B93" s="293">
        <v>44490</v>
      </c>
      <c r="C93" s="294"/>
      <c r="D93" s="295" t="s">
        <v>468</v>
      </c>
      <c r="E93" s="296" t="s">
        <v>593</v>
      </c>
      <c r="F93" s="297" t="s">
        <v>836</v>
      </c>
      <c r="G93" s="297">
        <v>3700</v>
      </c>
      <c r="H93" s="296"/>
      <c r="I93" s="298" t="s">
        <v>833</v>
      </c>
      <c r="J93" s="299" t="s">
        <v>594</v>
      </c>
      <c r="K93" s="299"/>
      <c r="L93" s="300"/>
      <c r="M93" s="301"/>
      <c r="N93" s="299"/>
      <c r="O93" s="302"/>
      <c r="P93" s="299"/>
      <c r="Q93" s="261"/>
      <c r="R93" s="1" t="s">
        <v>592</v>
      </c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61"/>
      <c r="AE93" s="261"/>
      <c r="AF93" s="261"/>
      <c r="AG93" s="261"/>
      <c r="AH93" s="261"/>
      <c r="AI93" s="261"/>
      <c r="AJ93" s="261"/>
      <c r="AK93" s="261"/>
      <c r="AL93" s="261"/>
    </row>
    <row r="94" spans="1:38" s="262" customFormat="1" ht="14.25" customHeight="1">
      <c r="A94" s="428">
        <v>3</v>
      </c>
      <c r="B94" s="429">
        <v>44551</v>
      </c>
      <c r="C94" s="430"/>
      <c r="D94" s="431" t="s">
        <v>389</v>
      </c>
      <c r="E94" s="432" t="s">
        <v>593</v>
      </c>
      <c r="F94" s="398">
        <v>215</v>
      </c>
      <c r="G94" s="398">
        <v>198</v>
      </c>
      <c r="H94" s="432">
        <v>240</v>
      </c>
      <c r="I94" s="433" t="s">
        <v>870</v>
      </c>
      <c r="J94" s="103" t="s">
        <v>613</v>
      </c>
      <c r="K94" s="103">
        <f t="shared" ref="K94" si="78">H94-F94</f>
        <v>25</v>
      </c>
      <c r="L94" s="104">
        <f t="shared" ref="L94" si="79">(F94*-0.7)/100</f>
        <v>-1.5049999999999999</v>
      </c>
      <c r="M94" s="105">
        <f t="shared" ref="M94" si="80">(K94+L94)/F94</f>
        <v>0.10927906976744187</v>
      </c>
      <c r="N94" s="103" t="s">
        <v>591</v>
      </c>
      <c r="O94" s="106">
        <v>44206</v>
      </c>
      <c r="P94" s="103"/>
      <c r="Q94" s="261"/>
      <c r="R94" s="1" t="s">
        <v>592</v>
      </c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</row>
    <row r="95" spans="1:38" s="262" customFormat="1" ht="14.25" customHeight="1">
      <c r="A95" s="292"/>
      <c r="B95" s="293"/>
      <c r="C95" s="294"/>
      <c r="D95" s="295"/>
      <c r="E95" s="296"/>
      <c r="F95" s="297"/>
      <c r="G95" s="297"/>
      <c r="H95" s="296"/>
      <c r="I95" s="298"/>
      <c r="J95" s="299"/>
      <c r="K95" s="299"/>
      <c r="L95" s="300"/>
      <c r="M95" s="301"/>
      <c r="N95" s="299"/>
      <c r="O95" s="302"/>
      <c r="P95" s="299"/>
      <c r="Q95" s="261"/>
      <c r="R95" s="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</row>
    <row r="96" spans="1:38" ht="14.25" customHeight="1">
      <c r="A96" s="177"/>
      <c r="B96" s="154"/>
      <c r="C96" s="178"/>
      <c r="D96" s="109"/>
      <c r="E96" s="179"/>
      <c r="F96" s="179"/>
      <c r="G96" s="179"/>
      <c r="H96" s="179"/>
      <c r="I96" s="179"/>
      <c r="J96" s="179"/>
      <c r="K96" s="180"/>
      <c r="L96" s="181"/>
      <c r="M96" s="179"/>
      <c r="N96" s="182"/>
      <c r="O96" s="183"/>
      <c r="P96" s="183"/>
      <c r="R96" s="6"/>
      <c r="S96" s="44"/>
      <c r="T96" s="1"/>
      <c r="U96" s="1"/>
      <c r="V96" s="1"/>
      <c r="W96" s="1"/>
      <c r="X96" s="1"/>
      <c r="Y96" s="1"/>
      <c r="Z96" s="1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</row>
    <row r="97" spans="1:38" ht="12.75" customHeight="1">
      <c r="A97" s="132" t="s">
        <v>596</v>
      </c>
      <c r="B97" s="132"/>
      <c r="C97" s="132"/>
      <c r="D97" s="132"/>
      <c r="E97" s="44"/>
      <c r="F97" s="140" t="s">
        <v>598</v>
      </c>
      <c r="G97" s="59"/>
      <c r="H97" s="59"/>
      <c r="I97" s="59"/>
      <c r="J97" s="6"/>
      <c r="K97" s="158"/>
      <c r="L97" s="159"/>
      <c r="M97" s="6"/>
      <c r="N97" s="122"/>
      <c r="O97" s="184"/>
      <c r="P97" s="1"/>
      <c r="Q97" s="1"/>
      <c r="R97" s="6"/>
      <c r="S97" s="1"/>
      <c r="T97" s="1"/>
      <c r="U97" s="1"/>
      <c r="V97" s="1"/>
      <c r="W97" s="1"/>
      <c r="X97" s="1"/>
      <c r="Y97" s="1"/>
    </row>
    <row r="98" spans="1:38" ht="12.75" customHeight="1">
      <c r="A98" s="139" t="s">
        <v>597</v>
      </c>
      <c r="B98" s="132"/>
      <c r="C98" s="132"/>
      <c r="D98" s="132"/>
      <c r="E98" s="6"/>
      <c r="F98" s="140" t="s">
        <v>600</v>
      </c>
      <c r="G98" s="6"/>
      <c r="H98" s="6" t="s">
        <v>821</v>
      </c>
      <c r="I98" s="6"/>
      <c r="J98" s="1"/>
      <c r="K98" s="6"/>
      <c r="L98" s="6"/>
      <c r="M98" s="6"/>
      <c r="N98" s="1"/>
      <c r="O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38" ht="12.75" customHeight="1">
      <c r="A99" s="139"/>
      <c r="B99" s="132"/>
      <c r="C99" s="132"/>
      <c r="D99" s="132"/>
      <c r="E99" s="6"/>
      <c r="F99" s="140"/>
      <c r="G99" s="6"/>
      <c r="H99" s="6"/>
      <c r="I99" s="6"/>
      <c r="J99" s="1"/>
      <c r="K99" s="6"/>
      <c r="L99" s="6"/>
      <c r="M99" s="6"/>
      <c r="N99" s="1"/>
      <c r="O99" s="1"/>
      <c r="Q99" s="1"/>
      <c r="R99" s="59"/>
      <c r="S99" s="1"/>
      <c r="T99" s="1"/>
      <c r="U99" s="1"/>
      <c r="V99" s="1"/>
      <c r="W99" s="1"/>
      <c r="X99" s="1"/>
      <c r="Y99" s="1"/>
      <c r="Z99" s="1"/>
    </row>
    <row r="100" spans="1:38" ht="12.75" customHeight="1">
      <c r="A100" s="1"/>
      <c r="B100" s="147" t="s">
        <v>617</v>
      </c>
      <c r="C100" s="147"/>
      <c r="D100" s="147"/>
      <c r="E100" s="147"/>
      <c r="F100" s="148"/>
      <c r="G100" s="6"/>
      <c r="H100" s="6"/>
      <c r="I100" s="149"/>
      <c r="J100" s="150"/>
      <c r="K100" s="151"/>
      <c r="L100" s="150"/>
      <c r="M100" s="6"/>
      <c r="N100" s="1"/>
      <c r="O100" s="1"/>
      <c r="Q100" s="1"/>
      <c r="R100" s="59"/>
      <c r="S100" s="1"/>
      <c r="T100" s="1"/>
      <c r="U100" s="1"/>
      <c r="V100" s="1"/>
      <c r="W100" s="1"/>
      <c r="X100" s="1"/>
      <c r="Y100" s="1"/>
      <c r="Z100" s="1"/>
    </row>
    <row r="101" spans="1:38" ht="38.25" customHeight="1">
      <c r="A101" s="99" t="s">
        <v>16</v>
      </c>
      <c r="B101" s="100" t="s">
        <v>568</v>
      </c>
      <c r="C101" s="100"/>
      <c r="D101" s="101" t="s">
        <v>579</v>
      </c>
      <c r="E101" s="100" t="s">
        <v>580</v>
      </c>
      <c r="F101" s="100" t="s">
        <v>581</v>
      </c>
      <c r="G101" s="100" t="s">
        <v>602</v>
      </c>
      <c r="H101" s="100" t="s">
        <v>583</v>
      </c>
      <c r="I101" s="100" t="s">
        <v>584</v>
      </c>
      <c r="J101" s="185" t="s">
        <v>585</v>
      </c>
      <c r="K101" s="152" t="s">
        <v>603</v>
      </c>
      <c r="L101" s="162" t="s">
        <v>611</v>
      </c>
      <c r="M101" s="100" t="s">
        <v>612</v>
      </c>
      <c r="N101" s="153" t="s">
        <v>587</v>
      </c>
      <c r="O101" s="102" t="s">
        <v>588</v>
      </c>
      <c r="P101" s="100" t="s">
        <v>589</v>
      </c>
      <c r="Q101" s="101" t="s">
        <v>590</v>
      </c>
      <c r="R101" s="59"/>
      <c r="S101" s="1"/>
      <c r="T101" s="1"/>
      <c r="U101" s="1"/>
      <c r="V101" s="1"/>
      <c r="W101" s="1"/>
      <c r="X101" s="1"/>
      <c r="Y101" s="1"/>
      <c r="Z101" s="1"/>
    </row>
    <row r="102" spans="1:38" ht="14.25" customHeight="1">
      <c r="A102" s="113"/>
      <c r="B102" s="115"/>
      <c r="C102" s="186"/>
      <c r="D102" s="116"/>
      <c r="E102" s="117"/>
      <c r="F102" s="187"/>
      <c r="G102" s="113"/>
      <c r="H102" s="117"/>
      <c r="I102" s="118"/>
      <c r="J102" s="188"/>
      <c r="K102" s="188"/>
      <c r="L102" s="189"/>
      <c r="M102" s="107"/>
      <c r="N102" s="189"/>
      <c r="O102" s="190"/>
      <c r="P102" s="191"/>
      <c r="Q102" s="192"/>
      <c r="R102" s="157"/>
      <c r="S102" s="126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38" ht="14.25" customHeight="1">
      <c r="A103" s="113"/>
      <c r="B103" s="115"/>
      <c r="C103" s="186"/>
      <c r="D103" s="116"/>
      <c r="E103" s="117"/>
      <c r="F103" s="187"/>
      <c r="G103" s="113"/>
      <c r="H103" s="117"/>
      <c r="I103" s="118"/>
      <c r="J103" s="188"/>
      <c r="K103" s="188"/>
      <c r="L103" s="189"/>
      <c r="M103" s="107"/>
      <c r="N103" s="189"/>
      <c r="O103" s="190"/>
      <c r="P103" s="191"/>
      <c r="Q103" s="192"/>
      <c r="R103" s="157"/>
      <c r="S103" s="126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38" ht="14.25" customHeight="1">
      <c r="A104" s="113"/>
      <c r="B104" s="115"/>
      <c r="C104" s="186"/>
      <c r="D104" s="116"/>
      <c r="E104" s="117"/>
      <c r="F104" s="187"/>
      <c r="G104" s="113"/>
      <c r="H104" s="117"/>
      <c r="I104" s="118"/>
      <c r="J104" s="188"/>
      <c r="K104" s="188"/>
      <c r="L104" s="189"/>
      <c r="M104" s="107"/>
      <c r="N104" s="189"/>
      <c r="O104" s="190"/>
      <c r="P104" s="191"/>
      <c r="Q104" s="192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113"/>
      <c r="B105" s="115"/>
      <c r="C105" s="186"/>
      <c r="D105" s="116"/>
      <c r="E105" s="117"/>
      <c r="F105" s="188"/>
      <c r="G105" s="113"/>
      <c r="H105" s="117"/>
      <c r="I105" s="118"/>
      <c r="J105" s="188"/>
      <c r="K105" s="188"/>
      <c r="L105" s="189"/>
      <c r="M105" s="107"/>
      <c r="N105" s="189"/>
      <c r="O105" s="190"/>
      <c r="P105" s="191"/>
      <c r="Q105" s="192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113"/>
      <c r="B106" s="115"/>
      <c r="C106" s="186"/>
      <c r="D106" s="116"/>
      <c r="E106" s="117"/>
      <c r="F106" s="188"/>
      <c r="G106" s="113"/>
      <c r="H106" s="117"/>
      <c r="I106" s="118"/>
      <c r="J106" s="188"/>
      <c r="K106" s="188"/>
      <c r="L106" s="189"/>
      <c r="M106" s="107"/>
      <c r="N106" s="189"/>
      <c r="O106" s="190"/>
      <c r="P106" s="191"/>
      <c r="Q106" s="192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113"/>
      <c r="B107" s="115"/>
      <c r="C107" s="186"/>
      <c r="D107" s="116"/>
      <c r="E107" s="117"/>
      <c r="F107" s="187"/>
      <c r="G107" s="113"/>
      <c r="H107" s="117"/>
      <c r="I107" s="118"/>
      <c r="J107" s="188"/>
      <c r="K107" s="188"/>
      <c r="L107" s="189"/>
      <c r="M107" s="107"/>
      <c r="N107" s="189"/>
      <c r="O107" s="190"/>
      <c r="P107" s="191"/>
      <c r="Q107" s="192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13"/>
      <c r="B108" s="115"/>
      <c r="C108" s="186"/>
      <c r="D108" s="116"/>
      <c r="E108" s="117"/>
      <c r="F108" s="187"/>
      <c r="G108" s="113"/>
      <c r="H108" s="117"/>
      <c r="I108" s="118"/>
      <c r="J108" s="188"/>
      <c r="K108" s="188"/>
      <c r="L108" s="188"/>
      <c r="M108" s="188"/>
      <c r="N108" s="189"/>
      <c r="O108" s="193"/>
      <c r="P108" s="191"/>
      <c r="Q108" s="192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13"/>
      <c r="B109" s="115"/>
      <c r="C109" s="186"/>
      <c r="D109" s="116"/>
      <c r="E109" s="117"/>
      <c r="F109" s="188"/>
      <c r="G109" s="113"/>
      <c r="H109" s="117"/>
      <c r="I109" s="118"/>
      <c r="J109" s="188"/>
      <c r="K109" s="188"/>
      <c r="L109" s="189"/>
      <c r="M109" s="107"/>
      <c r="N109" s="189"/>
      <c r="O109" s="190"/>
      <c r="P109" s="191"/>
      <c r="Q109" s="192"/>
      <c r="R109" s="157"/>
      <c r="S109" s="126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13"/>
      <c r="B110" s="115"/>
      <c r="C110" s="186"/>
      <c r="D110" s="116"/>
      <c r="E110" s="117"/>
      <c r="F110" s="187"/>
      <c r="G110" s="113"/>
      <c r="H110" s="117"/>
      <c r="I110" s="118"/>
      <c r="J110" s="194"/>
      <c r="K110" s="194"/>
      <c r="L110" s="194"/>
      <c r="M110" s="194"/>
      <c r="N110" s="195"/>
      <c r="O110" s="190"/>
      <c r="P110" s="119"/>
      <c r="Q110" s="192"/>
      <c r="R110" s="157"/>
      <c r="S110" s="126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>
      <c r="A111" s="139"/>
      <c r="B111" s="132"/>
      <c r="C111" s="132"/>
      <c r="D111" s="132"/>
      <c r="E111" s="6"/>
      <c r="F111" s="140"/>
      <c r="G111" s="6"/>
      <c r="H111" s="6"/>
      <c r="I111" s="6"/>
      <c r="J111" s="1"/>
      <c r="K111" s="6"/>
      <c r="L111" s="6"/>
      <c r="M111" s="6"/>
      <c r="N111" s="1"/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39"/>
      <c r="B112" s="132"/>
      <c r="C112" s="132"/>
      <c r="D112" s="132"/>
      <c r="E112" s="6"/>
      <c r="F112" s="140"/>
      <c r="G112" s="59"/>
      <c r="H112" s="44"/>
      <c r="I112" s="59"/>
      <c r="J112" s="6"/>
      <c r="K112" s="158"/>
      <c r="L112" s="159"/>
      <c r="M112" s="6"/>
      <c r="N112" s="122"/>
      <c r="O112" s="160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59"/>
      <c r="B113" s="121"/>
      <c r="C113" s="121"/>
      <c r="D113" s="44"/>
      <c r="E113" s="59"/>
      <c r="F113" s="59"/>
      <c r="G113" s="59"/>
      <c r="H113" s="44"/>
      <c r="I113" s="59"/>
      <c r="J113" s="6"/>
      <c r="K113" s="158"/>
      <c r="L113" s="159"/>
      <c r="M113" s="6"/>
      <c r="N113" s="122"/>
      <c r="O113" s="160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44"/>
      <c r="B114" s="196" t="s">
        <v>618</v>
      </c>
      <c r="C114" s="196"/>
      <c r="D114" s="196"/>
      <c r="E114" s="196"/>
      <c r="F114" s="6"/>
      <c r="G114" s="6"/>
      <c r="H114" s="150"/>
      <c r="I114" s="6"/>
      <c r="J114" s="150"/>
      <c r="K114" s="151"/>
      <c r="L114" s="6"/>
      <c r="M114" s="6"/>
      <c r="N114" s="1"/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38.25" customHeight="1">
      <c r="A115" s="99" t="s">
        <v>16</v>
      </c>
      <c r="B115" s="100" t="s">
        <v>568</v>
      </c>
      <c r="C115" s="100"/>
      <c r="D115" s="101" t="s">
        <v>579</v>
      </c>
      <c r="E115" s="100" t="s">
        <v>580</v>
      </c>
      <c r="F115" s="100" t="s">
        <v>581</v>
      </c>
      <c r="G115" s="100" t="s">
        <v>619</v>
      </c>
      <c r="H115" s="100" t="s">
        <v>620</v>
      </c>
      <c r="I115" s="100" t="s">
        <v>584</v>
      </c>
      <c r="J115" s="197" t="s">
        <v>585</v>
      </c>
      <c r="K115" s="100" t="s">
        <v>586</v>
      </c>
      <c r="L115" s="100" t="s">
        <v>621</v>
      </c>
      <c r="M115" s="100" t="s">
        <v>589</v>
      </c>
      <c r="N115" s="101" t="s">
        <v>590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8">
        <v>1</v>
      </c>
      <c r="B116" s="199">
        <v>41579</v>
      </c>
      <c r="C116" s="199"/>
      <c r="D116" s="200" t="s">
        <v>622</v>
      </c>
      <c r="E116" s="201" t="s">
        <v>623</v>
      </c>
      <c r="F116" s="202">
        <v>82</v>
      </c>
      <c r="G116" s="201" t="s">
        <v>624</v>
      </c>
      <c r="H116" s="201">
        <v>100</v>
      </c>
      <c r="I116" s="203">
        <v>100</v>
      </c>
      <c r="J116" s="204" t="s">
        <v>625</v>
      </c>
      <c r="K116" s="205">
        <f t="shared" ref="K116:K168" si="81">H116-F116</f>
        <v>18</v>
      </c>
      <c r="L116" s="206">
        <f t="shared" ref="L116:L168" si="82">K116/F116</f>
        <v>0.21951219512195122</v>
      </c>
      <c r="M116" s="201" t="s">
        <v>591</v>
      </c>
      <c r="N116" s="207">
        <v>42657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8">
        <v>2</v>
      </c>
      <c r="B117" s="199">
        <v>41794</v>
      </c>
      <c r="C117" s="199"/>
      <c r="D117" s="200" t="s">
        <v>626</v>
      </c>
      <c r="E117" s="201" t="s">
        <v>593</v>
      </c>
      <c r="F117" s="202">
        <v>257</v>
      </c>
      <c r="G117" s="201" t="s">
        <v>624</v>
      </c>
      <c r="H117" s="201">
        <v>300</v>
      </c>
      <c r="I117" s="203">
        <v>300</v>
      </c>
      <c r="J117" s="204" t="s">
        <v>625</v>
      </c>
      <c r="K117" s="205">
        <f t="shared" si="81"/>
        <v>43</v>
      </c>
      <c r="L117" s="206">
        <f t="shared" si="82"/>
        <v>0.16731517509727625</v>
      </c>
      <c r="M117" s="201" t="s">
        <v>591</v>
      </c>
      <c r="N117" s="207">
        <v>41822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8">
        <v>3</v>
      </c>
      <c r="B118" s="199">
        <v>41828</v>
      </c>
      <c r="C118" s="199"/>
      <c r="D118" s="200" t="s">
        <v>627</v>
      </c>
      <c r="E118" s="201" t="s">
        <v>593</v>
      </c>
      <c r="F118" s="202">
        <v>393</v>
      </c>
      <c r="G118" s="201" t="s">
        <v>624</v>
      </c>
      <c r="H118" s="201">
        <v>468</v>
      </c>
      <c r="I118" s="203">
        <v>468</v>
      </c>
      <c r="J118" s="204" t="s">
        <v>625</v>
      </c>
      <c r="K118" s="205">
        <f t="shared" si="81"/>
        <v>75</v>
      </c>
      <c r="L118" s="206">
        <f t="shared" si="82"/>
        <v>0.19083969465648856</v>
      </c>
      <c r="M118" s="201" t="s">
        <v>591</v>
      </c>
      <c r="N118" s="207">
        <v>41863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8">
        <v>4</v>
      </c>
      <c r="B119" s="199">
        <v>41857</v>
      </c>
      <c r="C119" s="199"/>
      <c r="D119" s="200" t="s">
        <v>628</v>
      </c>
      <c r="E119" s="201" t="s">
        <v>593</v>
      </c>
      <c r="F119" s="202">
        <v>205</v>
      </c>
      <c r="G119" s="201" t="s">
        <v>624</v>
      </c>
      <c r="H119" s="201">
        <v>275</v>
      </c>
      <c r="I119" s="203">
        <v>250</v>
      </c>
      <c r="J119" s="204" t="s">
        <v>625</v>
      </c>
      <c r="K119" s="205">
        <f t="shared" si="81"/>
        <v>70</v>
      </c>
      <c r="L119" s="206">
        <f t="shared" si="82"/>
        <v>0.34146341463414637</v>
      </c>
      <c r="M119" s="201" t="s">
        <v>591</v>
      </c>
      <c r="N119" s="207">
        <v>41962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8">
        <v>5</v>
      </c>
      <c r="B120" s="199">
        <v>41886</v>
      </c>
      <c r="C120" s="199"/>
      <c r="D120" s="200" t="s">
        <v>629</v>
      </c>
      <c r="E120" s="201" t="s">
        <v>593</v>
      </c>
      <c r="F120" s="202">
        <v>162</v>
      </c>
      <c r="G120" s="201" t="s">
        <v>624</v>
      </c>
      <c r="H120" s="201">
        <v>190</v>
      </c>
      <c r="I120" s="203">
        <v>190</v>
      </c>
      <c r="J120" s="204" t="s">
        <v>625</v>
      </c>
      <c r="K120" s="205">
        <f t="shared" si="81"/>
        <v>28</v>
      </c>
      <c r="L120" s="206">
        <f t="shared" si="82"/>
        <v>0.1728395061728395</v>
      </c>
      <c r="M120" s="201" t="s">
        <v>591</v>
      </c>
      <c r="N120" s="207">
        <v>42006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8">
        <v>6</v>
      </c>
      <c r="B121" s="199">
        <v>41886</v>
      </c>
      <c r="C121" s="199"/>
      <c r="D121" s="200" t="s">
        <v>630</v>
      </c>
      <c r="E121" s="201" t="s">
        <v>593</v>
      </c>
      <c r="F121" s="202">
        <v>75</v>
      </c>
      <c r="G121" s="201" t="s">
        <v>624</v>
      </c>
      <c r="H121" s="201">
        <v>91.5</v>
      </c>
      <c r="I121" s="203" t="s">
        <v>631</v>
      </c>
      <c r="J121" s="204" t="s">
        <v>632</v>
      </c>
      <c r="K121" s="205">
        <f t="shared" si="81"/>
        <v>16.5</v>
      </c>
      <c r="L121" s="206">
        <f t="shared" si="82"/>
        <v>0.22</v>
      </c>
      <c r="M121" s="201" t="s">
        <v>591</v>
      </c>
      <c r="N121" s="207">
        <v>41954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8">
        <v>7</v>
      </c>
      <c r="B122" s="199">
        <v>41913</v>
      </c>
      <c r="C122" s="199"/>
      <c r="D122" s="200" t="s">
        <v>633</v>
      </c>
      <c r="E122" s="201" t="s">
        <v>593</v>
      </c>
      <c r="F122" s="202">
        <v>850</v>
      </c>
      <c r="G122" s="201" t="s">
        <v>624</v>
      </c>
      <c r="H122" s="201">
        <v>982.5</v>
      </c>
      <c r="I122" s="203">
        <v>1050</v>
      </c>
      <c r="J122" s="204" t="s">
        <v>634</v>
      </c>
      <c r="K122" s="205">
        <f t="shared" si="81"/>
        <v>132.5</v>
      </c>
      <c r="L122" s="206">
        <f t="shared" si="82"/>
        <v>0.15588235294117647</v>
      </c>
      <c r="M122" s="201" t="s">
        <v>591</v>
      </c>
      <c r="N122" s="207">
        <v>42039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8">
        <v>8</v>
      </c>
      <c r="B123" s="199">
        <v>41913</v>
      </c>
      <c r="C123" s="199"/>
      <c r="D123" s="200" t="s">
        <v>635</v>
      </c>
      <c r="E123" s="201" t="s">
        <v>593</v>
      </c>
      <c r="F123" s="202">
        <v>475</v>
      </c>
      <c r="G123" s="201" t="s">
        <v>624</v>
      </c>
      <c r="H123" s="201">
        <v>515</v>
      </c>
      <c r="I123" s="203">
        <v>600</v>
      </c>
      <c r="J123" s="204" t="s">
        <v>636</v>
      </c>
      <c r="K123" s="205">
        <f t="shared" si="81"/>
        <v>40</v>
      </c>
      <c r="L123" s="206">
        <f t="shared" si="82"/>
        <v>8.4210526315789472E-2</v>
      </c>
      <c r="M123" s="201" t="s">
        <v>591</v>
      </c>
      <c r="N123" s="207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8">
        <v>9</v>
      </c>
      <c r="B124" s="199">
        <v>41913</v>
      </c>
      <c r="C124" s="199"/>
      <c r="D124" s="200" t="s">
        <v>637</v>
      </c>
      <c r="E124" s="201" t="s">
        <v>593</v>
      </c>
      <c r="F124" s="202">
        <v>86</v>
      </c>
      <c r="G124" s="201" t="s">
        <v>624</v>
      </c>
      <c r="H124" s="201">
        <v>99</v>
      </c>
      <c r="I124" s="203">
        <v>140</v>
      </c>
      <c r="J124" s="204" t="s">
        <v>638</v>
      </c>
      <c r="K124" s="205">
        <f t="shared" si="81"/>
        <v>13</v>
      </c>
      <c r="L124" s="206">
        <f t="shared" si="82"/>
        <v>0.15116279069767441</v>
      </c>
      <c r="M124" s="201" t="s">
        <v>591</v>
      </c>
      <c r="N124" s="207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8">
        <v>10</v>
      </c>
      <c r="B125" s="199">
        <v>41926</v>
      </c>
      <c r="C125" s="199"/>
      <c r="D125" s="200" t="s">
        <v>639</v>
      </c>
      <c r="E125" s="201" t="s">
        <v>593</v>
      </c>
      <c r="F125" s="202">
        <v>496.6</v>
      </c>
      <c r="G125" s="201" t="s">
        <v>624</v>
      </c>
      <c r="H125" s="201">
        <v>621</v>
      </c>
      <c r="I125" s="203">
        <v>580</v>
      </c>
      <c r="J125" s="204" t="s">
        <v>625</v>
      </c>
      <c r="K125" s="205">
        <f t="shared" si="81"/>
        <v>124.39999999999998</v>
      </c>
      <c r="L125" s="206">
        <f t="shared" si="82"/>
        <v>0.25050342327829234</v>
      </c>
      <c r="M125" s="201" t="s">
        <v>591</v>
      </c>
      <c r="N125" s="207">
        <v>42605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8">
        <v>11</v>
      </c>
      <c r="B126" s="199">
        <v>41926</v>
      </c>
      <c r="C126" s="199"/>
      <c r="D126" s="200" t="s">
        <v>640</v>
      </c>
      <c r="E126" s="201" t="s">
        <v>593</v>
      </c>
      <c r="F126" s="202">
        <v>2481.9</v>
      </c>
      <c r="G126" s="201" t="s">
        <v>624</v>
      </c>
      <c r="H126" s="201">
        <v>2840</v>
      </c>
      <c r="I126" s="203">
        <v>2870</v>
      </c>
      <c r="J126" s="204" t="s">
        <v>641</v>
      </c>
      <c r="K126" s="205">
        <f t="shared" si="81"/>
        <v>358.09999999999991</v>
      </c>
      <c r="L126" s="206">
        <f t="shared" si="82"/>
        <v>0.14428462065353154</v>
      </c>
      <c r="M126" s="201" t="s">
        <v>591</v>
      </c>
      <c r="N126" s="207">
        <v>42017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8">
        <v>12</v>
      </c>
      <c r="B127" s="199">
        <v>41928</v>
      </c>
      <c r="C127" s="199"/>
      <c r="D127" s="200" t="s">
        <v>642</v>
      </c>
      <c r="E127" s="201" t="s">
        <v>593</v>
      </c>
      <c r="F127" s="202">
        <v>84.5</v>
      </c>
      <c r="G127" s="201" t="s">
        <v>624</v>
      </c>
      <c r="H127" s="201">
        <v>93</v>
      </c>
      <c r="I127" s="203">
        <v>110</v>
      </c>
      <c r="J127" s="204" t="s">
        <v>643</v>
      </c>
      <c r="K127" s="205">
        <f t="shared" si="81"/>
        <v>8.5</v>
      </c>
      <c r="L127" s="206">
        <f t="shared" si="82"/>
        <v>0.10059171597633136</v>
      </c>
      <c r="M127" s="201" t="s">
        <v>591</v>
      </c>
      <c r="N127" s="207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8">
        <v>13</v>
      </c>
      <c r="B128" s="199">
        <v>41928</v>
      </c>
      <c r="C128" s="199"/>
      <c r="D128" s="200" t="s">
        <v>644</v>
      </c>
      <c r="E128" s="201" t="s">
        <v>593</v>
      </c>
      <c r="F128" s="202">
        <v>401</v>
      </c>
      <c r="G128" s="201" t="s">
        <v>624</v>
      </c>
      <c r="H128" s="201">
        <v>428</v>
      </c>
      <c r="I128" s="203">
        <v>450</v>
      </c>
      <c r="J128" s="204" t="s">
        <v>645</v>
      </c>
      <c r="K128" s="205">
        <f t="shared" si="81"/>
        <v>27</v>
      </c>
      <c r="L128" s="206">
        <f t="shared" si="82"/>
        <v>6.7331670822942641E-2</v>
      </c>
      <c r="M128" s="201" t="s">
        <v>591</v>
      </c>
      <c r="N128" s="207">
        <v>42020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14</v>
      </c>
      <c r="B129" s="199">
        <v>41928</v>
      </c>
      <c r="C129" s="199"/>
      <c r="D129" s="200" t="s">
        <v>646</v>
      </c>
      <c r="E129" s="201" t="s">
        <v>593</v>
      </c>
      <c r="F129" s="202">
        <v>101</v>
      </c>
      <c r="G129" s="201" t="s">
        <v>624</v>
      </c>
      <c r="H129" s="201">
        <v>112</v>
      </c>
      <c r="I129" s="203">
        <v>120</v>
      </c>
      <c r="J129" s="204" t="s">
        <v>647</v>
      </c>
      <c r="K129" s="205">
        <f t="shared" si="81"/>
        <v>11</v>
      </c>
      <c r="L129" s="206">
        <f t="shared" si="82"/>
        <v>0.10891089108910891</v>
      </c>
      <c r="M129" s="201" t="s">
        <v>591</v>
      </c>
      <c r="N129" s="207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15</v>
      </c>
      <c r="B130" s="199">
        <v>41954</v>
      </c>
      <c r="C130" s="199"/>
      <c r="D130" s="200" t="s">
        <v>648</v>
      </c>
      <c r="E130" s="201" t="s">
        <v>593</v>
      </c>
      <c r="F130" s="202">
        <v>59</v>
      </c>
      <c r="G130" s="201" t="s">
        <v>624</v>
      </c>
      <c r="H130" s="201">
        <v>76</v>
      </c>
      <c r="I130" s="203">
        <v>76</v>
      </c>
      <c r="J130" s="204" t="s">
        <v>625</v>
      </c>
      <c r="K130" s="205">
        <f t="shared" si="81"/>
        <v>17</v>
      </c>
      <c r="L130" s="206">
        <f t="shared" si="82"/>
        <v>0.28813559322033899</v>
      </c>
      <c r="M130" s="201" t="s">
        <v>591</v>
      </c>
      <c r="N130" s="207">
        <v>43032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16</v>
      </c>
      <c r="B131" s="199">
        <v>41954</v>
      </c>
      <c r="C131" s="199"/>
      <c r="D131" s="200" t="s">
        <v>637</v>
      </c>
      <c r="E131" s="201" t="s">
        <v>593</v>
      </c>
      <c r="F131" s="202">
        <v>99</v>
      </c>
      <c r="G131" s="201" t="s">
        <v>624</v>
      </c>
      <c r="H131" s="201">
        <v>120</v>
      </c>
      <c r="I131" s="203">
        <v>120</v>
      </c>
      <c r="J131" s="204" t="s">
        <v>605</v>
      </c>
      <c r="K131" s="205">
        <f t="shared" si="81"/>
        <v>21</v>
      </c>
      <c r="L131" s="206">
        <f t="shared" si="82"/>
        <v>0.21212121212121213</v>
      </c>
      <c r="M131" s="201" t="s">
        <v>591</v>
      </c>
      <c r="N131" s="207">
        <v>41960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17</v>
      </c>
      <c r="B132" s="199">
        <v>41956</v>
      </c>
      <c r="C132" s="199"/>
      <c r="D132" s="200" t="s">
        <v>649</v>
      </c>
      <c r="E132" s="201" t="s">
        <v>593</v>
      </c>
      <c r="F132" s="202">
        <v>22</v>
      </c>
      <c r="G132" s="201" t="s">
        <v>624</v>
      </c>
      <c r="H132" s="201">
        <v>33.549999999999997</v>
      </c>
      <c r="I132" s="203">
        <v>32</v>
      </c>
      <c r="J132" s="204" t="s">
        <v>650</v>
      </c>
      <c r="K132" s="205">
        <f t="shared" si="81"/>
        <v>11.549999999999997</v>
      </c>
      <c r="L132" s="206">
        <f t="shared" si="82"/>
        <v>0.52499999999999991</v>
      </c>
      <c r="M132" s="201" t="s">
        <v>591</v>
      </c>
      <c r="N132" s="207">
        <v>42188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18</v>
      </c>
      <c r="B133" s="199">
        <v>41976</v>
      </c>
      <c r="C133" s="199"/>
      <c r="D133" s="200" t="s">
        <v>651</v>
      </c>
      <c r="E133" s="201" t="s">
        <v>593</v>
      </c>
      <c r="F133" s="202">
        <v>440</v>
      </c>
      <c r="G133" s="201" t="s">
        <v>624</v>
      </c>
      <c r="H133" s="201">
        <v>520</v>
      </c>
      <c r="I133" s="203">
        <v>520</v>
      </c>
      <c r="J133" s="204" t="s">
        <v>652</v>
      </c>
      <c r="K133" s="205">
        <f t="shared" si="81"/>
        <v>80</v>
      </c>
      <c r="L133" s="206">
        <f t="shared" si="82"/>
        <v>0.18181818181818182</v>
      </c>
      <c r="M133" s="201" t="s">
        <v>591</v>
      </c>
      <c r="N133" s="207">
        <v>42208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19</v>
      </c>
      <c r="B134" s="199">
        <v>41976</v>
      </c>
      <c r="C134" s="199"/>
      <c r="D134" s="200" t="s">
        <v>653</v>
      </c>
      <c r="E134" s="201" t="s">
        <v>593</v>
      </c>
      <c r="F134" s="202">
        <v>360</v>
      </c>
      <c r="G134" s="201" t="s">
        <v>624</v>
      </c>
      <c r="H134" s="201">
        <v>427</v>
      </c>
      <c r="I134" s="203">
        <v>425</v>
      </c>
      <c r="J134" s="204" t="s">
        <v>654</v>
      </c>
      <c r="K134" s="205">
        <f t="shared" si="81"/>
        <v>67</v>
      </c>
      <c r="L134" s="206">
        <f t="shared" si="82"/>
        <v>0.18611111111111112</v>
      </c>
      <c r="M134" s="201" t="s">
        <v>591</v>
      </c>
      <c r="N134" s="207">
        <v>42058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20</v>
      </c>
      <c r="B135" s="199">
        <v>42012</v>
      </c>
      <c r="C135" s="199"/>
      <c r="D135" s="200" t="s">
        <v>655</v>
      </c>
      <c r="E135" s="201" t="s">
        <v>593</v>
      </c>
      <c r="F135" s="202">
        <v>360</v>
      </c>
      <c r="G135" s="201" t="s">
        <v>624</v>
      </c>
      <c r="H135" s="201">
        <v>455</v>
      </c>
      <c r="I135" s="203">
        <v>420</v>
      </c>
      <c r="J135" s="204" t="s">
        <v>656</v>
      </c>
      <c r="K135" s="205">
        <f t="shared" si="81"/>
        <v>95</v>
      </c>
      <c r="L135" s="206">
        <f t="shared" si="82"/>
        <v>0.2638888888888889</v>
      </c>
      <c r="M135" s="201" t="s">
        <v>591</v>
      </c>
      <c r="N135" s="207">
        <v>42024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21</v>
      </c>
      <c r="B136" s="199">
        <v>42012</v>
      </c>
      <c r="C136" s="199"/>
      <c r="D136" s="200" t="s">
        <v>657</v>
      </c>
      <c r="E136" s="201" t="s">
        <v>593</v>
      </c>
      <c r="F136" s="202">
        <v>130</v>
      </c>
      <c r="G136" s="201"/>
      <c r="H136" s="201">
        <v>175.5</v>
      </c>
      <c r="I136" s="203">
        <v>165</v>
      </c>
      <c r="J136" s="204" t="s">
        <v>658</v>
      </c>
      <c r="K136" s="205">
        <f t="shared" si="81"/>
        <v>45.5</v>
      </c>
      <c r="L136" s="206">
        <f t="shared" si="82"/>
        <v>0.35</v>
      </c>
      <c r="M136" s="201" t="s">
        <v>591</v>
      </c>
      <c r="N136" s="207">
        <v>43088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22</v>
      </c>
      <c r="B137" s="199">
        <v>42040</v>
      </c>
      <c r="C137" s="199"/>
      <c r="D137" s="200" t="s">
        <v>383</v>
      </c>
      <c r="E137" s="201" t="s">
        <v>623</v>
      </c>
      <c r="F137" s="202">
        <v>98</v>
      </c>
      <c r="G137" s="201"/>
      <c r="H137" s="201">
        <v>120</v>
      </c>
      <c r="I137" s="203">
        <v>120</v>
      </c>
      <c r="J137" s="204" t="s">
        <v>625</v>
      </c>
      <c r="K137" s="205">
        <f t="shared" si="81"/>
        <v>22</v>
      </c>
      <c r="L137" s="206">
        <f t="shared" si="82"/>
        <v>0.22448979591836735</v>
      </c>
      <c r="M137" s="201" t="s">
        <v>591</v>
      </c>
      <c r="N137" s="207">
        <v>42753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23</v>
      </c>
      <c r="B138" s="199">
        <v>42040</v>
      </c>
      <c r="C138" s="199"/>
      <c r="D138" s="200" t="s">
        <v>659</v>
      </c>
      <c r="E138" s="201" t="s">
        <v>623</v>
      </c>
      <c r="F138" s="202">
        <v>196</v>
      </c>
      <c r="G138" s="201"/>
      <c r="H138" s="201">
        <v>262</v>
      </c>
      <c r="I138" s="203">
        <v>255</v>
      </c>
      <c r="J138" s="204" t="s">
        <v>625</v>
      </c>
      <c r="K138" s="205">
        <f t="shared" si="81"/>
        <v>66</v>
      </c>
      <c r="L138" s="206">
        <f t="shared" si="82"/>
        <v>0.33673469387755101</v>
      </c>
      <c r="M138" s="201" t="s">
        <v>591</v>
      </c>
      <c r="N138" s="207">
        <v>42599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8">
        <v>24</v>
      </c>
      <c r="B139" s="209">
        <v>42067</v>
      </c>
      <c r="C139" s="209"/>
      <c r="D139" s="210" t="s">
        <v>382</v>
      </c>
      <c r="E139" s="211" t="s">
        <v>623</v>
      </c>
      <c r="F139" s="212">
        <v>235</v>
      </c>
      <c r="G139" s="212"/>
      <c r="H139" s="213">
        <v>77</v>
      </c>
      <c r="I139" s="213" t="s">
        <v>660</v>
      </c>
      <c r="J139" s="214" t="s">
        <v>661</v>
      </c>
      <c r="K139" s="215">
        <f t="shared" si="81"/>
        <v>-158</v>
      </c>
      <c r="L139" s="216">
        <f t="shared" si="82"/>
        <v>-0.67234042553191486</v>
      </c>
      <c r="M139" s="212" t="s">
        <v>604</v>
      </c>
      <c r="N139" s="209">
        <v>43522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25</v>
      </c>
      <c r="B140" s="199">
        <v>42067</v>
      </c>
      <c r="C140" s="199"/>
      <c r="D140" s="200" t="s">
        <v>662</v>
      </c>
      <c r="E140" s="201" t="s">
        <v>623</v>
      </c>
      <c r="F140" s="202">
        <v>185</v>
      </c>
      <c r="G140" s="201"/>
      <c r="H140" s="201">
        <v>224</v>
      </c>
      <c r="I140" s="203" t="s">
        <v>663</v>
      </c>
      <c r="J140" s="204" t="s">
        <v>625</v>
      </c>
      <c r="K140" s="205">
        <f t="shared" si="81"/>
        <v>39</v>
      </c>
      <c r="L140" s="206">
        <f t="shared" si="82"/>
        <v>0.21081081081081082</v>
      </c>
      <c r="M140" s="201" t="s">
        <v>591</v>
      </c>
      <c r="N140" s="207">
        <v>42647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8">
        <v>26</v>
      </c>
      <c r="B141" s="209">
        <v>42090</v>
      </c>
      <c r="C141" s="209"/>
      <c r="D141" s="217" t="s">
        <v>664</v>
      </c>
      <c r="E141" s="212" t="s">
        <v>623</v>
      </c>
      <c r="F141" s="212">
        <v>49.5</v>
      </c>
      <c r="G141" s="213"/>
      <c r="H141" s="213">
        <v>15.85</v>
      </c>
      <c r="I141" s="213">
        <v>67</v>
      </c>
      <c r="J141" s="214" t="s">
        <v>665</v>
      </c>
      <c r="K141" s="213">
        <f t="shared" si="81"/>
        <v>-33.65</v>
      </c>
      <c r="L141" s="218">
        <f t="shared" si="82"/>
        <v>-0.67979797979797973</v>
      </c>
      <c r="M141" s="212" t="s">
        <v>604</v>
      </c>
      <c r="N141" s="219">
        <v>43627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27</v>
      </c>
      <c r="B142" s="199">
        <v>42093</v>
      </c>
      <c r="C142" s="199"/>
      <c r="D142" s="200" t="s">
        <v>666</v>
      </c>
      <c r="E142" s="201" t="s">
        <v>623</v>
      </c>
      <c r="F142" s="202">
        <v>183.5</v>
      </c>
      <c r="G142" s="201"/>
      <c r="H142" s="201">
        <v>219</v>
      </c>
      <c r="I142" s="203">
        <v>218</v>
      </c>
      <c r="J142" s="204" t="s">
        <v>667</v>
      </c>
      <c r="K142" s="205">
        <f t="shared" si="81"/>
        <v>35.5</v>
      </c>
      <c r="L142" s="206">
        <f t="shared" si="82"/>
        <v>0.19346049046321526</v>
      </c>
      <c r="M142" s="201" t="s">
        <v>591</v>
      </c>
      <c r="N142" s="207">
        <v>42103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28</v>
      </c>
      <c r="B143" s="199">
        <v>42114</v>
      </c>
      <c r="C143" s="199"/>
      <c r="D143" s="200" t="s">
        <v>668</v>
      </c>
      <c r="E143" s="201" t="s">
        <v>623</v>
      </c>
      <c r="F143" s="202">
        <f>(227+237)/2</f>
        <v>232</v>
      </c>
      <c r="G143" s="201"/>
      <c r="H143" s="201">
        <v>298</v>
      </c>
      <c r="I143" s="203">
        <v>298</v>
      </c>
      <c r="J143" s="204" t="s">
        <v>625</v>
      </c>
      <c r="K143" s="205">
        <f t="shared" si="81"/>
        <v>66</v>
      </c>
      <c r="L143" s="206">
        <f t="shared" si="82"/>
        <v>0.28448275862068967</v>
      </c>
      <c r="M143" s="201" t="s">
        <v>591</v>
      </c>
      <c r="N143" s="207">
        <v>42823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8">
        <v>29</v>
      </c>
      <c r="B144" s="199">
        <v>42128</v>
      </c>
      <c r="C144" s="199"/>
      <c r="D144" s="200" t="s">
        <v>669</v>
      </c>
      <c r="E144" s="201" t="s">
        <v>593</v>
      </c>
      <c r="F144" s="202">
        <v>385</v>
      </c>
      <c r="G144" s="201"/>
      <c r="H144" s="201">
        <f>212.5+331</f>
        <v>543.5</v>
      </c>
      <c r="I144" s="203">
        <v>510</v>
      </c>
      <c r="J144" s="204" t="s">
        <v>670</v>
      </c>
      <c r="K144" s="205">
        <f t="shared" si="81"/>
        <v>158.5</v>
      </c>
      <c r="L144" s="206">
        <f t="shared" si="82"/>
        <v>0.41168831168831171</v>
      </c>
      <c r="M144" s="201" t="s">
        <v>591</v>
      </c>
      <c r="N144" s="207">
        <v>42235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30</v>
      </c>
      <c r="B145" s="199">
        <v>42128</v>
      </c>
      <c r="C145" s="199"/>
      <c r="D145" s="200" t="s">
        <v>671</v>
      </c>
      <c r="E145" s="201" t="s">
        <v>593</v>
      </c>
      <c r="F145" s="202">
        <v>115.5</v>
      </c>
      <c r="G145" s="201"/>
      <c r="H145" s="201">
        <v>146</v>
      </c>
      <c r="I145" s="203">
        <v>142</v>
      </c>
      <c r="J145" s="204" t="s">
        <v>672</v>
      </c>
      <c r="K145" s="205">
        <f t="shared" si="81"/>
        <v>30.5</v>
      </c>
      <c r="L145" s="206">
        <f t="shared" si="82"/>
        <v>0.26406926406926406</v>
      </c>
      <c r="M145" s="201" t="s">
        <v>591</v>
      </c>
      <c r="N145" s="207">
        <v>42202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31</v>
      </c>
      <c r="B146" s="199">
        <v>42151</v>
      </c>
      <c r="C146" s="199"/>
      <c r="D146" s="200" t="s">
        <v>673</v>
      </c>
      <c r="E146" s="201" t="s">
        <v>593</v>
      </c>
      <c r="F146" s="202">
        <v>237.5</v>
      </c>
      <c r="G146" s="201"/>
      <c r="H146" s="201">
        <v>279.5</v>
      </c>
      <c r="I146" s="203">
        <v>278</v>
      </c>
      <c r="J146" s="204" t="s">
        <v>625</v>
      </c>
      <c r="K146" s="205">
        <f t="shared" si="81"/>
        <v>42</v>
      </c>
      <c r="L146" s="206">
        <f t="shared" si="82"/>
        <v>0.17684210526315788</v>
      </c>
      <c r="M146" s="201" t="s">
        <v>591</v>
      </c>
      <c r="N146" s="207">
        <v>42222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32</v>
      </c>
      <c r="B147" s="199">
        <v>42174</v>
      </c>
      <c r="C147" s="199"/>
      <c r="D147" s="200" t="s">
        <v>644</v>
      </c>
      <c r="E147" s="201" t="s">
        <v>623</v>
      </c>
      <c r="F147" s="202">
        <v>340</v>
      </c>
      <c r="G147" s="201"/>
      <c r="H147" s="201">
        <v>448</v>
      </c>
      <c r="I147" s="203">
        <v>448</v>
      </c>
      <c r="J147" s="204" t="s">
        <v>625</v>
      </c>
      <c r="K147" s="205">
        <f t="shared" si="81"/>
        <v>108</v>
      </c>
      <c r="L147" s="206">
        <f t="shared" si="82"/>
        <v>0.31764705882352939</v>
      </c>
      <c r="M147" s="201" t="s">
        <v>591</v>
      </c>
      <c r="N147" s="207">
        <v>43018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33</v>
      </c>
      <c r="B148" s="199">
        <v>42191</v>
      </c>
      <c r="C148" s="199"/>
      <c r="D148" s="200" t="s">
        <v>674</v>
      </c>
      <c r="E148" s="201" t="s">
        <v>623</v>
      </c>
      <c r="F148" s="202">
        <v>390</v>
      </c>
      <c r="G148" s="201"/>
      <c r="H148" s="201">
        <v>460</v>
      </c>
      <c r="I148" s="203">
        <v>460</v>
      </c>
      <c r="J148" s="204" t="s">
        <v>625</v>
      </c>
      <c r="K148" s="205">
        <f t="shared" si="81"/>
        <v>70</v>
      </c>
      <c r="L148" s="206">
        <f t="shared" si="82"/>
        <v>0.17948717948717949</v>
      </c>
      <c r="M148" s="201" t="s">
        <v>591</v>
      </c>
      <c r="N148" s="207">
        <v>42478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8">
        <v>34</v>
      </c>
      <c r="B149" s="209">
        <v>42195</v>
      </c>
      <c r="C149" s="209"/>
      <c r="D149" s="210" t="s">
        <v>675</v>
      </c>
      <c r="E149" s="211" t="s">
        <v>623</v>
      </c>
      <c r="F149" s="212">
        <v>122.5</v>
      </c>
      <c r="G149" s="212"/>
      <c r="H149" s="213">
        <v>61</v>
      </c>
      <c r="I149" s="213">
        <v>172</v>
      </c>
      <c r="J149" s="214" t="s">
        <v>676</v>
      </c>
      <c r="K149" s="215">
        <f t="shared" si="81"/>
        <v>-61.5</v>
      </c>
      <c r="L149" s="216">
        <f t="shared" si="82"/>
        <v>-0.50204081632653064</v>
      </c>
      <c r="M149" s="212" t="s">
        <v>604</v>
      </c>
      <c r="N149" s="209">
        <v>43333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35</v>
      </c>
      <c r="B150" s="199">
        <v>42219</v>
      </c>
      <c r="C150" s="199"/>
      <c r="D150" s="200" t="s">
        <v>677</v>
      </c>
      <c r="E150" s="201" t="s">
        <v>623</v>
      </c>
      <c r="F150" s="202">
        <v>297.5</v>
      </c>
      <c r="G150" s="201"/>
      <c r="H150" s="201">
        <v>350</v>
      </c>
      <c r="I150" s="203">
        <v>360</v>
      </c>
      <c r="J150" s="204" t="s">
        <v>678</v>
      </c>
      <c r="K150" s="205">
        <f t="shared" si="81"/>
        <v>52.5</v>
      </c>
      <c r="L150" s="206">
        <f t="shared" si="82"/>
        <v>0.17647058823529413</v>
      </c>
      <c r="M150" s="201" t="s">
        <v>591</v>
      </c>
      <c r="N150" s="207">
        <v>42232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36</v>
      </c>
      <c r="B151" s="199">
        <v>42219</v>
      </c>
      <c r="C151" s="199"/>
      <c r="D151" s="200" t="s">
        <v>679</v>
      </c>
      <c r="E151" s="201" t="s">
        <v>623</v>
      </c>
      <c r="F151" s="202">
        <v>115.5</v>
      </c>
      <c r="G151" s="201"/>
      <c r="H151" s="201">
        <v>149</v>
      </c>
      <c r="I151" s="203">
        <v>140</v>
      </c>
      <c r="J151" s="204" t="s">
        <v>680</v>
      </c>
      <c r="K151" s="205">
        <f t="shared" si="81"/>
        <v>33.5</v>
      </c>
      <c r="L151" s="206">
        <f t="shared" si="82"/>
        <v>0.29004329004329005</v>
      </c>
      <c r="M151" s="201" t="s">
        <v>591</v>
      </c>
      <c r="N151" s="207">
        <v>42740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37</v>
      </c>
      <c r="B152" s="199">
        <v>42251</v>
      </c>
      <c r="C152" s="199"/>
      <c r="D152" s="200" t="s">
        <v>673</v>
      </c>
      <c r="E152" s="201" t="s">
        <v>623</v>
      </c>
      <c r="F152" s="202">
        <v>226</v>
      </c>
      <c r="G152" s="201"/>
      <c r="H152" s="201">
        <v>292</v>
      </c>
      <c r="I152" s="203">
        <v>292</v>
      </c>
      <c r="J152" s="204" t="s">
        <v>681</v>
      </c>
      <c r="K152" s="205">
        <f t="shared" si="81"/>
        <v>66</v>
      </c>
      <c r="L152" s="206">
        <f t="shared" si="82"/>
        <v>0.29203539823008851</v>
      </c>
      <c r="M152" s="201" t="s">
        <v>591</v>
      </c>
      <c r="N152" s="207">
        <v>42286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38</v>
      </c>
      <c r="B153" s="199">
        <v>42254</v>
      </c>
      <c r="C153" s="199"/>
      <c r="D153" s="200" t="s">
        <v>668</v>
      </c>
      <c r="E153" s="201" t="s">
        <v>623</v>
      </c>
      <c r="F153" s="202">
        <v>232.5</v>
      </c>
      <c r="G153" s="201"/>
      <c r="H153" s="201">
        <v>312.5</v>
      </c>
      <c r="I153" s="203">
        <v>310</v>
      </c>
      <c r="J153" s="204" t="s">
        <v>625</v>
      </c>
      <c r="K153" s="205">
        <f t="shared" si="81"/>
        <v>80</v>
      </c>
      <c r="L153" s="206">
        <f t="shared" si="82"/>
        <v>0.34408602150537637</v>
      </c>
      <c r="M153" s="201" t="s">
        <v>591</v>
      </c>
      <c r="N153" s="207">
        <v>42823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39</v>
      </c>
      <c r="B154" s="199">
        <v>42268</v>
      </c>
      <c r="C154" s="199"/>
      <c r="D154" s="200" t="s">
        <v>682</v>
      </c>
      <c r="E154" s="201" t="s">
        <v>623</v>
      </c>
      <c r="F154" s="202">
        <v>196.5</v>
      </c>
      <c r="G154" s="201"/>
      <c r="H154" s="201">
        <v>238</v>
      </c>
      <c r="I154" s="203">
        <v>238</v>
      </c>
      <c r="J154" s="204" t="s">
        <v>681</v>
      </c>
      <c r="K154" s="205">
        <f t="shared" si="81"/>
        <v>41.5</v>
      </c>
      <c r="L154" s="206">
        <f t="shared" si="82"/>
        <v>0.21119592875318066</v>
      </c>
      <c r="M154" s="201" t="s">
        <v>591</v>
      </c>
      <c r="N154" s="207">
        <v>42291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40</v>
      </c>
      <c r="B155" s="199">
        <v>42271</v>
      </c>
      <c r="C155" s="199"/>
      <c r="D155" s="200" t="s">
        <v>622</v>
      </c>
      <c r="E155" s="201" t="s">
        <v>623</v>
      </c>
      <c r="F155" s="202">
        <v>65</v>
      </c>
      <c r="G155" s="201"/>
      <c r="H155" s="201">
        <v>82</v>
      </c>
      <c r="I155" s="203">
        <v>82</v>
      </c>
      <c r="J155" s="204" t="s">
        <v>681</v>
      </c>
      <c r="K155" s="205">
        <f t="shared" si="81"/>
        <v>17</v>
      </c>
      <c r="L155" s="206">
        <f t="shared" si="82"/>
        <v>0.26153846153846155</v>
      </c>
      <c r="M155" s="201" t="s">
        <v>591</v>
      </c>
      <c r="N155" s="207">
        <v>42578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41</v>
      </c>
      <c r="B156" s="199">
        <v>42291</v>
      </c>
      <c r="C156" s="199"/>
      <c r="D156" s="200" t="s">
        <v>683</v>
      </c>
      <c r="E156" s="201" t="s">
        <v>623</v>
      </c>
      <c r="F156" s="202">
        <v>144</v>
      </c>
      <c r="G156" s="201"/>
      <c r="H156" s="201">
        <v>182.5</v>
      </c>
      <c r="I156" s="203">
        <v>181</v>
      </c>
      <c r="J156" s="204" t="s">
        <v>681</v>
      </c>
      <c r="K156" s="205">
        <f t="shared" si="81"/>
        <v>38.5</v>
      </c>
      <c r="L156" s="206">
        <f t="shared" si="82"/>
        <v>0.2673611111111111</v>
      </c>
      <c r="M156" s="201" t="s">
        <v>591</v>
      </c>
      <c r="N156" s="207">
        <v>42817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42</v>
      </c>
      <c r="B157" s="199">
        <v>42291</v>
      </c>
      <c r="C157" s="199"/>
      <c r="D157" s="200" t="s">
        <v>684</v>
      </c>
      <c r="E157" s="201" t="s">
        <v>623</v>
      </c>
      <c r="F157" s="202">
        <v>264</v>
      </c>
      <c r="G157" s="201"/>
      <c r="H157" s="201">
        <v>311</v>
      </c>
      <c r="I157" s="203">
        <v>311</v>
      </c>
      <c r="J157" s="204" t="s">
        <v>681</v>
      </c>
      <c r="K157" s="205">
        <f t="shared" si="81"/>
        <v>47</v>
      </c>
      <c r="L157" s="206">
        <f t="shared" si="82"/>
        <v>0.17803030303030304</v>
      </c>
      <c r="M157" s="201" t="s">
        <v>591</v>
      </c>
      <c r="N157" s="207">
        <v>42604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43</v>
      </c>
      <c r="B158" s="199">
        <v>42318</v>
      </c>
      <c r="C158" s="199"/>
      <c r="D158" s="200" t="s">
        <v>685</v>
      </c>
      <c r="E158" s="201" t="s">
        <v>593</v>
      </c>
      <c r="F158" s="202">
        <v>549.5</v>
      </c>
      <c r="G158" s="201"/>
      <c r="H158" s="201">
        <v>630</v>
      </c>
      <c r="I158" s="203">
        <v>630</v>
      </c>
      <c r="J158" s="204" t="s">
        <v>681</v>
      </c>
      <c r="K158" s="205">
        <f t="shared" si="81"/>
        <v>80.5</v>
      </c>
      <c r="L158" s="206">
        <f t="shared" si="82"/>
        <v>0.1464968152866242</v>
      </c>
      <c r="M158" s="201" t="s">
        <v>591</v>
      </c>
      <c r="N158" s="207">
        <v>42419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44</v>
      </c>
      <c r="B159" s="199">
        <v>42342</v>
      </c>
      <c r="C159" s="199"/>
      <c r="D159" s="200" t="s">
        <v>686</v>
      </c>
      <c r="E159" s="201" t="s">
        <v>623</v>
      </c>
      <c r="F159" s="202">
        <v>1027.5</v>
      </c>
      <c r="G159" s="201"/>
      <c r="H159" s="201">
        <v>1315</v>
      </c>
      <c r="I159" s="203">
        <v>1250</v>
      </c>
      <c r="J159" s="204" t="s">
        <v>681</v>
      </c>
      <c r="K159" s="205">
        <f t="shared" si="81"/>
        <v>287.5</v>
      </c>
      <c r="L159" s="206">
        <f t="shared" si="82"/>
        <v>0.27980535279805352</v>
      </c>
      <c r="M159" s="201" t="s">
        <v>591</v>
      </c>
      <c r="N159" s="207">
        <v>43244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45</v>
      </c>
      <c r="B160" s="199">
        <v>42367</v>
      </c>
      <c r="C160" s="199"/>
      <c r="D160" s="200" t="s">
        <v>687</v>
      </c>
      <c r="E160" s="201" t="s">
        <v>623</v>
      </c>
      <c r="F160" s="202">
        <v>465</v>
      </c>
      <c r="G160" s="201"/>
      <c r="H160" s="201">
        <v>540</v>
      </c>
      <c r="I160" s="203">
        <v>540</v>
      </c>
      <c r="J160" s="204" t="s">
        <v>681</v>
      </c>
      <c r="K160" s="205">
        <f t="shared" si="81"/>
        <v>75</v>
      </c>
      <c r="L160" s="206">
        <f t="shared" si="82"/>
        <v>0.16129032258064516</v>
      </c>
      <c r="M160" s="201" t="s">
        <v>591</v>
      </c>
      <c r="N160" s="207">
        <v>42530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46</v>
      </c>
      <c r="B161" s="199">
        <v>42380</v>
      </c>
      <c r="C161" s="199"/>
      <c r="D161" s="200" t="s">
        <v>383</v>
      </c>
      <c r="E161" s="201" t="s">
        <v>593</v>
      </c>
      <c r="F161" s="202">
        <v>81</v>
      </c>
      <c r="G161" s="201"/>
      <c r="H161" s="201">
        <v>110</v>
      </c>
      <c r="I161" s="203">
        <v>110</v>
      </c>
      <c r="J161" s="204" t="s">
        <v>681</v>
      </c>
      <c r="K161" s="205">
        <f t="shared" si="81"/>
        <v>29</v>
      </c>
      <c r="L161" s="206">
        <f t="shared" si="82"/>
        <v>0.35802469135802467</v>
      </c>
      <c r="M161" s="201" t="s">
        <v>591</v>
      </c>
      <c r="N161" s="207">
        <v>42745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47</v>
      </c>
      <c r="B162" s="199">
        <v>42382</v>
      </c>
      <c r="C162" s="199"/>
      <c r="D162" s="200" t="s">
        <v>688</v>
      </c>
      <c r="E162" s="201" t="s">
        <v>593</v>
      </c>
      <c r="F162" s="202">
        <v>417.5</v>
      </c>
      <c r="G162" s="201"/>
      <c r="H162" s="201">
        <v>547</v>
      </c>
      <c r="I162" s="203">
        <v>535</v>
      </c>
      <c r="J162" s="204" t="s">
        <v>681</v>
      </c>
      <c r="K162" s="205">
        <f t="shared" si="81"/>
        <v>129.5</v>
      </c>
      <c r="L162" s="206">
        <f t="shared" si="82"/>
        <v>0.31017964071856285</v>
      </c>
      <c r="M162" s="201" t="s">
        <v>591</v>
      </c>
      <c r="N162" s="207">
        <v>42578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48</v>
      </c>
      <c r="B163" s="199">
        <v>42408</v>
      </c>
      <c r="C163" s="199"/>
      <c r="D163" s="200" t="s">
        <v>689</v>
      </c>
      <c r="E163" s="201" t="s">
        <v>623</v>
      </c>
      <c r="F163" s="202">
        <v>650</v>
      </c>
      <c r="G163" s="201"/>
      <c r="H163" s="201">
        <v>800</v>
      </c>
      <c r="I163" s="203">
        <v>800</v>
      </c>
      <c r="J163" s="204" t="s">
        <v>681</v>
      </c>
      <c r="K163" s="205">
        <f t="shared" si="81"/>
        <v>150</v>
      </c>
      <c r="L163" s="206">
        <f t="shared" si="82"/>
        <v>0.23076923076923078</v>
      </c>
      <c r="M163" s="201" t="s">
        <v>591</v>
      </c>
      <c r="N163" s="207">
        <v>43154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49</v>
      </c>
      <c r="B164" s="199">
        <v>42433</v>
      </c>
      <c r="C164" s="199"/>
      <c r="D164" s="200" t="s">
        <v>211</v>
      </c>
      <c r="E164" s="201" t="s">
        <v>623</v>
      </c>
      <c r="F164" s="202">
        <v>437.5</v>
      </c>
      <c r="G164" s="201"/>
      <c r="H164" s="201">
        <v>504.5</v>
      </c>
      <c r="I164" s="203">
        <v>522</v>
      </c>
      <c r="J164" s="204" t="s">
        <v>690</v>
      </c>
      <c r="K164" s="205">
        <f t="shared" si="81"/>
        <v>67</v>
      </c>
      <c r="L164" s="206">
        <f t="shared" si="82"/>
        <v>0.15314285714285714</v>
      </c>
      <c r="M164" s="201" t="s">
        <v>591</v>
      </c>
      <c r="N164" s="207">
        <v>42480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50</v>
      </c>
      <c r="B165" s="199">
        <v>42438</v>
      </c>
      <c r="C165" s="199"/>
      <c r="D165" s="200" t="s">
        <v>691</v>
      </c>
      <c r="E165" s="201" t="s">
        <v>623</v>
      </c>
      <c r="F165" s="202">
        <v>189.5</v>
      </c>
      <c r="G165" s="201"/>
      <c r="H165" s="201">
        <v>218</v>
      </c>
      <c r="I165" s="203">
        <v>218</v>
      </c>
      <c r="J165" s="204" t="s">
        <v>681</v>
      </c>
      <c r="K165" s="205">
        <f t="shared" si="81"/>
        <v>28.5</v>
      </c>
      <c r="L165" s="206">
        <f t="shared" si="82"/>
        <v>0.15039577836411611</v>
      </c>
      <c r="M165" s="201" t="s">
        <v>591</v>
      </c>
      <c r="N165" s="207">
        <v>43034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8">
        <v>51</v>
      </c>
      <c r="B166" s="209">
        <v>42471</v>
      </c>
      <c r="C166" s="209"/>
      <c r="D166" s="217" t="s">
        <v>692</v>
      </c>
      <c r="E166" s="212" t="s">
        <v>623</v>
      </c>
      <c r="F166" s="212">
        <v>36.5</v>
      </c>
      <c r="G166" s="213"/>
      <c r="H166" s="213">
        <v>15.85</v>
      </c>
      <c r="I166" s="213">
        <v>60</v>
      </c>
      <c r="J166" s="214" t="s">
        <v>693</v>
      </c>
      <c r="K166" s="215">
        <f t="shared" si="81"/>
        <v>-20.65</v>
      </c>
      <c r="L166" s="216">
        <f t="shared" si="82"/>
        <v>-0.5657534246575342</v>
      </c>
      <c r="M166" s="212" t="s">
        <v>604</v>
      </c>
      <c r="N166" s="220">
        <v>43627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52</v>
      </c>
      <c r="B167" s="199">
        <v>42472</v>
      </c>
      <c r="C167" s="199"/>
      <c r="D167" s="200" t="s">
        <v>694</v>
      </c>
      <c r="E167" s="201" t="s">
        <v>623</v>
      </c>
      <c r="F167" s="202">
        <v>93</v>
      </c>
      <c r="G167" s="201"/>
      <c r="H167" s="201">
        <v>149</v>
      </c>
      <c r="I167" s="203">
        <v>140</v>
      </c>
      <c r="J167" s="204" t="s">
        <v>695</v>
      </c>
      <c r="K167" s="205">
        <f t="shared" si="81"/>
        <v>56</v>
      </c>
      <c r="L167" s="206">
        <f t="shared" si="82"/>
        <v>0.60215053763440862</v>
      </c>
      <c r="M167" s="201" t="s">
        <v>591</v>
      </c>
      <c r="N167" s="207">
        <v>42740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53</v>
      </c>
      <c r="B168" s="199">
        <v>42472</v>
      </c>
      <c r="C168" s="199"/>
      <c r="D168" s="200" t="s">
        <v>696</v>
      </c>
      <c r="E168" s="201" t="s">
        <v>623</v>
      </c>
      <c r="F168" s="202">
        <v>130</v>
      </c>
      <c r="G168" s="201"/>
      <c r="H168" s="201">
        <v>150</v>
      </c>
      <c r="I168" s="203" t="s">
        <v>697</v>
      </c>
      <c r="J168" s="204" t="s">
        <v>681</v>
      </c>
      <c r="K168" s="205">
        <f t="shared" si="81"/>
        <v>20</v>
      </c>
      <c r="L168" s="206">
        <f t="shared" si="82"/>
        <v>0.15384615384615385</v>
      </c>
      <c r="M168" s="201" t="s">
        <v>591</v>
      </c>
      <c r="N168" s="207">
        <v>42564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54</v>
      </c>
      <c r="B169" s="199">
        <v>42473</v>
      </c>
      <c r="C169" s="199"/>
      <c r="D169" s="200" t="s">
        <v>698</v>
      </c>
      <c r="E169" s="201" t="s">
        <v>623</v>
      </c>
      <c r="F169" s="202">
        <v>196</v>
      </c>
      <c r="G169" s="201"/>
      <c r="H169" s="201">
        <v>299</v>
      </c>
      <c r="I169" s="203">
        <v>299</v>
      </c>
      <c r="J169" s="204" t="s">
        <v>681</v>
      </c>
      <c r="K169" s="205">
        <v>103</v>
      </c>
      <c r="L169" s="206">
        <v>0.52551020408163296</v>
      </c>
      <c r="M169" s="201" t="s">
        <v>591</v>
      </c>
      <c r="N169" s="207">
        <v>42620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55</v>
      </c>
      <c r="B170" s="199">
        <v>42473</v>
      </c>
      <c r="C170" s="199"/>
      <c r="D170" s="200" t="s">
        <v>699</v>
      </c>
      <c r="E170" s="201" t="s">
        <v>623</v>
      </c>
      <c r="F170" s="202">
        <v>88</v>
      </c>
      <c r="G170" s="201"/>
      <c r="H170" s="201">
        <v>103</v>
      </c>
      <c r="I170" s="203">
        <v>103</v>
      </c>
      <c r="J170" s="204" t="s">
        <v>681</v>
      </c>
      <c r="K170" s="205">
        <v>15</v>
      </c>
      <c r="L170" s="206">
        <v>0.170454545454545</v>
      </c>
      <c r="M170" s="201" t="s">
        <v>591</v>
      </c>
      <c r="N170" s="207">
        <v>42530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56</v>
      </c>
      <c r="B171" s="199">
        <v>42492</v>
      </c>
      <c r="C171" s="199"/>
      <c r="D171" s="200" t="s">
        <v>700</v>
      </c>
      <c r="E171" s="201" t="s">
        <v>623</v>
      </c>
      <c r="F171" s="202">
        <v>127.5</v>
      </c>
      <c r="G171" s="201"/>
      <c r="H171" s="201">
        <v>148</v>
      </c>
      <c r="I171" s="203" t="s">
        <v>701</v>
      </c>
      <c r="J171" s="204" t="s">
        <v>681</v>
      </c>
      <c r="K171" s="205">
        <f t="shared" ref="K171:K175" si="83">H171-F171</f>
        <v>20.5</v>
      </c>
      <c r="L171" s="206">
        <f t="shared" ref="L171:L175" si="84">K171/F171</f>
        <v>0.16078431372549021</v>
      </c>
      <c r="M171" s="201" t="s">
        <v>591</v>
      </c>
      <c r="N171" s="207">
        <v>42564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57</v>
      </c>
      <c r="B172" s="199">
        <v>42493</v>
      </c>
      <c r="C172" s="199"/>
      <c r="D172" s="200" t="s">
        <v>702</v>
      </c>
      <c r="E172" s="201" t="s">
        <v>623</v>
      </c>
      <c r="F172" s="202">
        <v>675</v>
      </c>
      <c r="G172" s="201"/>
      <c r="H172" s="201">
        <v>815</v>
      </c>
      <c r="I172" s="203" t="s">
        <v>703</v>
      </c>
      <c r="J172" s="204" t="s">
        <v>681</v>
      </c>
      <c r="K172" s="205">
        <f t="shared" si="83"/>
        <v>140</v>
      </c>
      <c r="L172" s="206">
        <f t="shared" si="84"/>
        <v>0.2074074074074074</v>
      </c>
      <c r="M172" s="201" t="s">
        <v>591</v>
      </c>
      <c r="N172" s="207">
        <v>43154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8">
        <v>58</v>
      </c>
      <c r="B173" s="209">
        <v>42522</v>
      </c>
      <c r="C173" s="209"/>
      <c r="D173" s="210" t="s">
        <v>704</v>
      </c>
      <c r="E173" s="211" t="s">
        <v>623</v>
      </c>
      <c r="F173" s="212">
        <v>500</v>
      </c>
      <c r="G173" s="212"/>
      <c r="H173" s="213">
        <v>232.5</v>
      </c>
      <c r="I173" s="213" t="s">
        <v>705</v>
      </c>
      <c r="J173" s="214" t="s">
        <v>706</v>
      </c>
      <c r="K173" s="215">
        <f t="shared" si="83"/>
        <v>-267.5</v>
      </c>
      <c r="L173" s="216">
        <f t="shared" si="84"/>
        <v>-0.53500000000000003</v>
      </c>
      <c r="M173" s="212" t="s">
        <v>604</v>
      </c>
      <c r="N173" s="209">
        <v>43735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59</v>
      </c>
      <c r="B174" s="199">
        <v>42527</v>
      </c>
      <c r="C174" s="199"/>
      <c r="D174" s="200" t="s">
        <v>542</v>
      </c>
      <c r="E174" s="201" t="s">
        <v>623</v>
      </c>
      <c r="F174" s="202">
        <v>110</v>
      </c>
      <c r="G174" s="201"/>
      <c r="H174" s="201">
        <v>126.5</v>
      </c>
      <c r="I174" s="203">
        <v>125</v>
      </c>
      <c r="J174" s="204" t="s">
        <v>632</v>
      </c>
      <c r="K174" s="205">
        <f t="shared" si="83"/>
        <v>16.5</v>
      </c>
      <c r="L174" s="206">
        <f t="shared" si="84"/>
        <v>0.15</v>
      </c>
      <c r="M174" s="201" t="s">
        <v>591</v>
      </c>
      <c r="N174" s="207">
        <v>42552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60</v>
      </c>
      <c r="B175" s="199">
        <v>42538</v>
      </c>
      <c r="C175" s="199"/>
      <c r="D175" s="200" t="s">
        <v>707</v>
      </c>
      <c r="E175" s="201" t="s">
        <v>623</v>
      </c>
      <c r="F175" s="202">
        <v>44</v>
      </c>
      <c r="G175" s="201"/>
      <c r="H175" s="201">
        <v>69.5</v>
      </c>
      <c r="I175" s="203">
        <v>69.5</v>
      </c>
      <c r="J175" s="204" t="s">
        <v>708</v>
      </c>
      <c r="K175" s="205">
        <f t="shared" si="83"/>
        <v>25.5</v>
      </c>
      <c r="L175" s="206">
        <f t="shared" si="84"/>
        <v>0.57954545454545459</v>
      </c>
      <c r="M175" s="201" t="s">
        <v>591</v>
      </c>
      <c r="N175" s="207">
        <v>42977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61</v>
      </c>
      <c r="B176" s="199">
        <v>42549</v>
      </c>
      <c r="C176" s="199"/>
      <c r="D176" s="200" t="s">
        <v>709</v>
      </c>
      <c r="E176" s="201" t="s">
        <v>623</v>
      </c>
      <c r="F176" s="202">
        <v>262.5</v>
      </c>
      <c r="G176" s="201"/>
      <c r="H176" s="201">
        <v>340</v>
      </c>
      <c r="I176" s="203">
        <v>333</v>
      </c>
      <c r="J176" s="204" t="s">
        <v>710</v>
      </c>
      <c r="K176" s="205">
        <v>77.5</v>
      </c>
      <c r="L176" s="206">
        <v>0.29523809523809502</v>
      </c>
      <c r="M176" s="201" t="s">
        <v>591</v>
      </c>
      <c r="N176" s="207">
        <v>43017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62</v>
      </c>
      <c r="B177" s="199">
        <v>42549</v>
      </c>
      <c r="C177" s="199"/>
      <c r="D177" s="200" t="s">
        <v>711</v>
      </c>
      <c r="E177" s="201" t="s">
        <v>623</v>
      </c>
      <c r="F177" s="202">
        <v>840</v>
      </c>
      <c r="G177" s="201"/>
      <c r="H177" s="201">
        <v>1230</v>
      </c>
      <c r="I177" s="203">
        <v>1230</v>
      </c>
      <c r="J177" s="204" t="s">
        <v>681</v>
      </c>
      <c r="K177" s="205">
        <v>390</v>
      </c>
      <c r="L177" s="206">
        <v>0.46428571428571402</v>
      </c>
      <c r="M177" s="201" t="s">
        <v>591</v>
      </c>
      <c r="N177" s="207">
        <v>42649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1">
        <v>63</v>
      </c>
      <c r="B178" s="222">
        <v>42556</v>
      </c>
      <c r="C178" s="222"/>
      <c r="D178" s="223" t="s">
        <v>712</v>
      </c>
      <c r="E178" s="224" t="s">
        <v>623</v>
      </c>
      <c r="F178" s="224">
        <v>395</v>
      </c>
      <c r="G178" s="225"/>
      <c r="H178" s="225">
        <f>(468.5+342.5)/2</f>
        <v>405.5</v>
      </c>
      <c r="I178" s="225">
        <v>510</v>
      </c>
      <c r="J178" s="226" t="s">
        <v>713</v>
      </c>
      <c r="K178" s="227">
        <f t="shared" ref="K178:K184" si="85">H178-F178</f>
        <v>10.5</v>
      </c>
      <c r="L178" s="228">
        <f t="shared" ref="L178:L184" si="86">K178/F178</f>
        <v>2.6582278481012658E-2</v>
      </c>
      <c r="M178" s="224" t="s">
        <v>714</v>
      </c>
      <c r="N178" s="222">
        <v>43606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8">
        <v>64</v>
      </c>
      <c r="B179" s="209">
        <v>42584</v>
      </c>
      <c r="C179" s="209"/>
      <c r="D179" s="210" t="s">
        <v>715</v>
      </c>
      <c r="E179" s="211" t="s">
        <v>593</v>
      </c>
      <c r="F179" s="212">
        <f>169.5-12.8</f>
        <v>156.69999999999999</v>
      </c>
      <c r="G179" s="212"/>
      <c r="H179" s="213">
        <v>77</v>
      </c>
      <c r="I179" s="213" t="s">
        <v>716</v>
      </c>
      <c r="J179" s="214" t="s">
        <v>717</v>
      </c>
      <c r="K179" s="215">
        <f t="shared" si="85"/>
        <v>-79.699999999999989</v>
      </c>
      <c r="L179" s="216">
        <f t="shared" si="86"/>
        <v>-0.50861518825781749</v>
      </c>
      <c r="M179" s="212" t="s">
        <v>604</v>
      </c>
      <c r="N179" s="209">
        <v>43522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8">
        <v>65</v>
      </c>
      <c r="B180" s="209">
        <v>42586</v>
      </c>
      <c r="C180" s="209"/>
      <c r="D180" s="210" t="s">
        <v>718</v>
      </c>
      <c r="E180" s="211" t="s">
        <v>623</v>
      </c>
      <c r="F180" s="212">
        <v>400</v>
      </c>
      <c r="G180" s="212"/>
      <c r="H180" s="213">
        <v>305</v>
      </c>
      <c r="I180" s="213">
        <v>475</v>
      </c>
      <c r="J180" s="214" t="s">
        <v>719</v>
      </c>
      <c r="K180" s="215">
        <f t="shared" si="85"/>
        <v>-95</v>
      </c>
      <c r="L180" s="216">
        <f t="shared" si="86"/>
        <v>-0.23749999999999999</v>
      </c>
      <c r="M180" s="212" t="s">
        <v>604</v>
      </c>
      <c r="N180" s="209">
        <v>43606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66</v>
      </c>
      <c r="B181" s="199">
        <v>42593</v>
      </c>
      <c r="C181" s="199"/>
      <c r="D181" s="200" t="s">
        <v>720</v>
      </c>
      <c r="E181" s="201" t="s">
        <v>623</v>
      </c>
      <c r="F181" s="202">
        <v>86.5</v>
      </c>
      <c r="G181" s="201"/>
      <c r="H181" s="201">
        <v>130</v>
      </c>
      <c r="I181" s="203">
        <v>130</v>
      </c>
      <c r="J181" s="204" t="s">
        <v>721</v>
      </c>
      <c r="K181" s="205">
        <f t="shared" si="85"/>
        <v>43.5</v>
      </c>
      <c r="L181" s="206">
        <f t="shared" si="86"/>
        <v>0.50289017341040465</v>
      </c>
      <c r="M181" s="201" t="s">
        <v>591</v>
      </c>
      <c r="N181" s="207">
        <v>43091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8">
        <v>67</v>
      </c>
      <c r="B182" s="209">
        <v>42600</v>
      </c>
      <c r="C182" s="209"/>
      <c r="D182" s="210" t="s">
        <v>110</v>
      </c>
      <c r="E182" s="211" t="s">
        <v>623</v>
      </c>
      <c r="F182" s="212">
        <v>133.5</v>
      </c>
      <c r="G182" s="212"/>
      <c r="H182" s="213">
        <v>126.5</v>
      </c>
      <c r="I182" s="213">
        <v>178</v>
      </c>
      <c r="J182" s="214" t="s">
        <v>722</v>
      </c>
      <c r="K182" s="215">
        <f t="shared" si="85"/>
        <v>-7</v>
      </c>
      <c r="L182" s="216">
        <f t="shared" si="86"/>
        <v>-5.2434456928838954E-2</v>
      </c>
      <c r="M182" s="212" t="s">
        <v>604</v>
      </c>
      <c r="N182" s="209">
        <v>42615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68</v>
      </c>
      <c r="B183" s="199">
        <v>42613</v>
      </c>
      <c r="C183" s="199"/>
      <c r="D183" s="200" t="s">
        <v>723</v>
      </c>
      <c r="E183" s="201" t="s">
        <v>623</v>
      </c>
      <c r="F183" s="202">
        <v>560</v>
      </c>
      <c r="G183" s="201"/>
      <c r="H183" s="201">
        <v>725</v>
      </c>
      <c r="I183" s="203">
        <v>725</v>
      </c>
      <c r="J183" s="204" t="s">
        <v>625</v>
      </c>
      <c r="K183" s="205">
        <f t="shared" si="85"/>
        <v>165</v>
      </c>
      <c r="L183" s="206">
        <f t="shared" si="86"/>
        <v>0.29464285714285715</v>
      </c>
      <c r="M183" s="201" t="s">
        <v>591</v>
      </c>
      <c r="N183" s="207">
        <v>42456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69</v>
      </c>
      <c r="B184" s="199">
        <v>42614</v>
      </c>
      <c r="C184" s="199"/>
      <c r="D184" s="200" t="s">
        <v>724</v>
      </c>
      <c r="E184" s="201" t="s">
        <v>623</v>
      </c>
      <c r="F184" s="202">
        <v>160.5</v>
      </c>
      <c r="G184" s="201"/>
      <c r="H184" s="201">
        <v>210</v>
      </c>
      <c r="I184" s="203">
        <v>210</v>
      </c>
      <c r="J184" s="204" t="s">
        <v>625</v>
      </c>
      <c r="K184" s="205">
        <f t="shared" si="85"/>
        <v>49.5</v>
      </c>
      <c r="L184" s="206">
        <f t="shared" si="86"/>
        <v>0.30841121495327101</v>
      </c>
      <c r="M184" s="201" t="s">
        <v>591</v>
      </c>
      <c r="N184" s="207">
        <v>42871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70</v>
      </c>
      <c r="B185" s="199">
        <v>42646</v>
      </c>
      <c r="C185" s="199"/>
      <c r="D185" s="200" t="s">
        <v>397</v>
      </c>
      <c r="E185" s="201" t="s">
        <v>623</v>
      </c>
      <c r="F185" s="202">
        <v>430</v>
      </c>
      <c r="G185" s="201"/>
      <c r="H185" s="201">
        <v>596</v>
      </c>
      <c r="I185" s="203">
        <v>575</v>
      </c>
      <c r="J185" s="204" t="s">
        <v>725</v>
      </c>
      <c r="K185" s="205">
        <v>166</v>
      </c>
      <c r="L185" s="206">
        <v>0.38604651162790699</v>
      </c>
      <c r="M185" s="201" t="s">
        <v>591</v>
      </c>
      <c r="N185" s="207">
        <v>42769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71</v>
      </c>
      <c r="B186" s="199">
        <v>42657</v>
      </c>
      <c r="C186" s="199"/>
      <c r="D186" s="200" t="s">
        <v>726</v>
      </c>
      <c r="E186" s="201" t="s">
        <v>623</v>
      </c>
      <c r="F186" s="202">
        <v>280</v>
      </c>
      <c r="G186" s="201"/>
      <c r="H186" s="201">
        <v>345</v>
      </c>
      <c r="I186" s="203">
        <v>345</v>
      </c>
      <c r="J186" s="204" t="s">
        <v>625</v>
      </c>
      <c r="K186" s="205">
        <f t="shared" ref="K186:K191" si="87">H186-F186</f>
        <v>65</v>
      </c>
      <c r="L186" s="206">
        <f t="shared" ref="L186:L187" si="88">K186/F186</f>
        <v>0.23214285714285715</v>
      </c>
      <c r="M186" s="201" t="s">
        <v>591</v>
      </c>
      <c r="N186" s="207">
        <v>42814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72</v>
      </c>
      <c r="B187" s="199">
        <v>42657</v>
      </c>
      <c r="C187" s="199"/>
      <c r="D187" s="200" t="s">
        <v>727</v>
      </c>
      <c r="E187" s="201" t="s">
        <v>623</v>
      </c>
      <c r="F187" s="202">
        <v>245</v>
      </c>
      <c r="G187" s="201"/>
      <c r="H187" s="201">
        <v>325.5</v>
      </c>
      <c r="I187" s="203">
        <v>330</v>
      </c>
      <c r="J187" s="204" t="s">
        <v>728</v>
      </c>
      <c r="K187" s="205">
        <f t="shared" si="87"/>
        <v>80.5</v>
      </c>
      <c r="L187" s="206">
        <f t="shared" si="88"/>
        <v>0.32857142857142857</v>
      </c>
      <c r="M187" s="201" t="s">
        <v>591</v>
      </c>
      <c r="N187" s="207">
        <v>42769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73</v>
      </c>
      <c r="B188" s="199">
        <v>42660</v>
      </c>
      <c r="C188" s="199"/>
      <c r="D188" s="200" t="s">
        <v>347</v>
      </c>
      <c r="E188" s="201" t="s">
        <v>623</v>
      </c>
      <c r="F188" s="202">
        <v>125</v>
      </c>
      <c r="G188" s="201"/>
      <c r="H188" s="201">
        <v>160</v>
      </c>
      <c r="I188" s="203">
        <v>160</v>
      </c>
      <c r="J188" s="204" t="s">
        <v>681</v>
      </c>
      <c r="K188" s="205">
        <f t="shared" si="87"/>
        <v>35</v>
      </c>
      <c r="L188" s="206">
        <v>0.28000000000000003</v>
      </c>
      <c r="M188" s="201" t="s">
        <v>591</v>
      </c>
      <c r="N188" s="207">
        <v>42803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74</v>
      </c>
      <c r="B189" s="199">
        <v>42660</v>
      </c>
      <c r="C189" s="199"/>
      <c r="D189" s="200" t="s">
        <v>470</v>
      </c>
      <c r="E189" s="201" t="s">
        <v>623</v>
      </c>
      <c r="F189" s="202">
        <v>114</v>
      </c>
      <c r="G189" s="201"/>
      <c r="H189" s="201">
        <v>145</v>
      </c>
      <c r="I189" s="203">
        <v>145</v>
      </c>
      <c r="J189" s="204" t="s">
        <v>681</v>
      </c>
      <c r="K189" s="205">
        <f t="shared" si="87"/>
        <v>31</v>
      </c>
      <c r="L189" s="206">
        <f t="shared" ref="L189:L191" si="89">K189/F189</f>
        <v>0.27192982456140352</v>
      </c>
      <c r="M189" s="201" t="s">
        <v>591</v>
      </c>
      <c r="N189" s="207">
        <v>42859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75</v>
      </c>
      <c r="B190" s="199">
        <v>42660</v>
      </c>
      <c r="C190" s="199"/>
      <c r="D190" s="200" t="s">
        <v>729</v>
      </c>
      <c r="E190" s="201" t="s">
        <v>623</v>
      </c>
      <c r="F190" s="202">
        <v>212</v>
      </c>
      <c r="G190" s="201"/>
      <c r="H190" s="201">
        <v>280</v>
      </c>
      <c r="I190" s="203">
        <v>276</v>
      </c>
      <c r="J190" s="204" t="s">
        <v>730</v>
      </c>
      <c r="K190" s="205">
        <f t="shared" si="87"/>
        <v>68</v>
      </c>
      <c r="L190" s="206">
        <f t="shared" si="89"/>
        <v>0.32075471698113206</v>
      </c>
      <c r="M190" s="201" t="s">
        <v>591</v>
      </c>
      <c r="N190" s="207">
        <v>42858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76</v>
      </c>
      <c r="B191" s="199">
        <v>42678</v>
      </c>
      <c r="C191" s="199"/>
      <c r="D191" s="200" t="s">
        <v>458</v>
      </c>
      <c r="E191" s="201" t="s">
        <v>623</v>
      </c>
      <c r="F191" s="202">
        <v>155</v>
      </c>
      <c r="G191" s="201"/>
      <c r="H191" s="201">
        <v>210</v>
      </c>
      <c r="I191" s="203">
        <v>210</v>
      </c>
      <c r="J191" s="204" t="s">
        <v>731</v>
      </c>
      <c r="K191" s="205">
        <f t="shared" si="87"/>
        <v>55</v>
      </c>
      <c r="L191" s="206">
        <f t="shared" si="89"/>
        <v>0.35483870967741937</v>
      </c>
      <c r="M191" s="201" t="s">
        <v>591</v>
      </c>
      <c r="N191" s="207">
        <v>42944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8">
        <v>77</v>
      </c>
      <c r="B192" s="209">
        <v>42710</v>
      </c>
      <c r="C192" s="209"/>
      <c r="D192" s="210" t="s">
        <v>732</v>
      </c>
      <c r="E192" s="211" t="s">
        <v>623</v>
      </c>
      <c r="F192" s="212">
        <v>150.5</v>
      </c>
      <c r="G192" s="212"/>
      <c r="H192" s="213">
        <v>72.5</v>
      </c>
      <c r="I192" s="213">
        <v>174</v>
      </c>
      <c r="J192" s="214" t="s">
        <v>733</v>
      </c>
      <c r="K192" s="215">
        <v>-78</v>
      </c>
      <c r="L192" s="216">
        <v>-0.51827242524916906</v>
      </c>
      <c r="M192" s="212" t="s">
        <v>604</v>
      </c>
      <c r="N192" s="209">
        <v>43333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78</v>
      </c>
      <c r="B193" s="199">
        <v>42712</v>
      </c>
      <c r="C193" s="199"/>
      <c r="D193" s="200" t="s">
        <v>734</v>
      </c>
      <c r="E193" s="201" t="s">
        <v>623</v>
      </c>
      <c r="F193" s="202">
        <v>380</v>
      </c>
      <c r="G193" s="201"/>
      <c r="H193" s="201">
        <v>478</v>
      </c>
      <c r="I193" s="203">
        <v>468</v>
      </c>
      <c r="J193" s="204" t="s">
        <v>681</v>
      </c>
      <c r="K193" s="205">
        <f t="shared" ref="K193:K195" si="90">H193-F193</f>
        <v>98</v>
      </c>
      <c r="L193" s="206">
        <f t="shared" ref="L193:L195" si="91">K193/F193</f>
        <v>0.25789473684210529</v>
      </c>
      <c r="M193" s="201" t="s">
        <v>591</v>
      </c>
      <c r="N193" s="207">
        <v>43025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79</v>
      </c>
      <c r="B194" s="199">
        <v>42734</v>
      </c>
      <c r="C194" s="199"/>
      <c r="D194" s="200" t="s">
        <v>109</v>
      </c>
      <c r="E194" s="201" t="s">
        <v>623</v>
      </c>
      <c r="F194" s="202">
        <v>305</v>
      </c>
      <c r="G194" s="201"/>
      <c r="H194" s="201">
        <v>375</v>
      </c>
      <c r="I194" s="203">
        <v>375</v>
      </c>
      <c r="J194" s="204" t="s">
        <v>681</v>
      </c>
      <c r="K194" s="205">
        <f t="shared" si="90"/>
        <v>70</v>
      </c>
      <c r="L194" s="206">
        <f t="shared" si="91"/>
        <v>0.22950819672131148</v>
      </c>
      <c r="M194" s="201" t="s">
        <v>591</v>
      </c>
      <c r="N194" s="207">
        <v>42768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80</v>
      </c>
      <c r="B195" s="199">
        <v>42739</v>
      </c>
      <c r="C195" s="199"/>
      <c r="D195" s="200" t="s">
        <v>95</v>
      </c>
      <c r="E195" s="201" t="s">
        <v>623</v>
      </c>
      <c r="F195" s="202">
        <v>99.5</v>
      </c>
      <c r="G195" s="201"/>
      <c r="H195" s="201">
        <v>158</v>
      </c>
      <c r="I195" s="203">
        <v>158</v>
      </c>
      <c r="J195" s="204" t="s">
        <v>681</v>
      </c>
      <c r="K195" s="205">
        <f t="shared" si="90"/>
        <v>58.5</v>
      </c>
      <c r="L195" s="206">
        <f t="shared" si="91"/>
        <v>0.5879396984924623</v>
      </c>
      <c r="M195" s="201" t="s">
        <v>591</v>
      </c>
      <c r="N195" s="207">
        <v>42898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81</v>
      </c>
      <c r="B196" s="199">
        <v>42739</v>
      </c>
      <c r="C196" s="199"/>
      <c r="D196" s="200" t="s">
        <v>95</v>
      </c>
      <c r="E196" s="201" t="s">
        <v>623</v>
      </c>
      <c r="F196" s="202">
        <v>99.5</v>
      </c>
      <c r="G196" s="201"/>
      <c r="H196" s="201">
        <v>158</v>
      </c>
      <c r="I196" s="203">
        <v>158</v>
      </c>
      <c r="J196" s="204" t="s">
        <v>681</v>
      </c>
      <c r="K196" s="205">
        <v>58.5</v>
      </c>
      <c r="L196" s="206">
        <v>0.58793969849246197</v>
      </c>
      <c r="M196" s="201" t="s">
        <v>591</v>
      </c>
      <c r="N196" s="207">
        <v>42898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82</v>
      </c>
      <c r="B197" s="199">
        <v>42786</v>
      </c>
      <c r="C197" s="199"/>
      <c r="D197" s="200" t="s">
        <v>186</v>
      </c>
      <c r="E197" s="201" t="s">
        <v>623</v>
      </c>
      <c r="F197" s="202">
        <v>140.5</v>
      </c>
      <c r="G197" s="201"/>
      <c r="H197" s="201">
        <v>220</v>
      </c>
      <c r="I197" s="203">
        <v>220</v>
      </c>
      <c r="J197" s="204" t="s">
        <v>681</v>
      </c>
      <c r="K197" s="205">
        <f>H197-F197</f>
        <v>79.5</v>
      </c>
      <c r="L197" s="206">
        <f>K197/F197</f>
        <v>0.5658362989323843</v>
      </c>
      <c r="M197" s="201" t="s">
        <v>591</v>
      </c>
      <c r="N197" s="207">
        <v>42864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83</v>
      </c>
      <c r="B198" s="199">
        <v>42786</v>
      </c>
      <c r="C198" s="199"/>
      <c r="D198" s="200" t="s">
        <v>735</v>
      </c>
      <c r="E198" s="201" t="s">
        <v>623</v>
      </c>
      <c r="F198" s="202">
        <v>202.5</v>
      </c>
      <c r="G198" s="201"/>
      <c r="H198" s="201">
        <v>234</v>
      </c>
      <c r="I198" s="203">
        <v>234</v>
      </c>
      <c r="J198" s="204" t="s">
        <v>681</v>
      </c>
      <c r="K198" s="205">
        <v>31.5</v>
      </c>
      <c r="L198" s="206">
        <v>0.155555555555556</v>
      </c>
      <c r="M198" s="201" t="s">
        <v>591</v>
      </c>
      <c r="N198" s="207">
        <v>42836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84</v>
      </c>
      <c r="B199" s="199">
        <v>42818</v>
      </c>
      <c r="C199" s="199"/>
      <c r="D199" s="200" t="s">
        <v>736</v>
      </c>
      <c r="E199" s="201" t="s">
        <v>623</v>
      </c>
      <c r="F199" s="202">
        <v>300.5</v>
      </c>
      <c r="G199" s="201"/>
      <c r="H199" s="201">
        <v>417.5</v>
      </c>
      <c r="I199" s="203">
        <v>420</v>
      </c>
      <c r="J199" s="204" t="s">
        <v>737</v>
      </c>
      <c r="K199" s="205">
        <f>H199-F199</f>
        <v>117</v>
      </c>
      <c r="L199" s="206">
        <f>K199/F199</f>
        <v>0.38935108153078202</v>
      </c>
      <c r="M199" s="201" t="s">
        <v>591</v>
      </c>
      <c r="N199" s="207">
        <v>43070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85</v>
      </c>
      <c r="B200" s="199">
        <v>42818</v>
      </c>
      <c r="C200" s="199"/>
      <c r="D200" s="200" t="s">
        <v>711</v>
      </c>
      <c r="E200" s="201" t="s">
        <v>623</v>
      </c>
      <c r="F200" s="202">
        <v>850</v>
      </c>
      <c r="G200" s="201"/>
      <c r="H200" s="201">
        <v>1042.5</v>
      </c>
      <c r="I200" s="203">
        <v>1023</v>
      </c>
      <c r="J200" s="204" t="s">
        <v>738</v>
      </c>
      <c r="K200" s="205">
        <v>192.5</v>
      </c>
      <c r="L200" s="206">
        <v>0.22647058823529401</v>
      </c>
      <c r="M200" s="201" t="s">
        <v>591</v>
      </c>
      <c r="N200" s="207">
        <v>42830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86</v>
      </c>
      <c r="B201" s="199">
        <v>42830</v>
      </c>
      <c r="C201" s="199"/>
      <c r="D201" s="200" t="s">
        <v>489</v>
      </c>
      <c r="E201" s="201" t="s">
        <v>623</v>
      </c>
      <c r="F201" s="202">
        <v>785</v>
      </c>
      <c r="G201" s="201"/>
      <c r="H201" s="201">
        <v>930</v>
      </c>
      <c r="I201" s="203">
        <v>920</v>
      </c>
      <c r="J201" s="204" t="s">
        <v>739</v>
      </c>
      <c r="K201" s="205">
        <f>H201-F201</f>
        <v>145</v>
      </c>
      <c r="L201" s="206">
        <f>K201/F201</f>
        <v>0.18471337579617833</v>
      </c>
      <c r="M201" s="201" t="s">
        <v>591</v>
      </c>
      <c r="N201" s="207">
        <v>42976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8">
        <v>87</v>
      </c>
      <c r="B202" s="209">
        <v>42831</v>
      </c>
      <c r="C202" s="209"/>
      <c r="D202" s="210" t="s">
        <v>740</v>
      </c>
      <c r="E202" s="211" t="s">
        <v>623</v>
      </c>
      <c r="F202" s="212">
        <v>40</v>
      </c>
      <c r="G202" s="212"/>
      <c r="H202" s="213">
        <v>13.1</v>
      </c>
      <c r="I202" s="213">
        <v>60</v>
      </c>
      <c r="J202" s="214" t="s">
        <v>741</v>
      </c>
      <c r="K202" s="215">
        <v>-26.9</v>
      </c>
      <c r="L202" s="216">
        <v>-0.67249999999999999</v>
      </c>
      <c r="M202" s="212" t="s">
        <v>604</v>
      </c>
      <c r="N202" s="209">
        <v>43138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88</v>
      </c>
      <c r="B203" s="199">
        <v>42837</v>
      </c>
      <c r="C203" s="199"/>
      <c r="D203" s="200" t="s">
        <v>94</v>
      </c>
      <c r="E203" s="201" t="s">
        <v>623</v>
      </c>
      <c r="F203" s="202">
        <v>289.5</v>
      </c>
      <c r="G203" s="201"/>
      <c r="H203" s="201">
        <v>354</v>
      </c>
      <c r="I203" s="203">
        <v>360</v>
      </c>
      <c r="J203" s="204" t="s">
        <v>742</v>
      </c>
      <c r="K203" s="205">
        <f t="shared" ref="K203:K211" si="92">H203-F203</f>
        <v>64.5</v>
      </c>
      <c r="L203" s="206">
        <f t="shared" ref="L203:L211" si="93">K203/F203</f>
        <v>0.22279792746113988</v>
      </c>
      <c r="M203" s="201" t="s">
        <v>591</v>
      </c>
      <c r="N203" s="207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89</v>
      </c>
      <c r="B204" s="199">
        <v>42845</v>
      </c>
      <c r="C204" s="199"/>
      <c r="D204" s="200" t="s">
        <v>428</v>
      </c>
      <c r="E204" s="201" t="s">
        <v>623</v>
      </c>
      <c r="F204" s="202">
        <v>700</v>
      </c>
      <c r="G204" s="201"/>
      <c r="H204" s="201">
        <v>840</v>
      </c>
      <c r="I204" s="203">
        <v>840</v>
      </c>
      <c r="J204" s="204" t="s">
        <v>743</v>
      </c>
      <c r="K204" s="205">
        <f t="shared" si="92"/>
        <v>140</v>
      </c>
      <c r="L204" s="206">
        <f t="shared" si="93"/>
        <v>0.2</v>
      </c>
      <c r="M204" s="201" t="s">
        <v>591</v>
      </c>
      <c r="N204" s="207">
        <v>42893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90</v>
      </c>
      <c r="B205" s="199">
        <v>42887</v>
      </c>
      <c r="C205" s="199"/>
      <c r="D205" s="200" t="s">
        <v>744</v>
      </c>
      <c r="E205" s="201" t="s">
        <v>623</v>
      </c>
      <c r="F205" s="202">
        <v>130</v>
      </c>
      <c r="G205" s="201"/>
      <c r="H205" s="201">
        <v>144.25</v>
      </c>
      <c r="I205" s="203">
        <v>170</v>
      </c>
      <c r="J205" s="204" t="s">
        <v>745</v>
      </c>
      <c r="K205" s="205">
        <f t="shared" si="92"/>
        <v>14.25</v>
      </c>
      <c r="L205" s="206">
        <f t="shared" si="93"/>
        <v>0.10961538461538461</v>
      </c>
      <c r="M205" s="201" t="s">
        <v>591</v>
      </c>
      <c r="N205" s="207">
        <v>43675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91</v>
      </c>
      <c r="B206" s="199">
        <v>42901</v>
      </c>
      <c r="C206" s="199"/>
      <c r="D206" s="200" t="s">
        <v>746</v>
      </c>
      <c r="E206" s="201" t="s">
        <v>623</v>
      </c>
      <c r="F206" s="202">
        <v>214.5</v>
      </c>
      <c r="G206" s="201"/>
      <c r="H206" s="201">
        <v>262</v>
      </c>
      <c r="I206" s="203">
        <v>262</v>
      </c>
      <c r="J206" s="204" t="s">
        <v>747</v>
      </c>
      <c r="K206" s="205">
        <f t="shared" si="92"/>
        <v>47.5</v>
      </c>
      <c r="L206" s="206">
        <f t="shared" si="93"/>
        <v>0.22144522144522144</v>
      </c>
      <c r="M206" s="201" t="s">
        <v>591</v>
      </c>
      <c r="N206" s="207">
        <v>42977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9">
        <v>92</v>
      </c>
      <c r="B207" s="230">
        <v>42933</v>
      </c>
      <c r="C207" s="230"/>
      <c r="D207" s="231" t="s">
        <v>748</v>
      </c>
      <c r="E207" s="232" t="s">
        <v>623</v>
      </c>
      <c r="F207" s="233">
        <v>370</v>
      </c>
      <c r="G207" s="232"/>
      <c r="H207" s="232">
        <v>447.5</v>
      </c>
      <c r="I207" s="234">
        <v>450</v>
      </c>
      <c r="J207" s="235" t="s">
        <v>681</v>
      </c>
      <c r="K207" s="205">
        <f t="shared" si="92"/>
        <v>77.5</v>
      </c>
      <c r="L207" s="236">
        <f t="shared" si="93"/>
        <v>0.20945945945945946</v>
      </c>
      <c r="M207" s="232" t="s">
        <v>591</v>
      </c>
      <c r="N207" s="237">
        <v>43035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9">
        <v>93</v>
      </c>
      <c r="B208" s="230">
        <v>42943</v>
      </c>
      <c r="C208" s="230"/>
      <c r="D208" s="231" t="s">
        <v>184</v>
      </c>
      <c r="E208" s="232" t="s">
        <v>623</v>
      </c>
      <c r="F208" s="233">
        <v>657.5</v>
      </c>
      <c r="G208" s="232"/>
      <c r="H208" s="232">
        <v>825</v>
      </c>
      <c r="I208" s="234">
        <v>820</v>
      </c>
      <c r="J208" s="235" t="s">
        <v>681</v>
      </c>
      <c r="K208" s="205">
        <f t="shared" si="92"/>
        <v>167.5</v>
      </c>
      <c r="L208" s="236">
        <f t="shared" si="93"/>
        <v>0.25475285171102663</v>
      </c>
      <c r="M208" s="232" t="s">
        <v>591</v>
      </c>
      <c r="N208" s="237">
        <v>43090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94</v>
      </c>
      <c r="B209" s="199">
        <v>42964</v>
      </c>
      <c r="C209" s="199"/>
      <c r="D209" s="200" t="s">
        <v>363</v>
      </c>
      <c r="E209" s="201" t="s">
        <v>623</v>
      </c>
      <c r="F209" s="202">
        <v>605</v>
      </c>
      <c r="G209" s="201"/>
      <c r="H209" s="201">
        <v>750</v>
      </c>
      <c r="I209" s="203">
        <v>750</v>
      </c>
      <c r="J209" s="204" t="s">
        <v>739</v>
      </c>
      <c r="K209" s="205">
        <f t="shared" si="92"/>
        <v>145</v>
      </c>
      <c r="L209" s="206">
        <f t="shared" si="93"/>
        <v>0.23966942148760331</v>
      </c>
      <c r="M209" s="201" t="s">
        <v>591</v>
      </c>
      <c r="N209" s="207">
        <v>43027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8">
        <v>95</v>
      </c>
      <c r="B210" s="209">
        <v>42979</v>
      </c>
      <c r="C210" s="209"/>
      <c r="D210" s="217" t="s">
        <v>749</v>
      </c>
      <c r="E210" s="212" t="s">
        <v>623</v>
      </c>
      <c r="F210" s="212">
        <v>255</v>
      </c>
      <c r="G210" s="213"/>
      <c r="H210" s="213">
        <v>217.25</v>
      </c>
      <c r="I210" s="213">
        <v>320</v>
      </c>
      <c r="J210" s="214" t="s">
        <v>750</v>
      </c>
      <c r="K210" s="215">
        <f t="shared" si="92"/>
        <v>-37.75</v>
      </c>
      <c r="L210" s="218">
        <f t="shared" si="93"/>
        <v>-0.14803921568627451</v>
      </c>
      <c r="M210" s="212" t="s">
        <v>604</v>
      </c>
      <c r="N210" s="209">
        <v>43661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96</v>
      </c>
      <c r="B211" s="199">
        <v>42997</v>
      </c>
      <c r="C211" s="199"/>
      <c r="D211" s="200" t="s">
        <v>751</v>
      </c>
      <c r="E211" s="201" t="s">
        <v>623</v>
      </c>
      <c r="F211" s="202">
        <v>215</v>
      </c>
      <c r="G211" s="201"/>
      <c r="H211" s="201">
        <v>258</v>
      </c>
      <c r="I211" s="203">
        <v>258</v>
      </c>
      <c r="J211" s="204" t="s">
        <v>681</v>
      </c>
      <c r="K211" s="205">
        <f t="shared" si="92"/>
        <v>43</v>
      </c>
      <c r="L211" s="206">
        <f t="shared" si="93"/>
        <v>0.2</v>
      </c>
      <c r="M211" s="201" t="s">
        <v>591</v>
      </c>
      <c r="N211" s="207">
        <v>43040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97</v>
      </c>
      <c r="B212" s="199">
        <v>42997</v>
      </c>
      <c r="C212" s="199"/>
      <c r="D212" s="200" t="s">
        <v>751</v>
      </c>
      <c r="E212" s="201" t="s">
        <v>623</v>
      </c>
      <c r="F212" s="202">
        <v>215</v>
      </c>
      <c r="G212" s="201"/>
      <c r="H212" s="201">
        <v>258</v>
      </c>
      <c r="I212" s="203">
        <v>258</v>
      </c>
      <c r="J212" s="235" t="s">
        <v>681</v>
      </c>
      <c r="K212" s="205">
        <v>43</v>
      </c>
      <c r="L212" s="206">
        <v>0.2</v>
      </c>
      <c r="M212" s="201" t="s">
        <v>591</v>
      </c>
      <c r="N212" s="207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9">
        <v>98</v>
      </c>
      <c r="B213" s="230">
        <v>42998</v>
      </c>
      <c r="C213" s="230"/>
      <c r="D213" s="231" t="s">
        <v>752</v>
      </c>
      <c r="E213" s="232" t="s">
        <v>623</v>
      </c>
      <c r="F213" s="202">
        <v>75</v>
      </c>
      <c r="G213" s="232"/>
      <c r="H213" s="232">
        <v>90</v>
      </c>
      <c r="I213" s="234">
        <v>90</v>
      </c>
      <c r="J213" s="204" t="s">
        <v>753</v>
      </c>
      <c r="K213" s="205">
        <f t="shared" ref="K213:K218" si="94">H213-F213</f>
        <v>15</v>
      </c>
      <c r="L213" s="206">
        <f t="shared" ref="L213:L218" si="95">K213/F213</f>
        <v>0.2</v>
      </c>
      <c r="M213" s="201" t="s">
        <v>591</v>
      </c>
      <c r="N213" s="207">
        <v>43019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9">
        <v>99</v>
      </c>
      <c r="B214" s="230">
        <v>43011</v>
      </c>
      <c r="C214" s="230"/>
      <c r="D214" s="231" t="s">
        <v>606</v>
      </c>
      <c r="E214" s="232" t="s">
        <v>623</v>
      </c>
      <c r="F214" s="233">
        <v>315</v>
      </c>
      <c r="G214" s="232"/>
      <c r="H214" s="232">
        <v>392</v>
      </c>
      <c r="I214" s="234">
        <v>384</v>
      </c>
      <c r="J214" s="235" t="s">
        <v>754</v>
      </c>
      <c r="K214" s="205">
        <f t="shared" si="94"/>
        <v>77</v>
      </c>
      <c r="L214" s="236">
        <f t="shared" si="95"/>
        <v>0.24444444444444444</v>
      </c>
      <c r="M214" s="232" t="s">
        <v>591</v>
      </c>
      <c r="N214" s="237">
        <v>43017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100</v>
      </c>
      <c r="B215" s="230">
        <v>43013</v>
      </c>
      <c r="C215" s="230"/>
      <c r="D215" s="231" t="s">
        <v>463</v>
      </c>
      <c r="E215" s="232" t="s">
        <v>623</v>
      </c>
      <c r="F215" s="233">
        <v>145</v>
      </c>
      <c r="G215" s="232"/>
      <c r="H215" s="232">
        <v>179</v>
      </c>
      <c r="I215" s="234">
        <v>180</v>
      </c>
      <c r="J215" s="235" t="s">
        <v>755</v>
      </c>
      <c r="K215" s="205">
        <f t="shared" si="94"/>
        <v>34</v>
      </c>
      <c r="L215" s="236">
        <f t="shared" si="95"/>
        <v>0.23448275862068965</v>
      </c>
      <c r="M215" s="232" t="s">
        <v>591</v>
      </c>
      <c r="N215" s="237">
        <v>43025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101</v>
      </c>
      <c r="B216" s="230">
        <v>43014</v>
      </c>
      <c r="C216" s="230"/>
      <c r="D216" s="231" t="s">
        <v>337</v>
      </c>
      <c r="E216" s="232" t="s">
        <v>623</v>
      </c>
      <c r="F216" s="233">
        <v>256</v>
      </c>
      <c r="G216" s="232"/>
      <c r="H216" s="232">
        <v>323</v>
      </c>
      <c r="I216" s="234">
        <v>320</v>
      </c>
      <c r="J216" s="235" t="s">
        <v>681</v>
      </c>
      <c r="K216" s="205">
        <f t="shared" si="94"/>
        <v>67</v>
      </c>
      <c r="L216" s="236">
        <f t="shared" si="95"/>
        <v>0.26171875</v>
      </c>
      <c r="M216" s="232" t="s">
        <v>591</v>
      </c>
      <c r="N216" s="237">
        <v>43067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102</v>
      </c>
      <c r="B217" s="230">
        <v>43017</v>
      </c>
      <c r="C217" s="230"/>
      <c r="D217" s="231" t="s">
        <v>353</v>
      </c>
      <c r="E217" s="232" t="s">
        <v>623</v>
      </c>
      <c r="F217" s="233">
        <v>137.5</v>
      </c>
      <c r="G217" s="232"/>
      <c r="H217" s="232">
        <v>184</v>
      </c>
      <c r="I217" s="234">
        <v>183</v>
      </c>
      <c r="J217" s="235" t="s">
        <v>756</v>
      </c>
      <c r="K217" s="205">
        <f t="shared" si="94"/>
        <v>46.5</v>
      </c>
      <c r="L217" s="236">
        <f t="shared" si="95"/>
        <v>0.33818181818181819</v>
      </c>
      <c r="M217" s="232" t="s">
        <v>591</v>
      </c>
      <c r="N217" s="237">
        <v>43108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103</v>
      </c>
      <c r="B218" s="230">
        <v>43018</v>
      </c>
      <c r="C218" s="230"/>
      <c r="D218" s="231" t="s">
        <v>757</v>
      </c>
      <c r="E218" s="232" t="s">
        <v>623</v>
      </c>
      <c r="F218" s="233">
        <v>125.5</v>
      </c>
      <c r="G218" s="232"/>
      <c r="H218" s="232">
        <v>158</v>
      </c>
      <c r="I218" s="234">
        <v>155</v>
      </c>
      <c r="J218" s="235" t="s">
        <v>758</v>
      </c>
      <c r="K218" s="205">
        <f t="shared" si="94"/>
        <v>32.5</v>
      </c>
      <c r="L218" s="236">
        <f t="shared" si="95"/>
        <v>0.25896414342629481</v>
      </c>
      <c r="M218" s="232" t="s">
        <v>591</v>
      </c>
      <c r="N218" s="237">
        <v>43067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104</v>
      </c>
      <c r="B219" s="230">
        <v>43018</v>
      </c>
      <c r="C219" s="230"/>
      <c r="D219" s="231" t="s">
        <v>759</v>
      </c>
      <c r="E219" s="232" t="s">
        <v>623</v>
      </c>
      <c r="F219" s="233">
        <v>895</v>
      </c>
      <c r="G219" s="232"/>
      <c r="H219" s="232">
        <v>1122.5</v>
      </c>
      <c r="I219" s="234">
        <v>1078</v>
      </c>
      <c r="J219" s="235" t="s">
        <v>760</v>
      </c>
      <c r="K219" s="205">
        <v>227.5</v>
      </c>
      <c r="L219" s="236">
        <v>0.25418994413407803</v>
      </c>
      <c r="M219" s="232" t="s">
        <v>591</v>
      </c>
      <c r="N219" s="237">
        <v>43117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105</v>
      </c>
      <c r="B220" s="230">
        <v>43020</v>
      </c>
      <c r="C220" s="230"/>
      <c r="D220" s="231" t="s">
        <v>346</v>
      </c>
      <c r="E220" s="232" t="s">
        <v>623</v>
      </c>
      <c r="F220" s="233">
        <v>525</v>
      </c>
      <c r="G220" s="232"/>
      <c r="H220" s="232">
        <v>629</v>
      </c>
      <c r="I220" s="234">
        <v>629</v>
      </c>
      <c r="J220" s="235" t="s">
        <v>681</v>
      </c>
      <c r="K220" s="205">
        <v>104</v>
      </c>
      <c r="L220" s="236">
        <v>0.19809523809523799</v>
      </c>
      <c r="M220" s="232" t="s">
        <v>591</v>
      </c>
      <c r="N220" s="237">
        <v>43119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106</v>
      </c>
      <c r="B221" s="230">
        <v>43046</v>
      </c>
      <c r="C221" s="230"/>
      <c r="D221" s="231" t="s">
        <v>388</v>
      </c>
      <c r="E221" s="232" t="s">
        <v>623</v>
      </c>
      <c r="F221" s="233">
        <v>740</v>
      </c>
      <c r="G221" s="232"/>
      <c r="H221" s="232">
        <v>892.5</v>
      </c>
      <c r="I221" s="234">
        <v>900</v>
      </c>
      <c r="J221" s="235" t="s">
        <v>761</v>
      </c>
      <c r="K221" s="205">
        <f t="shared" ref="K221:K223" si="96">H221-F221</f>
        <v>152.5</v>
      </c>
      <c r="L221" s="236">
        <f t="shared" ref="L221:L223" si="97">K221/F221</f>
        <v>0.20608108108108109</v>
      </c>
      <c r="M221" s="232" t="s">
        <v>591</v>
      </c>
      <c r="N221" s="237">
        <v>43052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8">
        <v>107</v>
      </c>
      <c r="B222" s="199">
        <v>43073</v>
      </c>
      <c r="C222" s="199"/>
      <c r="D222" s="200" t="s">
        <v>762</v>
      </c>
      <c r="E222" s="201" t="s">
        <v>623</v>
      </c>
      <c r="F222" s="202">
        <v>118.5</v>
      </c>
      <c r="G222" s="201"/>
      <c r="H222" s="201">
        <v>143.5</v>
      </c>
      <c r="I222" s="203">
        <v>145</v>
      </c>
      <c r="J222" s="204" t="s">
        <v>613</v>
      </c>
      <c r="K222" s="205">
        <f t="shared" si="96"/>
        <v>25</v>
      </c>
      <c r="L222" s="206">
        <f t="shared" si="97"/>
        <v>0.2109704641350211</v>
      </c>
      <c r="M222" s="201" t="s">
        <v>591</v>
      </c>
      <c r="N222" s="207">
        <v>43097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8">
        <v>108</v>
      </c>
      <c r="B223" s="209">
        <v>43090</v>
      </c>
      <c r="C223" s="209"/>
      <c r="D223" s="210" t="s">
        <v>434</v>
      </c>
      <c r="E223" s="211" t="s">
        <v>623</v>
      </c>
      <c r="F223" s="212">
        <v>715</v>
      </c>
      <c r="G223" s="212"/>
      <c r="H223" s="213">
        <v>500</v>
      </c>
      <c r="I223" s="213">
        <v>872</v>
      </c>
      <c r="J223" s="214" t="s">
        <v>763</v>
      </c>
      <c r="K223" s="215">
        <f t="shared" si="96"/>
        <v>-215</v>
      </c>
      <c r="L223" s="216">
        <f t="shared" si="97"/>
        <v>-0.30069930069930068</v>
      </c>
      <c r="M223" s="212" t="s">
        <v>604</v>
      </c>
      <c r="N223" s="209">
        <v>43670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8">
        <v>109</v>
      </c>
      <c r="B224" s="199">
        <v>43098</v>
      </c>
      <c r="C224" s="199"/>
      <c r="D224" s="200" t="s">
        <v>606</v>
      </c>
      <c r="E224" s="201" t="s">
        <v>623</v>
      </c>
      <c r="F224" s="202">
        <v>435</v>
      </c>
      <c r="G224" s="201"/>
      <c r="H224" s="201">
        <v>542.5</v>
      </c>
      <c r="I224" s="203">
        <v>539</v>
      </c>
      <c r="J224" s="204" t="s">
        <v>681</v>
      </c>
      <c r="K224" s="205">
        <v>107.5</v>
      </c>
      <c r="L224" s="206">
        <v>0.247126436781609</v>
      </c>
      <c r="M224" s="201" t="s">
        <v>591</v>
      </c>
      <c r="N224" s="207">
        <v>43206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8">
        <v>110</v>
      </c>
      <c r="B225" s="199">
        <v>43098</v>
      </c>
      <c r="C225" s="199"/>
      <c r="D225" s="200" t="s">
        <v>563</v>
      </c>
      <c r="E225" s="201" t="s">
        <v>623</v>
      </c>
      <c r="F225" s="202">
        <v>885</v>
      </c>
      <c r="G225" s="201"/>
      <c r="H225" s="201">
        <v>1090</v>
      </c>
      <c r="I225" s="203">
        <v>1084</v>
      </c>
      <c r="J225" s="204" t="s">
        <v>681</v>
      </c>
      <c r="K225" s="205">
        <v>205</v>
      </c>
      <c r="L225" s="206">
        <v>0.23163841807909599</v>
      </c>
      <c r="M225" s="201" t="s">
        <v>591</v>
      </c>
      <c r="N225" s="207">
        <v>43213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8">
        <v>111</v>
      </c>
      <c r="B226" s="239">
        <v>43192</v>
      </c>
      <c r="C226" s="239"/>
      <c r="D226" s="217" t="s">
        <v>764</v>
      </c>
      <c r="E226" s="212" t="s">
        <v>623</v>
      </c>
      <c r="F226" s="240">
        <v>478.5</v>
      </c>
      <c r="G226" s="212"/>
      <c r="H226" s="212">
        <v>442</v>
      </c>
      <c r="I226" s="213">
        <v>613</v>
      </c>
      <c r="J226" s="214" t="s">
        <v>765</v>
      </c>
      <c r="K226" s="215">
        <f t="shared" ref="K226:K229" si="98">H226-F226</f>
        <v>-36.5</v>
      </c>
      <c r="L226" s="216">
        <f t="shared" ref="L226:L229" si="99">K226/F226</f>
        <v>-7.6280041797283177E-2</v>
      </c>
      <c r="M226" s="212" t="s">
        <v>604</v>
      </c>
      <c r="N226" s="209">
        <v>43762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8">
        <v>112</v>
      </c>
      <c r="B227" s="209">
        <v>43194</v>
      </c>
      <c r="C227" s="209"/>
      <c r="D227" s="210" t="s">
        <v>766</v>
      </c>
      <c r="E227" s="211" t="s">
        <v>623</v>
      </c>
      <c r="F227" s="212">
        <f>141.5-7.3</f>
        <v>134.19999999999999</v>
      </c>
      <c r="G227" s="212"/>
      <c r="H227" s="213">
        <v>77</v>
      </c>
      <c r="I227" s="213">
        <v>180</v>
      </c>
      <c r="J227" s="214" t="s">
        <v>767</v>
      </c>
      <c r="K227" s="215">
        <f t="shared" si="98"/>
        <v>-57.199999999999989</v>
      </c>
      <c r="L227" s="216">
        <f t="shared" si="99"/>
        <v>-0.42622950819672129</v>
      </c>
      <c r="M227" s="212" t="s">
        <v>604</v>
      </c>
      <c r="N227" s="209">
        <v>43522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8">
        <v>113</v>
      </c>
      <c r="B228" s="209">
        <v>43209</v>
      </c>
      <c r="C228" s="209"/>
      <c r="D228" s="210" t="s">
        <v>768</v>
      </c>
      <c r="E228" s="211" t="s">
        <v>623</v>
      </c>
      <c r="F228" s="212">
        <v>430</v>
      </c>
      <c r="G228" s="212"/>
      <c r="H228" s="213">
        <v>220</v>
      </c>
      <c r="I228" s="213">
        <v>537</v>
      </c>
      <c r="J228" s="214" t="s">
        <v>769</v>
      </c>
      <c r="K228" s="215">
        <f t="shared" si="98"/>
        <v>-210</v>
      </c>
      <c r="L228" s="216">
        <f t="shared" si="99"/>
        <v>-0.48837209302325579</v>
      </c>
      <c r="M228" s="212" t="s">
        <v>604</v>
      </c>
      <c r="N228" s="209">
        <v>43252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114</v>
      </c>
      <c r="B229" s="230">
        <v>43220</v>
      </c>
      <c r="C229" s="230"/>
      <c r="D229" s="231" t="s">
        <v>389</v>
      </c>
      <c r="E229" s="232" t="s">
        <v>623</v>
      </c>
      <c r="F229" s="232">
        <v>153.5</v>
      </c>
      <c r="G229" s="232"/>
      <c r="H229" s="232">
        <v>196</v>
      </c>
      <c r="I229" s="234">
        <v>196</v>
      </c>
      <c r="J229" s="204" t="s">
        <v>770</v>
      </c>
      <c r="K229" s="205">
        <f t="shared" si="98"/>
        <v>42.5</v>
      </c>
      <c r="L229" s="206">
        <f t="shared" si="99"/>
        <v>0.27687296416938112</v>
      </c>
      <c r="M229" s="201" t="s">
        <v>591</v>
      </c>
      <c r="N229" s="207">
        <v>43605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8">
        <v>115</v>
      </c>
      <c r="B230" s="209">
        <v>43306</v>
      </c>
      <c r="C230" s="209"/>
      <c r="D230" s="210" t="s">
        <v>740</v>
      </c>
      <c r="E230" s="211" t="s">
        <v>623</v>
      </c>
      <c r="F230" s="212">
        <v>27.5</v>
      </c>
      <c r="G230" s="212"/>
      <c r="H230" s="213">
        <v>13.1</v>
      </c>
      <c r="I230" s="213">
        <v>60</v>
      </c>
      <c r="J230" s="214" t="s">
        <v>771</v>
      </c>
      <c r="K230" s="215">
        <v>-14.4</v>
      </c>
      <c r="L230" s="216">
        <v>-0.52363636363636401</v>
      </c>
      <c r="M230" s="212" t="s">
        <v>604</v>
      </c>
      <c r="N230" s="209">
        <v>43138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8">
        <v>116</v>
      </c>
      <c r="B231" s="239">
        <v>43318</v>
      </c>
      <c r="C231" s="239"/>
      <c r="D231" s="217" t="s">
        <v>772</v>
      </c>
      <c r="E231" s="212" t="s">
        <v>623</v>
      </c>
      <c r="F231" s="212">
        <v>148.5</v>
      </c>
      <c r="G231" s="212"/>
      <c r="H231" s="212">
        <v>102</v>
      </c>
      <c r="I231" s="213">
        <v>182</v>
      </c>
      <c r="J231" s="214" t="s">
        <v>773</v>
      </c>
      <c r="K231" s="215">
        <f>H231-F231</f>
        <v>-46.5</v>
      </c>
      <c r="L231" s="216">
        <f>K231/F231</f>
        <v>-0.31313131313131315</v>
      </c>
      <c r="M231" s="212" t="s">
        <v>604</v>
      </c>
      <c r="N231" s="209">
        <v>43661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117</v>
      </c>
      <c r="B232" s="199">
        <v>43335</v>
      </c>
      <c r="C232" s="199"/>
      <c r="D232" s="200" t="s">
        <v>774</v>
      </c>
      <c r="E232" s="201" t="s">
        <v>623</v>
      </c>
      <c r="F232" s="232">
        <v>285</v>
      </c>
      <c r="G232" s="201"/>
      <c r="H232" s="201">
        <v>355</v>
      </c>
      <c r="I232" s="203">
        <v>364</v>
      </c>
      <c r="J232" s="204" t="s">
        <v>775</v>
      </c>
      <c r="K232" s="205">
        <v>70</v>
      </c>
      <c r="L232" s="206">
        <v>0.24561403508771901</v>
      </c>
      <c r="M232" s="201" t="s">
        <v>591</v>
      </c>
      <c r="N232" s="207">
        <v>43455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118</v>
      </c>
      <c r="B233" s="199">
        <v>43341</v>
      </c>
      <c r="C233" s="199"/>
      <c r="D233" s="200" t="s">
        <v>377</v>
      </c>
      <c r="E233" s="201" t="s">
        <v>623</v>
      </c>
      <c r="F233" s="232">
        <v>525</v>
      </c>
      <c r="G233" s="201"/>
      <c r="H233" s="201">
        <v>585</v>
      </c>
      <c r="I233" s="203">
        <v>635</v>
      </c>
      <c r="J233" s="204" t="s">
        <v>776</v>
      </c>
      <c r="K233" s="205">
        <f t="shared" ref="K233:K250" si="100">H233-F233</f>
        <v>60</v>
      </c>
      <c r="L233" s="206">
        <f t="shared" ref="L233:L250" si="101">K233/F233</f>
        <v>0.11428571428571428</v>
      </c>
      <c r="M233" s="201" t="s">
        <v>591</v>
      </c>
      <c r="N233" s="207">
        <v>43662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119</v>
      </c>
      <c r="B234" s="199">
        <v>43395</v>
      </c>
      <c r="C234" s="199"/>
      <c r="D234" s="200" t="s">
        <v>363</v>
      </c>
      <c r="E234" s="201" t="s">
        <v>623</v>
      </c>
      <c r="F234" s="232">
        <v>475</v>
      </c>
      <c r="G234" s="201"/>
      <c r="H234" s="201">
        <v>574</v>
      </c>
      <c r="I234" s="203">
        <v>570</v>
      </c>
      <c r="J234" s="204" t="s">
        <v>681</v>
      </c>
      <c r="K234" s="205">
        <f t="shared" si="100"/>
        <v>99</v>
      </c>
      <c r="L234" s="206">
        <f t="shared" si="101"/>
        <v>0.20842105263157895</v>
      </c>
      <c r="M234" s="201" t="s">
        <v>591</v>
      </c>
      <c r="N234" s="207">
        <v>43403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120</v>
      </c>
      <c r="B235" s="230">
        <v>43397</v>
      </c>
      <c r="C235" s="230"/>
      <c r="D235" s="231" t="s">
        <v>384</v>
      </c>
      <c r="E235" s="232" t="s">
        <v>623</v>
      </c>
      <c r="F235" s="232">
        <v>707.5</v>
      </c>
      <c r="G235" s="232"/>
      <c r="H235" s="232">
        <v>872</v>
      </c>
      <c r="I235" s="234">
        <v>872</v>
      </c>
      <c r="J235" s="235" t="s">
        <v>681</v>
      </c>
      <c r="K235" s="205">
        <f t="shared" si="100"/>
        <v>164.5</v>
      </c>
      <c r="L235" s="236">
        <f t="shared" si="101"/>
        <v>0.23250883392226149</v>
      </c>
      <c r="M235" s="232" t="s">
        <v>591</v>
      </c>
      <c r="N235" s="237">
        <v>43482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9">
        <v>121</v>
      </c>
      <c r="B236" s="230">
        <v>43398</v>
      </c>
      <c r="C236" s="230"/>
      <c r="D236" s="231" t="s">
        <v>777</v>
      </c>
      <c r="E236" s="232" t="s">
        <v>623</v>
      </c>
      <c r="F236" s="232">
        <v>162</v>
      </c>
      <c r="G236" s="232"/>
      <c r="H236" s="232">
        <v>204</v>
      </c>
      <c r="I236" s="234">
        <v>209</v>
      </c>
      <c r="J236" s="235" t="s">
        <v>778</v>
      </c>
      <c r="K236" s="205">
        <f t="shared" si="100"/>
        <v>42</v>
      </c>
      <c r="L236" s="236">
        <f t="shared" si="101"/>
        <v>0.25925925925925924</v>
      </c>
      <c r="M236" s="232" t="s">
        <v>591</v>
      </c>
      <c r="N236" s="237">
        <v>43539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122</v>
      </c>
      <c r="B237" s="230">
        <v>43399</v>
      </c>
      <c r="C237" s="230"/>
      <c r="D237" s="231" t="s">
        <v>482</v>
      </c>
      <c r="E237" s="232" t="s">
        <v>623</v>
      </c>
      <c r="F237" s="232">
        <v>240</v>
      </c>
      <c r="G237" s="232"/>
      <c r="H237" s="232">
        <v>297</v>
      </c>
      <c r="I237" s="234">
        <v>297</v>
      </c>
      <c r="J237" s="235" t="s">
        <v>681</v>
      </c>
      <c r="K237" s="241">
        <f t="shared" si="100"/>
        <v>57</v>
      </c>
      <c r="L237" s="236">
        <f t="shared" si="101"/>
        <v>0.23749999999999999</v>
      </c>
      <c r="M237" s="232" t="s">
        <v>591</v>
      </c>
      <c r="N237" s="237">
        <v>43417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8">
        <v>123</v>
      </c>
      <c r="B238" s="199">
        <v>43439</v>
      </c>
      <c r="C238" s="199"/>
      <c r="D238" s="200" t="s">
        <v>779</v>
      </c>
      <c r="E238" s="201" t="s">
        <v>623</v>
      </c>
      <c r="F238" s="201">
        <v>202.5</v>
      </c>
      <c r="G238" s="201"/>
      <c r="H238" s="201">
        <v>255</v>
      </c>
      <c r="I238" s="203">
        <v>252</v>
      </c>
      <c r="J238" s="204" t="s">
        <v>681</v>
      </c>
      <c r="K238" s="205">
        <f t="shared" si="100"/>
        <v>52.5</v>
      </c>
      <c r="L238" s="206">
        <f t="shared" si="101"/>
        <v>0.25925925925925924</v>
      </c>
      <c r="M238" s="201" t="s">
        <v>591</v>
      </c>
      <c r="N238" s="207">
        <v>43542</v>
      </c>
      <c r="O238" s="1"/>
      <c r="P238" s="1"/>
      <c r="Q238" s="1"/>
      <c r="R238" s="6" t="s">
        <v>780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124</v>
      </c>
      <c r="B239" s="230">
        <v>43465</v>
      </c>
      <c r="C239" s="199"/>
      <c r="D239" s="231" t="s">
        <v>416</v>
      </c>
      <c r="E239" s="232" t="s">
        <v>623</v>
      </c>
      <c r="F239" s="232">
        <v>710</v>
      </c>
      <c r="G239" s="232"/>
      <c r="H239" s="232">
        <v>866</v>
      </c>
      <c r="I239" s="234">
        <v>866</v>
      </c>
      <c r="J239" s="235" t="s">
        <v>681</v>
      </c>
      <c r="K239" s="205">
        <f t="shared" si="100"/>
        <v>156</v>
      </c>
      <c r="L239" s="206">
        <f t="shared" si="101"/>
        <v>0.21971830985915494</v>
      </c>
      <c r="M239" s="201" t="s">
        <v>591</v>
      </c>
      <c r="N239" s="207">
        <v>43553</v>
      </c>
      <c r="O239" s="1"/>
      <c r="P239" s="1"/>
      <c r="Q239" s="1"/>
      <c r="R239" s="6" t="s">
        <v>780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9">
        <v>125</v>
      </c>
      <c r="B240" s="230">
        <v>43522</v>
      </c>
      <c r="C240" s="230"/>
      <c r="D240" s="231" t="s">
        <v>153</v>
      </c>
      <c r="E240" s="232" t="s">
        <v>623</v>
      </c>
      <c r="F240" s="232">
        <v>337.25</v>
      </c>
      <c r="G240" s="232"/>
      <c r="H240" s="232">
        <v>398.5</v>
      </c>
      <c r="I240" s="234">
        <v>411</v>
      </c>
      <c r="J240" s="204" t="s">
        <v>781</v>
      </c>
      <c r="K240" s="205">
        <f t="shared" si="100"/>
        <v>61.25</v>
      </c>
      <c r="L240" s="206">
        <f t="shared" si="101"/>
        <v>0.1816160118606375</v>
      </c>
      <c r="M240" s="201" t="s">
        <v>591</v>
      </c>
      <c r="N240" s="207">
        <v>43760</v>
      </c>
      <c r="O240" s="1"/>
      <c r="P240" s="1"/>
      <c r="Q240" s="1"/>
      <c r="R240" s="6" t="s">
        <v>780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2">
        <v>126</v>
      </c>
      <c r="B241" s="243">
        <v>43559</v>
      </c>
      <c r="C241" s="243"/>
      <c r="D241" s="244" t="s">
        <v>782</v>
      </c>
      <c r="E241" s="245" t="s">
        <v>623</v>
      </c>
      <c r="F241" s="245">
        <v>130</v>
      </c>
      <c r="G241" s="245"/>
      <c r="H241" s="245">
        <v>65</v>
      </c>
      <c r="I241" s="246">
        <v>158</v>
      </c>
      <c r="J241" s="214" t="s">
        <v>783</v>
      </c>
      <c r="K241" s="215">
        <f t="shared" si="100"/>
        <v>-65</v>
      </c>
      <c r="L241" s="216">
        <f t="shared" si="101"/>
        <v>-0.5</v>
      </c>
      <c r="M241" s="212" t="s">
        <v>604</v>
      </c>
      <c r="N241" s="209">
        <v>43726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127</v>
      </c>
      <c r="B242" s="230">
        <v>43017</v>
      </c>
      <c r="C242" s="230"/>
      <c r="D242" s="231" t="s">
        <v>186</v>
      </c>
      <c r="E242" s="232" t="s">
        <v>623</v>
      </c>
      <c r="F242" s="232">
        <v>141.5</v>
      </c>
      <c r="G242" s="232"/>
      <c r="H242" s="232">
        <v>183.5</v>
      </c>
      <c r="I242" s="234">
        <v>210</v>
      </c>
      <c r="J242" s="204" t="s">
        <v>778</v>
      </c>
      <c r="K242" s="205">
        <f t="shared" si="100"/>
        <v>42</v>
      </c>
      <c r="L242" s="206">
        <f t="shared" si="101"/>
        <v>0.29681978798586572</v>
      </c>
      <c r="M242" s="201" t="s">
        <v>591</v>
      </c>
      <c r="N242" s="207">
        <v>43042</v>
      </c>
      <c r="O242" s="1"/>
      <c r="P242" s="1"/>
      <c r="Q242" s="1"/>
      <c r="R242" s="6" t="s">
        <v>784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2">
        <v>128</v>
      </c>
      <c r="B243" s="243">
        <v>43074</v>
      </c>
      <c r="C243" s="243"/>
      <c r="D243" s="244" t="s">
        <v>785</v>
      </c>
      <c r="E243" s="245" t="s">
        <v>623</v>
      </c>
      <c r="F243" s="240">
        <v>172</v>
      </c>
      <c r="G243" s="245"/>
      <c r="H243" s="245">
        <v>155.25</v>
      </c>
      <c r="I243" s="246">
        <v>230</v>
      </c>
      <c r="J243" s="214" t="s">
        <v>786</v>
      </c>
      <c r="K243" s="215">
        <f t="shared" si="100"/>
        <v>-16.75</v>
      </c>
      <c r="L243" s="216">
        <f t="shared" si="101"/>
        <v>-9.7383720930232565E-2</v>
      </c>
      <c r="M243" s="212" t="s">
        <v>604</v>
      </c>
      <c r="N243" s="209">
        <v>43787</v>
      </c>
      <c r="O243" s="1"/>
      <c r="P243" s="1"/>
      <c r="Q243" s="1"/>
      <c r="R243" s="6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129</v>
      </c>
      <c r="B244" s="230">
        <v>43398</v>
      </c>
      <c r="C244" s="230"/>
      <c r="D244" s="231" t="s">
        <v>108</v>
      </c>
      <c r="E244" s="232" t="s">
        <v>623</v>
      </c>
      <c r="F244" s="232">
        <v>698.5</v>
      </c>
      <c r="G244" s="232"/>
      <c r="H244" s="232">
        <v>890</v>
      </c>
      <c r="I244" s="234">
        <v>890</v>
      </c>
      <c r="J244" s="204" t="s">
        <v>861</v>
      </c>
      <c r="K244" s="205">
        <f t="shared" si="100"/>
        <v>191.5</v>
      </c>
      <c r="L244" s="206">
        <f t="shared" si="101"/>
        <v>0.27415891195418757</v>
      </c>
      <c r="M244" s="201" t="s">
        <v>591</v>
      </c>
      <c r="N244" s="207">
        <v>44328</v>
      </c>
      <c r="O244" s="1"/>
      <c r="P244" s="1"/>
      <c r="Q244" s="1"/>
      <c r="R244" s="6" t="s">
        <v>780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130</v>
      </c>
      <c r="B245" s="230">
        <v>42877</v>
      </c>
      <c r="C245" s="230"/>
      <c r="D245" s="231" t="s">
        <v>376</v>
      </c>
      <c r="E245" s="232" t="s">
        <v>623</v>
      </c>
      <c r="F245" s="232">
        <v>127.6</v>
      </c>
      <c r="G245" s="232"/>
      <c r="H245" s="232">
        <v>138</v>
      </c>
      <c r="I245" s="234">
        <v>190</v>
      </c>
      <c r="J245" s="204" t="s">
        <v>787</v>
      </c>
      <c r="K245" s="205">
        <f t="shared" si="100"/>
        <v>10.400000000000006</v>
      </c>
      <c r="L245" s="206">
        <f t="shared" si="101"/>
        <v>8.1504702194357417E-2</v>
      </c>
      <c r="M245" s="201" t="s">
        <v>591</v>
      </c>
      <c r="N245" s="207">
        <v>43774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9">
        <v>131</v>
      </c>
      <c r="B246" s="230">
        <v>43158</v>
      </c>
      <c r="C246" s="230"/>
      <c r="D246" s="231" t="s">
        <v>788</v>
      </c>
      <c r="E246" s="232" t="s">
        <v>623</v>
      </c>
      <c r="F246" s="232">
        <v>317</v>
      </c>
      <c r="G246" s="232"/>
      <c r="H246" s="232">
        <v>382.5</v>
      </c>
      <c r="I246" s="234">
        <v>398</v>
      </c>
      <c r="J246" s="204" t="s">
        <v>789</v>
      </c>
      <c r="K246" s="205">
        <f t="shared" si="100"/>
        <v>65.5</v>
      </c>
      <c r="L246" s="206">
        <f t="shared" si="101"/>
        <v>0.20662460567823343</v>
      </c>
      <c r="M246" s="201" t="s">
        <v>591</v>
      </c>
      <c r="N246" s="207">
        <v>44238</v>
      </c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42">
        <v>132</v>
      </c>
      <c r="B247" s="243">
        <v>43164</v>
      </c>
      <c r="C247" s="243"/>
      <c r="D247" s="244" t="s">
        <v>145</v>
      </c>
      <c r="E247" s="245" t="s">
        <v>623</v>
      </c>
      <c r="F247" s="240">
        <f>510-14.4</f>
        <v>495.6</v>
      </c>
      <c r="G247" s="245"/>
      <c r="H247" s="245">
        <v>350</v>
      </c>
      <c r="I247" s="246">
        <v>672</v>
      </c>
      <c r="J247" s="214" t="s">
        <v>790</v>
      </c>
      <c r="K247" s="215">
        <f t="shared" si="100"/>
        <v>-145.60000000000002</v>
      </c>
      <c r="L247" s="216">
        <f t="shared" si="101"/>
        <v>-0.29378531073446329</v>
      </c>
      <c r="M247" s="212" t="s">
        <v>604</v>
      </c>
      <c r="N247" s="209">
        <v>43887</v>
      </c>
      <c r="O247" s="1"/>
      <c r="P247" s="1"/>
      <c r="Q247" s="1"/>
      <c r="R247" s="6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2">
        <v>133</v>
      </c>
      <c r="B248" s="243">
        <v>43237</v>
      </c>
      <c r="C248" s="243"/>
      <c r="D248" s="244" t="s">
        <v>474</v>
      </c>
      <c r="E248" s="245" t="s">
        <v>623</v>
      </c>
      <c r="F248" s="240">
        <v>230.3</v>
      </c>
      <c r="G248" s="245"/>
      <c r="H248" s="245">
        <v>102.5</v>
      </c>
      <c r="I248" s="246">
        <v>348</v>
      </c>
      <c r="J248" s="214" t="s">
        <v>791</v>
      </c>
      <c r="K248" s="215">
        <f t="shared" si="100"/>
        <v>-127.80000000000001</v>
      </c>
      <c r="L248" s="216">
        <f t="shared" si="101"/>
        <v>-0.55492835432045162</v>
      </c>
      <c r="M248" s="212" t="s">
        <v>604</v>
      </c>
      <c r="N248" s="209">
        <v>43896</v>
      </c>
      <c r="O248" s="1"/>
      <c r="P248" s="1"/>
      <c r="Q248" s="1"/>
      <c r="R248" s="6" t="s">
        <v>780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134</v>
      </c>
      <c r="B249" s="230">
        <v>43258</v>
      </c>
      <c r="C249" s="230"/>
      <c r="D249" s="231" t="s">
        <v>439</v>
      </c>
      <c r="E249" s="232" t="s">
        <v>623</v>
      </c>
      <c r="F249" s="232">
        <f>342.5-5.1</f>
        <v>337.4</v>
      </c>
      <c r="G249" s="232"/>
      <c r="H249" s="232">
        <v>412.5</v>
      </c>
      <c r="I249" s="234">
        <v>439</v>
      </c>
      <c r="J249" s="204" t="s">
        <v>792</v>
      </c>
      <c r="K249" s="205">
        <f t="shared" si="100"/>
        <v>75.100000000000023</v>
      </c>
      <c r="L249" s="206">
        <f t="shared" si="101"/>
        <v>0.22258446947243635</v>
      </c>
      <c r="M249" s="201" t="s">
        <v>591</v>
      </c>
      <c r="N249" s="207">
        <v>44230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3">
        <v>135</v>
      </c>
      <c r="B250" s="222">
        <v>43285</v>
      </c>
      <c r="C250" s="222"/>
      <c r="D250" s="223" t="s">
        <v>55</v>
      </c>
      <c r="E250" s="224" t="s">
        <v>623</v>
      </c>
      <c r="F250" s="224">
        <f>127.5-5.53</f>
        <v>121.97</v>
      </c>
      <c r="G250" s="225"/>
      <c r="H250" s="225">
        <v>122.5</v>
      </c>
      <c r="I250" s="225">
        <v>170</v>
      </c>
      <c r="J250" s="226" t="s">
        <v>823</v>
      </c>
      <c r="K250" s="227">
        <f t="shared" si="100"/>
        <v>0.53000000000000114</v>
      </c>
      <c r="L250" s="228">
        <f t="shared" si="101"/>
        <v>4.3453308190538747E-3</v>
      </c>
      <c r="M250" s="224" t="s">
        <v>714</v>
      </c>
      <c r="N250" s="222">
        <v>44431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2">
        <v>136</v>
      </c>
      <c r="B251" s="243">
        <v>43294</v>
      </c>
      <c r="C251" s="243"/>
      <c r="D251" s="244" t="s">
        <v>365</v>
      </c>
      <c r="E251" s="245" t="s">
        <v>623</v>
      </c>
      <c r="F251" s="240">
        <v>46.5</v>
      </c>
      <c r="G251" s="245"/>
      <c r="H251" s="245">
        <v>17</v>
      </c>
      <c r="I251" s="246">
        <v>59</v>
      </c>
      <c r="J251" s="214" t="s">
        <v>793</v>
      </c>
      <c r="K251" s="215">
        <f t="shared" ref="K251:K259" si="102">H251-F251</f>
        <v>-29.5</v>
      </c>
      <c r="L251" s="216">
        <f t="shared" ref="L251:L259" si="103">K251/F251</f>
        <v>-0.63440860215053763</v>
      </c>
      <c r="M251" s="212" t="s">
        <v>604</v>
      </c>
      <c r="N251" s="209">
        <v>43887</v>
      </c>
      <c r="O251" s="1"/>
      <c r="P251" s="1"/>
      <c r="Q251" s="1"/>
      <c r="R251" s="6" t="s">
        <v>780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9">
        <v>137</v>
      </c>
      <c r="B252" s="230">
        <v>43396</v>
      </c>
      <c r="C252" s="230"/>
      <c r="D252" s="231" t="s">
        <v>418</v>
      </c>
      <c r="E252" s="232" t="s">
        <v>623</v>
      </c>
      <c r="F252" s="232">
        <v>156.5</v>
      </c>
      <c r="G252" s="232"/>
      <c r="H252" s="232">
        <v>207.5</v>
      </c>
      <c r="I252" s="234">
        <v>191</v>
      </c>
      <c r="J252" s="204" t="s">
        <v>681</v>
      </c>
      <c r="K252" s="205">
        <f t="shared" si="102"/>
        <v>51</v>
      </c>
      <c r="L252" s="206">
        <f t="shared" si="103"/>
        <v>0.32587859424920129</v>
      </c>
      <c r="M252" s="201" t="s">
        <v>591</v>
      </c>
      <c r="N252" s="207">
        <v>44369</v>
      </c>
      <c r="O252" s="1"/>
      <c r="P252" s="1"/>
      <c r="Q252" s="1"/>
      <c r="R252" s="6" t="s">
        <v>780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138</v>
      </c>
      <c r="B253" s="230">
        <v>43439</v>
      </c>
      <c r="C253" s="230"/>
      <c r="D253" s="231" t="s">
        <v>327</v>
      </c>
      <c r="E253" s="232" t="s">
        <v>623</v>
      </c>
      <c r="F253" s="232">
        <v>259.5</v>
      </c>
      <c r="G253" s="232"/>
      <c r="H253" s="232">
        <v>320</v>
      </c>
      <c r="I253" s="234">
        <v>320</v>
      </c>
      <c r="J253" s="204" t="s">
        <v>681</v>
      </c>
      <c r="K253" s="205">
        <f t="shared" si="102"/>
        <v>60.5</v>
      </c>
      <c r="L253" s="206">
        <f t="shared" si="103"/>
        <v>0.23314065510597304</v>
      </c>
      <c r="M253" s="201" t="s">
        <v>591</v>
      </c>
      <c r="N253" s="207">
        <v>44323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2">
        <v>139</v>
      </c>
      <c r="B254" s="243">
        <v>43439</v>
      </c>
      <c r="C254" s="243"/>
      <c r="D254" s="244" t="s">
        <v>794</v>
      </c>
      <c r="E254" s="245" t="s">
        <v>623</v>
      </c>
      <c r="F254" s="245">
        <v>715</v>
      </c>
      <c r="G254" s="245"/>
      <c r="H254" s="245">
        <v>445</v>
      </c>
      <c r="I254" s="246">
        <v>840</v>
      </c>
      <c r="J254" s="214" t="s">
        <v>795</v>
      </c>
      <c r="K254" s="215">
        <f t="shared" si="102"/>
        <v>-270</v>
      </c>
      <c r="L254" s="216">
        <f t="shared" si="103"/>
        <v>-0.3776223776223776</v>
      </c>
      <c r="M254" s="212" t="s">
        <v>604</v>
      </c>
      <c r="N254" s="209">
        <v>43800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140</v>
      </c>
      <c r="B255" s="230">
        <v>43469</v>
      </c>
      <c r="C255" s="230"/>
      <c r="D255" s="231" t="s">
        <v>158</v>
      </c>
      <c r="E255" s="232" t="s">
        <v>623</v>
      </c>
      <c r="F255" s="232">
        <v>875</v>
      </c>
      <c r="G255" s="232"/>
      <c r="H255" s="232">
        <v>1165</v>
      </c>
      <c r="I255" s="234">
        <v>1185</v>
      </c>
      <c r="J255" s="204" t="s">
        <v>796</v>
      </c>
      <c r="K255" s="205">
        <f t="shared" si="102"/>
        <v>290</v>
      </c>
      <c r="L255" s="206">
        <f t="shared" si="103"/>
        <v>0.33142857142857141</v>
      </c>
      <c r="M255" s="201" t="s">
        <v>591</v>
      </c>
      <c r="N255" s="207">
        <v>43847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141</v>
      </c>
      <c r="B256" s="230">
        <v>43559</v>
      </c>
      <c r="C256" s="230"/>
      <c r="D256" s="231" t="s">
        <v>343</v>
      </c>
      <c r="E256" s="232" t="s">
        <v>623</v>
      </c>
      <c r="F256" s="232">
        <f>387-14.63</f>
        <v>372.37</v>
      </c>
      <c r="G256" s="232"/>
      <c r="H256" s="232">
        <v>490</v>
      </c>
      <c r="I256" s="234">
        <v>490</v>
      </c>
      <c r="J256" s="204" t="s">
        <v>681</v>
      </c>
      <c r="K256" s="205">
        <f t="shared" si="102"/>
        <v>117.63</v>
      </c>
      <c r="L256" s="206">
        <f t="shared" si="103"/>
        <v>0.31589548030185027</v>
      </c>
      <c r="M256" s="201" t="s">
        <v>591</v>
      </c>
      <c r="N256" s="207">
        <v>43850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2">
        <v>142</v>
      </c>
      <c r="B257" s="243">
        <v>43578</v>
      </c>
      <c r="C257" s="243"/>
      <c r="D257" s="244" t="s">
        <v>797</v>
      </c>
      <c r="E257" s="245" t="s">
        <v>593</v>
      </c>
      <c r="F257" s="245">
        <v>220</v>
      </c>
      <c r="G257" s="245"/>
      <c r="H257" s="245">
        <v>127.5</v>
      </c>
      <c r="I257" s="246">
        <v>284</v>
      </c>
      <c r="J257" s="214" t="s">
        <v>798</v>
      </c>
      <c r="K257" s="215">
        <f t="shared" si="102"/>
        <v>-92.5</v>
      </c>
      <c r="L257" s="216">
        <f t="shared" si="103"/>
        <v>-0.42045454545454547</v>
      </c>
      <c r="M257" s="212" t="s">
        <v>604</v>
      </c>
      <c r="N257" s="209">
        <v>43896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143</v>
      </c>
      <c r="B258" s="230">
        <v>43622</v>
      </c>
      <c r="C258" s="230"/>
      <c r="D258" s="231" t="s">
        <v>483</v>
      </c>
      <c r="E258" s="232" t="s">
        <v>593</v>
      </c>
      <c r="F258" s="232">
        <v>332.8</v>
      </c>
      <c r="G258" s="232"/>
      <c r="H258" s="232">
        <v>405</v>
      </c>
      <c r="I258" s="234">
        <v>419</v>
      </c>
      <c r="J258" s="204" t="s">
        <v>799</v>
      </c>
      <c r="K258" s="205">
        <f t="shared" si="102"/>
        <v>72.199999999999989</v>
      </c>
      <c r="L258" s="206">
        <f t="shared" si="103"/>
        <v>0.21694711538461534</v>
      </c>
      <c r="M258" s="201" t="s">
        <v>591</v>
      </c>
      <c r="N258" s="207">
        <v>43860</v>
      </c>
      <c r="O258" s="1"/>
      <c r="P258" s="1"/>
      <c r="Q258" s="1"/>
      <c r="R258" s="6" t="s">
        <v>784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3">
        <v>144</v>
      </c>
      <c r="B259" s="222">
        <v>43641</v>
      </c>
      <c r="C259" s="222"/>
      <c r="D259" s="223" t="s">
        <v>151</v>
      </c>
      <c r="E259" s="224" t="s">
        <v>623</v>
      </c>
      <c r="F259" s="224">
        <v>386</v>
      </c>
      <c r="G259" s="225"/>
      <c r="H259" s="225">
        <v>395</v>
      </c>
      <c r="I259" s="225">
        <v>452</v>
      </c>
      <c r="J259" s="226" t="s">
        <v>800</v>
      </c>
      <c r="K259" s="227">
        <f t="shared" si="102"/>
        <v>9</v>
      </c>
      <c r="L259" s="228">
        <f t="shared" si="103"/>
        <v>2.3316062176165803E-2</v>
      </c>
      <c r="M259" s="224" t="s">
        <v>714</v>
      </c>
      <c r="N259" s="222">
        <v>43868</v>
      </c>
      <c r="O259" s="1"/>
      <c r="P259" s="1"/>
      <c r="Q259" s="1"/>
      <c r="R259" s="6" t="s">
        <v>784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3">
        <v>145</v>
      </c>
      <c r="B260" s="222">
        <v>43707</v>
      </c>
      <c r="C260" s="222"/>
      <c r="D260" s="223" t="s">
        <v>131</v>
      </c>
      <c r="E260" s="224" t="s">
        <v>623</v>
      </c>
      <c r="F260" s="224">
        <v>137.5</v>
      </c>
      <c r="G260" s="225"/>
      <c r="H260" s="225">
        <v>138.5</v>
      </c>
      <c r="I260" s="225">
        <v>190</v>
      </c>
      <c r="J260" s="226" t="s">
        <v>822</v>
      </c>
      <c r="K260" s="227">
        <f t="shared" ref="K260" si="104">H260-F260</f>
        <v>1</v>
      </c>
      <c r="L260" s="228">
        <f t="shared" ref="L260" si="105">K260/F260</f>
        <v>7.2727272727272727E-3</v>
      </c>
      <c r="M260" s="224" t="s">
        <v>714</v>
      </c>
      <c r="N260" s="222">
        <v>44432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146</v>
      </c>
      <c r="B261" s="230">
        <v>43731</v>
      </c>
      <c r="C261" s="230"/>
      <c r="D261" s="231" t="s">
        <v>430</v>
      </c>
      <c r="E261" s="232" t="s">
        <v>623</v>
      </c>
      <c r="F261" s="232">
        <v>235</v>
      </c>
      <c r="G261" s="232"/>
      <c r="H261" s="232">
        <v>295</v>
      </c>
      <c r="I261" s="234">
        <v>296</v>
      </c>
      <c r="J261" s="204" t="s">
        <v>801</v>
      </c>
      <c r="K261" s="205">
        <f t="shared" ref="K261:K266" si="106">H261-F261</f>
        <v>60</v>
      </c>
      <c r="L261" s="206">
        <f t="shared" ref="L261:L266" si="107">K261/F261</f>
        <v>0.25531914893617019</v>
      </c>
      <c r="M261" s="201" t="s">
        <v>591</v>
      </c>
      <c r="N261" s="207">
        <v>43844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9">
        <v>147</v>
      </c>
      <c r="B262" s="230">
        <v>43752</v>
      </c>
      <c r="C262" s="230"/>
      <c r="D262" s="231" t="s">
        <v>802</v>
      </c>
      <c r="E262" s="232" t="s">
        <v>623</v>
      </c>
      <c r="F262" s="232">
        <v>277.5</v>
      </c>
      <c r="G262" s="232"/>
      <c r="H262" s="232">
        <v>333</v>
      </c>
      <c r="I262" s="234">
        <v>333</v>
      </c>
      <c r="J262" s="204" t="s">
        <v>803</v>
      </c>
      <c r="K262" s="205">
        <f t="shared" si="106"/>
        <v>55.5</v>
      </c>
      <c r="L262" s="206">
        <f t="shared" si="107"/>
        <v>0.2</v>
      </c>
      <c r="M262" s="201" t="s">
        <v>591</v>
      </c>
      <c r="N262" s="207">
        <v>43846</v>
      </c>
      <c r="O262" s="1"/>
      <c r="P262" s="1"/>
      <c r="Q262" s="1"/>
      <c r="R262" s="6" t="s">
        <v>780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148</v>
      </c>
      <c r="B263" s="230">
        <v>43752</v>
      </c>
      <c r="C263" s="230"/>
      <c r="D263" s="231" t="s">
        <v>804</v>
      </c>
      <c r="E263" s="232" t="s">
        <v>623</v>
      </c>
      <c r="F263" s="232">
        <v>930</v>
      </c>
      <c r="G263" s="232"/>
      <c r="H263" s="232">
        <v>1165</v>
      </c>
      <c r="I263" s="234">
        <v>1200</v>
      </c>
      <c r="J263" s="204" t="s">
        <v>805</v>
      </c>
      <c r="K263" s="205">
        <f t="shared" si="106"/>
        <v>235</v>
      </c>
      <c r="L263" s="206">
        <f t="shared" si="107"/>
        <v>0.25268817204301075</v>
      </c>
      <c r="M263" s="201" t="s">
        <v>591</v>
      </c>
      <c r="N263" s="207">
        <v>43847</v>
      </c>
      <c r="O263" s="1"/>
      <c r="P263" s="1"/>
      <c r="Q263" s="1"/>
      <c r="R263" s="6" t="s">
        <v>784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149</v>
      </c>
      <c r="B264" s="230">
        <v>43753</v>
      </c>
      <c r="C264" s="230"/>
      <c r="D264" s="231" t="s">
        <v>806</v>
      </c>
      <c r="E264" s="232" t="s">
        <v>623</v>
      </c>
      <c r="F264" s="202">
        <v>111</v>
      </c>
      <c r="G264" s="232"/>
      <c r="H264" s="232">
        <v>141</v>
      </c>
      <c r="I264" s="234">
        <v>141</v>
      </c>
      <c r="J264" s="204" t="s">
        <v>607</v>
      </c>
      <c r="K264" s="205">
        <f t="shared" si="106"/>
        <v>30</v>
      </c>
      <c r="L264" s="206">
        <f t="shared" si="107"/>
        <v>0.27027027027027029</v>
      </c>
      <c r="M264" s="201" t="s">
        <v>591</v>
      </c>
      <c r="N264" s="207">
        <v>44328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150</v>
      </c>
      <c r="B265" s="230">
        <v>43753</v>
      </c>
      <c r="C265" s="230"/>
      <c r="D265" s="231" t="s">
        <v>807</v>
      </c>
      <c r="E265" s="232" t="s">
        <v>623</v>
      </c>
      <c r="F265" s="202">
        <v>296</v>
      </c>
      <c r="G265" s="232"/>
      <c r="H265" s="232">
        <v>370</v>
      </c>
      <c r="I265" s="234">
        <v>370</v>
      </c>
      <c r="J265" s="204" t="s">
        <v>681</v>
      </c>
      <c r="K265" s="205">
        <f t="shared" si="106"/>
        <v>74</v>
      </c>
      <c r="L265" s="206">
        <f t="shared" si="107"/>
        <v>0.25</v>
      </c>
      <c r="M265" s="201" t="s">
        <v>591</v>
      </c>
      <c r="N265" s="207">
        <v>43853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151</v>
      </c>
      <c r="B266" s="230">
        <v>43754</v>
      </c>
      <c r="C266" s="230"/>
      <c r="D266" s="231" t="s">
        <v>808</v>
      </c>
      <c r="E266" s="232" t="s">
        <v>623</v>
      </c>
      <c r="F266" s="202">
        <v>300</v>
      </c>
      <c r="G266" s="232"/>
      <c r="H266" s="232">
        <v>382.5</v>
      </c>
      <c r="I266" s="234">
        <v>344</v>
      </c>
      <c r="J266" s="204" t="s">
        <v>809</v>
      </c>
      <c r="K266" s="205">
        <f t="shared" si="106"/>
        <v>82.5</v>
      </c>
      <c r="L266" s="206">
        <f t="shared" si="107"/>
        <v>0.27500000000000002</v>
      </c>
      <c r="M266" s="201" t="s">
        <v>591</v>
      </c>
      <c r="N266" s="207">
        <v>44238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8">
        <v>152</v>
      </c>
      <c r="B267" s="249">
        <v>43832</v>
      </c>
      <c r="C267" s="249"/>
      <c r="D267" s="250" t="s">
        <v>810</v>
      </c>
      <c r="E267" s="56" t="s">
        <v>623</v>
      </c>
      <c r="F267" s="251" t="s">
        <v>811</v>
      </c>
      <c r="G267" s="56"/>
      <c r="H267" s="56"/>
      <c r="I267" s="252">
        <v>590</v>
      </c>
      <c r="J267" s="247" t="s">
        <v>594</v>
      </c>
      <c r="K267" s="247"/>
      <c r="L267" s="253"/>
      <c r="M267" s="254" t="s">
        <v>594</v>
      </c>
      <c r="N267" s="255"/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153</v>
      </c>
      <c r="B268" s="230">
        <v>43966</v>
      </c>
      <c r="C268" s="230"/>
      <c r="D268" s="231" t="s">
        <v>71</v>
      </c>
      <c r="E268" s="232" t="s">
        <v>623</v>
      </c>
      <c r="F268" s="202">
        <v>67.5</v>
      </c>
      <c r="G268" s="232"/>
      <c r="H268" s="232">
        <v>86</v>
      </c>
      <c r="I268" s="234">
        <v>86</v>
      </c>
      <c r="J268" s="204" t="s">
        <v>812</v>
      </c>
      <c r="K268" s="205">
        <f t="shared" ref="K268:K275" si="108">H268-F268</f>
        <v>18.5</v>
      </c>
      <c r="L268" s="206">
        <f t="shared" ref="L268:L275" si="109">K268/F268</f>
        <v>0.27407407407407408</v>
      </c>
      <c r="M268" s="201" t="s">
        <v>591</v>
      </c>
      <c r="N268" s="207">
        <v>44008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154</v>
      </c>
      <c r="B269" s="230">
        <v>44035</v>
      </c>
      <c r="C269" s="230"/>
      <c r="D269" s="231" t="s">
        <v>482</v>
      </c>
      <c r="E269" s="232" t="s">
        <v>623</v>
      </c>
      <c r="F269" s="202">
        <v>231</v>
      </c>
      <c r="G269" s="232"/>
      <c r="H269" s="232">
        <v>281</v>
      </c>
      <c r="I269" s="234">
        <v>281</v>
      </c>
      <c r="J269" s="204" t="s">
        <v>681</v>
      </c>
      <c r="K269" s="205">
        <f t="shared" si="108"/>
        <v>50</v>
      </c>
      <c r="L269" s="206">
        <f t="shared" si="109"/>
        <v>0.21645021645021645</v>
      </c>
      <c r="M269" s="201" t="s">
        <v>591</v>
      </c>
      <c r="N269" s="207">
        <v>44358</v>
      </c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155</v>
      </c>
      <c r="B270" s="230">
        <v>44092</v>
      </c>
      <c r="C270" s="230"/>
      <c r="D270" s="231" t="s">
        <v>407</v>
      </c>
      <c r="E270" s="232" t="s">
        <v>623</v>
      </c>
      <c r="F270" s="232">
        <v>206</v>
      </c>
      <c r="G270" s="232"/>
      <c r="H270" s="232">
        <v>248</v>
      </c>
      <c r="I270" s="234">
        <v>248</v>
      </c>
      <c r="J270" s="204" t="s">
        <v>681</v>
      </c>
      <c r="K270" s="205">
        <f t="shared" si="108"/>
        <v>42</v>
      </c>
      <c r="L270" s="206">
        <f t="shared" si="109"/>
        <v>0.20388349514563106</v>
      </c>
      <c r="M270" s="201" t="s">
        <v>591</v>
      </c>
      <c r="N270" s="207">
        <v>44214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156</v>
      </c>
      <c r="B271" s="230">
        <v>44140</v>
      </c>
      <c r="C271" s="230"/>
      <c r="D271" s="231" t="s">
        <v>407</v>
      </c>
      <c r="E271" s="232" t="s">
        <v>623</v>
      </c>
      <c r="F271" s="232">
        <v>182.5</v>
      </c>
      <c r="G271" s="232"/>
      <c r="H271" s="232">
        <v>248</v>
      </c>
      <c r="I271" s="234">
        <v>248</v>
      </c>
      <c r="J271" s="204" t="s">
        <v>681</v>
      </c>
      <c r="K271" s="205">
        <f t="shared" si="108"/>
        <v>65.5</v>
      </c>
      <c r="L271" s="206">
        <f t="shared" si="109"/>
        <v>0.35890410958904112</v>
      </c>
      <c r="M271" s="201" t="s">
        <v>591</v>
      </c>
      <c r="N271" s="207">
        <v>44214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157</v>
      </c>
      <c r="B272" s="230">
        <v>44140</v>
      </c>
      <c r="C272" s="230"/>
      <c r="D272" s="231" t="s">
        <v>327</v>
      </c>
      <c r="E272" s="232" t="s">
        <v>623</v>
      </c>
      <c r="F272" s="232">
        <v>247.5</v>
      </c>
      <c r="G272" s="232"/>
      <c r="H272" s="232">
        <v>320</v>
      </c>
      <c r="I272" s="234">
        <v>320</v>
      </c>
      <c r="J272" s="204" t="s">
        <v>681</v>
      </c>
      <c r="K272" s="205">
        <f t="shared" si="108"/>
        <v>72.5</v>
      </c>
      <c r="L272" s="206">
        <f t="shared" si="109"/>
        <v>0.29292929292929293</v>
      </c>
      <c r="M272" s="201" t="s">
        <v>591</v>
      </c>
      <c r="N272" s="207">
        <v>44323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158</v>
      </c>
      <c r="B273" s="230">
        <v>44140</v>
      </c>
      <c r="C273" s="230"/>
      <c r="D273" s="231" t="s">
        <v>272</v>
      </c>
      <c r="E273" s="232" t="s">
        <v>623</v>
      </c>
      <c r="F273" s="202">
        <v>925</v>
      </c>
      <c r="G273" s="232"/>
      <c r="H273" s="232">
        <v>1095</v>
      </c>
      <c r="I273" s="234">
        <v>1093</v>
      </c>
      <c r="J273" s="204" t="s">
        <v>813</v>
      </c>
      <c r="K273" s="205">
        <f t="shared" si="108"/>
        <v>170</v>
      </c>
      <c r="L273" s="206">
        <f t="shared" si="109"/>
        <v>0.18378378378378379</v>
      </c>
      <c r="M273" s="201" t="s">
        <v>591</v>
      </c>
      <c r="N273" s="207">
        <v>44201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159</v>
      </c>
      <c r="B274" s="230">
        <v>44140</v>
      </c>
      <c r="C274" s="230"/>
      <c r="D274" s="231" t="s">
        <v>343</v>
      </c>
      <c r="E274" s="232" t="s">
        <v>623</v>
      </c>
      <c r="F274" s="202">
        <v>332.5</v>
      </c>
      <c r="G274" s="232"/>
      <c r="H274" s="232">
        <v>393</v>
      </c>
      <c r="I274" s="234">
        <v>406</v>
      </c>
      <c r="J274" s="204" t="s">
        <v>814</v>
      </c>
      <c r="K274" s="205">
        <f t="shared" si="108"/>
        <v>60.5</v>
      </c>
      <c r="L274" s="206">
        <f t="shared" si="109"/>
        <v>0.18195488721804512</v>
      </c>
      <c r="M274" s="201" t="s">
        <v>591</v>
      </c>
      <c r="N274" s="207">
        <v>44256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160</v>
      </c>
      <c r="B275" s="230">
        <v>44141</v>
      </c>
      <c r="C275" s="230"/>
      <c r="D275" s="231" t="s">
        <v>482</v>
      </c>
      <c r="E275" s="232" t="s">
        <v>623</v>
      </c>
      <c r="F275" s="202">
        <v>231</v>
      </c>
      <c r="G275" s="232"/>
      <c r="H275" s="232">
        <v>281</v>
      </c>
      <c r="I275" s="234">
        <v>281</v>
      </c>
      <c r="J275" s="204" t="s">
        <v>681</v>
      </c>
      <c r="K275" s="205">
        <f t="shared" si="108"/>
        <v>50</v>
      </c>
      <c r="L275" s="206">
        <f t="shared" si="109"/>
        <v>0.21645021645021645</v>
      </c>
      <c r="M275" s="201" t="s">
        <v>591</v>
      </c>
      <c r="N275" s="207">
        <v>44358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56">
        <v>161</v>
      </c>
      <c r="B276" s="249">
        <v>44187</v>
      </c>
      <c r="C276" s="249"/>
      <c r="D276" s="250" t="s">
        <v>455</v>
      </c>
      <c r="E276" s="56" t="s">
        <v>623</v>
      </c>
      <c r="F276" s="251" t="s">
        <v>815</v>
      </c>
      <c r="G276" s="56"/>
      <c r="H276" s="56"/>
      <c r="I276" s="252">
        <v>239</v>
      </c>
      <c r="J276" s="247" t="s">
        <v>594</v>
      </c>
      <c r="K276" s="247"/>
      <c r="L276" s="253"/>
      <c r="M276" s="254"/>
      <c r="N276" s="255"/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56">
        <v>162</v>
      </c>
      <c r="B277" s="249">
        <v>44258</v>
      </c>
      <c r="C277" s="249"/>
      <c r="D277" s="250" t="s">
        <v>810</v>
      </c>
      <c r="E277" s="56" t="s">
        <v>623</v>
      </c>
      <c r="F277" s="251" t="s">
        <v>811</v>
      </c>
      <c r="G277" s="56"/>
      <c r="H277" s="56"/>
      <c r="I277" s="252">
        <v>590</v>
      </c>
      <c r="J277" s="247" t="s">
        <v>594</v>
      </c>
      <c r="K277" s="247"/>
      <c r="L277" s="253"/>
      <c r="M277" s="254"/>
      <c r="N277" s="255"/>
      <c r="O277" s="1"/>
      <c r="P277" s="1"/>
      <c r="R277" s="6" t="s">
        <v>784</v>
      </c>
    </row>
    <row r="278" spans="1:26" ht="12.75" customHeight="1">
      <c r="A278" s="229">
        <v>163</v>
      </c>
      <c r="B278" s="230">
        <v>44274</v>
      </c>
      <c r="C278" s="230"/>
      <c r="D278" s="231" t="s">
        <v>343</v>
      </c>
      <c r="E278" s="232" t="s">
        <v>623</v>
      </c>
      <c r="F278" s="202">
        <v>355</v>
      </c>
      <c r="G278" s="232"/>
      <c r="H278" s="232">
        <v>422.5</v>
      </c>
      <c r="I278" s="234">
        <v>420</v>
      </c>
      <c r="J278" s="204" t="s">
        <v>816</v>
      </c>
      <c r="K278" s="205">
        <f t="shared" ref="K278:K281" si="110">H278-F278</f>
        <v>67.5</v>
      </c>
      <c r="L278" s="206">
        <f t="shared" ref="L278:L281" si="111">K278/F278</f>
        <v>0.19014084507042253</v>
      </c>
      <c r="M278" s="201" t="s">
        <v>591</v>
      </c>
      <c r="N278" s="207">
        <v>44361</v>
      </c>
      <c r="O278" s="1"/>
      <c r="R278" s="257" t="s">
        <v>784</v>
      </c>
    </row>
    <row r="279" spans="1:26" ht="12.75" customHeight="1">
      <c r="A279" s="229">
        <v>164</v>
      </c>
      <c r="B279" s="230">
        <v>44295</v>
      </c>
      <c r="C279" s="230"/>
      <c r="D279" s="231" t="s">
        <v>817</v>
      </c>
      <c r="E279" s="232" t="s">
        <v>623</v>
      </c>
      <c r="F279" s="202">
        <v>555</v>
      </c>
      <c r="G279" s="232"/>
      <c r="H279" s="232">
        <v>663</v>
      </c>
      <c r="I279" s="234">
        <v>663</v>
      </c>
      <c r="J279" s="204" t="s">
        <v>818</v>
      </c>
      <c r="K279" s="205">
        <f t="shared" si="110"/>
        <v>108</v>
      </c>
      <c r="L279" s="206">
        <f t="shared" si="111"/>
        <v>0.19459459459459461</v>
      </c>
      <c r="M279" s="201" t="s">
        <v>591</v>
      </c>
      <c r="N279" s="207">
        <v>44321</v>
      </c>
      <c r="O279" s="1"/>
      <c r="P279" s="1"/>
      <c r="Q279" s="1"/>
      <c r="R279" s="257" t="s">
        <v>784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9">
        <v>165</v>
      </c>
      <c r="B280" s="230">
        <v>44308</v>
      </c>
      <c r="C280" s="230"/>
      <c r="D280" s="231" t="s">
        <v>376</v>
      </c>
      <c r="E280" s="232" t="s">
        <v>623</v>
      </c>
      <c r="F280" s="202">
        <v>126.5</v>
      </c>
      <c r="G280" s="232"/>
      <c r="H280" s="232">
        <v>155</v>
      </c>
      <c r="I280" s="234">
        <v>155</v>
      </c>
      <c r="J280" s="204" t="s">
        <v>681</v>
      </c>
      <c r="K280" s="205">
        <f t="shared" si="110"/>
        <v>28.5</v>
      </c>
      <c r="L280" s="206">
        <f t="shared" si="111"/>
        <v>0.22529644268774704</v>
      </c>
      <c r="M280" s="201" t="s">
        <v>591</v>
      </c>
      <c r="N280" s="207">
        <v>44362</v>
      </c>
      <c r="O280" s="1"/>
      <c r="R280" s="257" t="s">
        <v>784</v>
      </c>
    </row>
    <row r="281" spans="1:26" ht="12.75" customHeight="1">
      <c r="A281" s="308">
        <v>166</v>
      </c>
      <c r="B281" s="309">
        <v>44368</v>
      </c>
      <c r="C281" s="309"/>
      <c r="D281" s="310" t="s">
        <v>394</v>
      </c>
      <c r="E281" s="311" t="s">
        <v>623</v>
      </c>
      <c r="F281" s="312">
        <v>287.5</v>
      </c>
      <c r="G281" s="311"/>
      <c r="H281" s="311">
        <v>245</v>
      </c>
      <c r="I281" s="313">
        <v>344</v>
      </c>
      <c r="J281" s="214" t="s">
        <v>858</v>
      </c>
      <c r="K281" s="215">
        <f t="shared" si="110"/>
        <v>-42.5</v>
      </c>
      <c r="L281" s="216">
        <f t="shared" si="111"/>
        <v>-0.14782608695652175</v>
      </c>
      <c r="M281" s="212" t="s">
        <v>604</v>
      </c>
      <c r="N281" s="209">
        <v>44508</v>
      </c>
      <c r="O281" s="1"/>
      <c r="R281" s="257" t="s">
        <v>784</v>
      </c>
    </row>
    <row r="282" spans="1:26" ht="12.75" customHeight="1">
      <c r="A282" s="256">
        <v>167</v>
      </c>
      <c r="B282" s="249">
        <v>44368</v>
      </c>
      <c r="C282" s="249"/>
      <c r="D282" s="250" t="s">
        <v>482</v>
      </c>
      <c r="E282" s="56" t="s">
        <v>623</v>
      </c>
      <c r="F282" s="251" t="s">
        <v>819</v>
      </c>
      <c r="G282" s="56"/>
      <c r="H282" s="56"/>
      <c r="I282" s="252">
        <v>320</v>
      </c>
      <c r="J282" s="247" t="s">
        <v>594</v>
      </c>
      <c r="K282" s="256"/>
      <c r="L282" s="249"/>
      <c r="M282" s="249"/>
      <c r="N282" s="250"/>
      <c r="O282" s="44"/>
      <c r="R282" s="257" t="s">
        <v>784</v>
      </c>
    </row>
    <row r="283" spans="1:26" ht="12.75" customHeight="1">
      <c r="A283" s="434">
        <v>168</v>
      </c>
      <c r="B283" s="435">
        <v>44406</v>
      </c>
      <c r="C283" s="435"/>
      <c r="D283" s="436" t="s">
        <v>376</v>
      </c>
      <c r="E283" s="437" t="s">
        <v>623</v>
      </c>
      <c r="F283" s="438">
        <v>162.5</v>
      </c>
      <c r="G283" s="437"/>
      <c r="H283" s="437">
        <v>200</v>
      </c>
      <c r="I283" s="437">
        <v>200</v>
      </c>
      <c r="J283" s="204" t="s">
        <v>681</v>
      </c>
      <c r="K283" s="205">
        <f t="shared" ref="K283" si="112">H283-F283</f>
        <v>37.5</v>
      </c>
      <c r="L283" s="206">
        <f t="shared" ref="L283" si="113">K283/F283</f>
        <v>0.23076923076923078</v>
      </c>
      <c r="M283" s="201" t="s">
        <v>591</v>
      </c>
      <c r="N283" s="207">
        <v>44571</v>
      </c>
      <c r="O283" s="44"/>
      <c r="R283" s="257" t="s">
        <v>784</v>
      </c>
    </row>
    <row r="284" spans="1:26" ht="12.75" customHeight="1">
      <c r="A284" s="229">
        <v>169</v>
      </c>
      <c r="B284" s="230">
        <v>44462</v>
      </c>
      <c r="C284" s="230"/>
      <c r="D284" s="231" t="s">
        <v>825</v>
      </c>
      <c r="E284" s="232" t="s">
        <v>623</v>
      </c>
      <c r="F284" s="202">
        <v>1235</v>
      </c>
      <c r="G284" s="232"/>
      <c r="H284" s="232">
        <v>1505</v>
      </c>
      <c r="I284" s="234">
        <v>1500</v>
      </c>
      <c r="J284" s="204" t="s">
        <v>681</v>
      </c>
      <c r="K284" s="205">
        <f t="shared" ref="K284" si="114">H284-F284</f>
        <v>270</v>
      </c>
      <c r="L284" s="206">
        <f t="shared" ref="L284" si="115">K284/F284</f>
        <v>0.21862348178137653</v>
      </c>
      <c r="M284" s="201" t="s">
        <v>591</v>
      </c>
      <c r="N284" s="207">
        <v>44564</v>
      </c>
      <c r="O284" s="1"/>
      <c r="R284" s="257" t="s">
        <v>784</v>
      </c>
    </row>
    <row r="285" spans="1:26" ht="12.75" customHeight="1">
      <c r="A285" s="279">
        <v>170</v>
      </c>
      <c r="B285" s="280">
        <v>44480</v>
      </c>
      <c r="C285" s="280"/>
      <c r="D285" s="281" t="s">
        <v>827</v>
      </c>
      <c r="E285" s="282" t="s">
        <v>623</v>
      </c>
      <c r="F285" s="283" t="s">
        <v>832</v>
      </c>
      <c r="G285" s="282"/>
      <c r="H285" s="282"/>
      <c r="I285" s="282">
        <v>145</v>
      </c>
      <c r="J285" s="284" t="s">
        <v>594</v>
      </c>
      <c r="K285" s="279"/>
      <c r="L285" s="280"/>
      <c r="M285" s="280"/>
      <c r="N285" s="281"/>
      <c r="O285" s="44"/>
      <c r="R285" s="257" t="s">
        <v>784</v>
      </c>
    </row>
    <row r="286" spans="1:26" ht="12.75" customHeight="1">
      <c r="A286" s="285">
        <v>171</v>
      </c>
      <c r="B286" s="286">
        <v>44481</v>
      </c>
      <c r="C286" s="286"/>
      <c r="D286" s="287" t="s">
        <v>261</v>
      </c>
      <c r="E286" s="288" t="s">
        <v>623</v>
      </c>
      <c r="F286" s="289" t="s">
        <v>829</v>
      </c>
      <c r="G286" s="288"/>
      <c r="H286" s="288"/>
      <c r="I286" s="288">
        <v>380</v>
      </c>
      <c r="J286" s="290" t="s">
        <v>594</v>
      </c>
      <c r="K286" s="285"/>
      <c r="L286" s="286"/>
      <c r="M286" s="286"/>
      <c r="N286" s="287"/>
      <c r="O286" s="44"/>
      <c r="R286" s="257" t="s">
        <v>784</v>
      </c>
    </row>
    <row r="287" spans="1:26" ht="12.75" customHeight="1">
      <c r="A287" s="285">
        <v>172</v>
      </c>
      <c r="B287" s="286">
        <v>44481</v>
      </c>
      <c r="C287" s="286"/>
      <c r="D287" s="287" t="s">
        <v>402</v>
      </c>
      <c r="E287" s="288" t="s">
        <v>623</v>
      </c>
      <c r="F287" s="289" t="s">
        <v>830</v>
      </c>
      <c r="G287" s="288"/>
      <c r="H287" s="288"/>
      <c r="I287" s="288">
        <v>56</v>
      </c>
      <c r="J287" s="290" t="s">
        <v>594</v>
      </c>
      <c r="K287" s="285"/>
      <c r="L287" s="286"/>
      <c r="M287" s="286"/>
      <c r="N287" s="287"/>
      <c r="O287" s="44"/>
      <c r="R287" s="257"/>
    </row>
    <row r="288" spans="1:26" ht="12.75" customHeight="1">
      <c r="A288" s="291">
        <v>173</v>
      </c>
      <c r="B288" s="286">
        <v>44551</v>
      </c>
      <c r="C288" s="291"/>
      <c r="D288" s="291" t="s">
        <v>119</v>
      </c>
      <c r="E288" s="288" t="s">
        <v>623</v>
      </c>
      <c r="F288" s="288" t="s">
        <v>871</v>
      </c>
      <c r="G288" s="288"/>
      <c r="H288" s="288"/>
      <c r="I288" s="288">
        <v>3000</v>
      </c>
      <c r="J288" s="288" t="s">
        <v>594</v>
      </c>
      <c r="K288" s="288"/>
      <c r="L288" s="288"/>
      <c r="M288" s="288"/>
      <c r="N288" s="291"/>
      <c r="O288" s="44"/>
      <c r="R288" s="257"/>
    </row>
    <row r="289" spans="1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257"/>
    </row>
    <row r="290" spans="1:18" ht="12.75" customHeight="1">
      <c r="A290" s="256"/>
      <c r="B290" s="258" t="s">
        <v>820</v>
      </c>
      <c r="F290" s="59"/>
      <c r="G290" s="59"/>
      <c r="H290" s="59"/>
      <c r="I290" s="59"/>
      <c r="J290" s="44"/>
      <c r="K290" s="59"/>
      <c r="L290" s="59"/>
      <c r="M290" s="59"/>
      <c r="O290" s="44"/>
      <c r="R290" s="257"/>
    </row>
    <row r="291" spans="1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1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1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A300" s="259"/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A301" s="259"/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A302" s="56"/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</sheetData>
  <autoFilter ref="R1:R298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2022-01-17T02:36:15Z</dcterms:modified>
</cp:coreProperties>
</file>