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F&amp;O)'!$R$1:$R$313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L73" i="6"/>
  <c r="K73"/>
  <c r="K83"/>
  <c r="M83" s="1"/>
  <c r="K97"/>
  <c r="M97" s="1"/>
  <c r="K99"/>
  <c r="M99" s="1"/>
  <c r="K96"/>
  <c r="M96" s="1"/>
  <c r="L44"/>
  <c r="K44"/>
  <c r="L43"/>
  <c r="K43"/>
  <c r="L14"/>
  <c r="K14"/>
  <c r="H12"/>
  <c r="L69"/>
  <c r="K69"/>
  <c r="L62"/>
  <c r="K62"/>
  <c r="L68"/>
  <c r="K68"/>
  <c r="L67"/>
  <c r="K67"/>
  <c r="K95"/>
  <c r="M95" s="1"/>
  <c r="K94"/>
  <c r="M94" s="1"/>
  <c r="L71"/>
  <c r="K71"/>
  <c r="K93"/>
  <c r="M93" s="1"/>
  <c r="L70"/>
  <c r="K70"/>
  <c r="L31"/>
  <c r="K31"/>
  <c r="P16"/>
  <c r="K91"/>
  <c r="M91" s="1"/>
  <c r="K90"/>
  <c r="M90" s="1"/>
  <c r="L39"/>
  <c r="K39"/>
  <c r="L28"/>
  <c r="K28"/>
  <c r="K92"/>
  <c r="M92" s="1"/>
  <c r="P15"/>
  <c r="L66"/>
  <c r="K66"/>
  <c r="L64"/>
  <c r="K64"/>
  <c r="K89"/>
  <c r="M89" s="1"/>
  <c r="K88"/>
  <c r="M88" s="1"/>
  <c r="L65"/>
  <c r="K65"/>
  <c r="L35"/>
  <c r="K35"/>
  <c r="P13"/>
  <c r="L63"/>
  <c r="K63"/>
  <c r="K87"/>
  <c r="M87" s="1"/>
  <c r="K86"/>
  <c r="M86" s="1"/>
  <c r="K85"/>
  <c r="M85" s="1"/>
  <c r="K61"/>
  <c r="L61"/>
  <c r="L58"/>
  <c r="K58"/>
  <c r="L60"/>
  <c r="K60"/>
  <c r="L59"/>
  <c r="K59"/>
  <c r="L34"/>
  <c r="K34"/>
  <c r="K57"/>
  <c r="L57"/>
  <c r="L32"/>
  <c r="K32"/>
  <c r="L29"/>
  <c r="K29"/>
  <c r="L56"/>
  <c r="K56"/>
  <c r="L55"/>
  <c r="K55"/>
  <c r="L54"/>
  <c r="K54"/>
  <c r="L30"/>
  <c r="K30"/>
  <c r="M43" l="1"/>
  <c r="M73"/>
  <c r="M14"/>
  <c r="M44"/>
  <c r="M31"/>
  <c r="M70"/>
  <c r="M67"/>
  <c r="M68"/>
  <c r="M62"/>
  <c r="M69"/>
  <c r="M28"/>
  <c r="M71"/>
  <c r="M35"/>
  <c r="M39"/>
  <c r="M66"/>
  <c r="M64"/>
  <c r="M65"/>
  <c r="M63"/>
  <c r="M60"/>
  <c r="M61"/>
  <c r="M55"/>
  <c r="M29"/>
  <c r="M58"/>
  <c r="M59"/>
  <c r="M32"/>
  <c r="M34"/>
  <c r="M30"/>
  <c r="M56"/>
  <c r="M57"/>
  <c r="M54"/>
  <c r="L108"/>
  <c r="K108"/>
  <c r="M108" l="1"/>
  <c r="L12" l="1"/>
  <c r="K12"/>
  <c r="L11"/>
  <c r="K11"/>
  <c r="L106"/>
  <c r="K106"/>
  <c r="M11" l="1"/>
  <c r="M12"/>
  <c r="M106"/>
  <c r="L107"/>
  <c r="K107"/>
  <c r="H301"/>
  <c r="M107" l="1"/>
  <c r="K301" l="1"/>
  <c r="L301" s="1"/>
  <c r="K290"/>
  <c r="L290" s="1"/>
  <c r="K280"/>
  <c r="L280" s="1"/>
  <c r="K296" l="1"/>
  <c r="L296" s="1"/>
  <c r="K297" l="1"/>
  <c r="L297" s="1"/>
  <c r="K294" l="1"/>
  <c r="L294" s="1"/>
  <c r="K273"/>
  <c r="L273" s="1"/>
  <c r="K293"/>
  <c r="L293" s="1"/>
  <c r="K292"/>
  <c r="L292" s="1"/>
  <c r="K291"/>
  <c r="L291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79"/>
  <c r="L279" s="1"/>
  <c r="K278"/>
  <c r="L278" s="1"/>
  <c r="K277"/>
  <c r="L277" s="1"/>
  <c r="K276"/>
  <c r="L276" s="1"/>
  <c r="K275"/>
  <c r="L275" s="1"/>
  <c r="K274"/>
  <c r="L274" s="1"/>
  <c r="K272"/>
  <c r="L272" s="1"/>
  <c r="K271"/>
  <c r="L271" s="1"/>
  <c r="K270"/>
  <c r="L270" s="1"/>
  <c r="F269"/>
  <c r="K269" s="1"/>
  <c r="L269" s="1"/>
  <c r="K268"/>
  <c r="L268" s="1"/>
  <c r="K267"/>
  <c r="L267" s="1"/>
  <c r="K266"/>
  <c r="L266" s="1"/>
  <c r="K265"/>
  <c r="L265" s="1"/>
  <c r="K264"/>
  <c r="L264" s="1"/>
  <c r="F263"/>
  <c r="K263" s="1"/>
  <c r="L263" s="1"/>
  <c r="F262"/>
  <c r="K262" s="1"/>
  <c r="L262" s="1"/>
  <c r="K261"/>
  <c r="L261" s="1"/>
  <c r="F260"/>
  <c r="K260" s="1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2"/>
  <c r="L242" s="1"/>
  <c r="K241"/>
  <c r="L241" s="1"/>
  <c r="F240"/>
  <c r="K240" s="1"/>
  <c r="L240" s="1"/>
  <c r="K239"/>
  <c r="L239" s="1"/>
  <c r="K236"/>
  <c r="L236" s="1"/>
  <c r="K235"/>
  <c r="L235" s="1"/>
  <c r="K234"/>
  <c r="L234" s="1"/>
  <c r="K231"/>
  <c r="L231" s="1"/>
  <c r="K230"/>
  <c r="L230" s="1"/>
  <c r="K229"/>
  <c r="L229" s="1"/>
  <c r="K228"/>
  <c r="L228" s="1"/>
  <c r="K227"/>
  <c r="L227" s="1"/>
  <c r="K226"/>
  <c r="L226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4"/>
  <c r="L214" s="1"/>
  <c r="K212"/>
  <c r="L212" s="1"/>
  <c r="K210"/>
  <c r="L210" s="1"/>
  <c r="K208"/>
  <c r="L208" s="1"/>
  <c r="K207"/>
  <c r="L207" s="1"/>
  <c r="K206"/>
  <c r="L206" s="1"/>
  <c r="K204"/>
  <c r="L204" s="1"/>
  <c r="K203"/>
  <c r="L203" s="1"/>
  <c r="K202"/>
  <c r="L202" s="1"/>
  <c r="K201"/>
  <c r="K200"/>
  <c r="L200" s="1"/>
  <c r="K199"/>
  <c r="L199" s="1"/>
  <c r="K197"/>
  <c r="L197" s="1"/>
  <c r="K196"/>
  <c r="L196" s="1"/>
  <c r="K195"/>
  <c r="L195" s="1"/>
  <c r="K194"/>
  <c r="L194" s="1"/>
  <c r="K193"/>
  <c r="L193" s="1"/>
  <c r="F192"/>
  <c r="K192" s="1"/>
  <c r="L192" s="1"/>
  <c r="H191"/>
  <c r="K191" s="1"/>
  <c r="L191" s="1"/>
  <c r="K188"/>
  <c r="L188" s="1"/>
  <c r="K187"/>
  <c r="L187" s="1"/>
  <c r="K186"/>
  <c r="L186" s="1"/>
  <c r="K185"/>
  <c r="L185" s="1"/>
  <c r="K184"/>
  <c r="L184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H157"/>
  <c r="K157" s="1"/>
  <c r="L157" s="1"/>
  <c r="F156"/>
  <c r="K156" s="1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M7"/>
  <c r="D7" i="5"/>
  <c r="K6" i="4"/>
  <c r="K6" i="3"/>
  <c r="L6" i="2"/>
  <c r="P10" i="6" l="1"/>
</calcChain>
</file>

<file path=xl/sharedStrings.xml><?xml version="1.0" encoding="utf-8"?>
<sst xmlns="http://schemas.openxmlformats.org/spreadsheetml/2006/main" count="3131" uniqueCount="1119">
  <si>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</si>
  <si>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</si>
  <si>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</si>
  <si>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</si>
  <si>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</si>
  <si>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</si>
  <si>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</si>
  <si>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</si>
  <si>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</si>
  <si>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</si>
  <si>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</si>
  <si>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</si>
  <si>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</si>
  <si>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</si>
  <si>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</si>
  <si>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</si>
  <si>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</si>
  <si>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</si>
  <si>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</si>
  <si>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</si>
  <si>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</si>
  <si>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</si>
  <si>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</si>
  <si>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</si>
  <si>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</si>
  <si>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</si>
  <si>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</si>
  <si>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</si>
  <si>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</si>
  <si>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</si>
  <si>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</si>
  <si>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</si>
  <si>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</si>
  <si>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</si>
  <si>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</si>
  <si>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</si>
  <si>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</si>
  <si>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</si>
  <si>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</si>
  <si>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</si>
  <si>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</si>
  <si>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</si>
  <si>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</si>
  <si>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</si>
  <si>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</si>
  <si>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</si>
  <si>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</si>
  <si>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</si>
  <si>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</si>
  <si>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</si>
  <si>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</si>
  <si>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</si>
  <si>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</si>
  <si>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</si>
  <si>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</si>
  <si>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</si>
  <si>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</si>
  <si>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</si>
  <si>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</si>
  <si>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</si>
  <si>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</si>
  <si>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</si>
  <si>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</si>
  <si>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</si>
  <si>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</si>
  <si>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</si>
  <si>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</si>
  <si>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</si>
  <si>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</si>
  <si>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</si>
  <si>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</si>
  <si>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</si>
  <si>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</si>
  <si>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</si>
  <si>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</si>
  <si>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</si>
  <si>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</si>
  <si>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</si>
  <si>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</si>
  <si>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</si>
  <si>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</si>
  <si>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</si>
  <si>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</si>
  <si>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</si>
  <si>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</si>
  <si>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</si>
  <si>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</si>
  <si>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</si>
  <si>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</si>
  <si>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</si>
  <si>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</si>
  <si>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</si>
  <si>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</si>
  <si>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</si>
  <si>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</si>
  <si>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</si>
  <si>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</si>
  <si>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</si>
  <si>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</si>
  <si>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</si>
  <si>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</si>
  <si>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</si>
  <si>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</si>
  <si>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</si>
  <si>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</si>
  <si>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</si>
  <si>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</si>
  <si>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</si>
  <si>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</si>
  <si>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</si>
  <si>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</si>
  <si>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</si>
  <si>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</si>
  <si>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</si>
  <si>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</si>
  <si>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</si>
  <si>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</si>
  <si>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</si>
  <si>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</si>
  <si>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</si>
  <si>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</si>
  <si>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</si>
  <si>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</si>
  <si>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</si>
  <si>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</si>
  <si>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</si>
  <si>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</si>
  <si>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</si>
  <si>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</si>
  <si>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</si>
  <si>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</si>
  <si>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</si>
  <si>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</si>
  <si>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</si>
  <si>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</si>
  <si>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</si>
  <si>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</si>
  <si>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</si>
  <si>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</si>
  <si>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</si>
  <si>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</si>
  <si>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</si>
  <si>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</si>
  <si>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</si>
  <si>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</si>
  <si>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</si>
  <si>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</si>
  <si>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</si>
  <si>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</si>
  <si>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</si>
  <si>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</si>
  <si>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</si>
  <si>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</si>
  <si>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</si>
  <si>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</si>
  <si>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</si>
  <si>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</si>
  <si>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</si>
  <si>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</si>
  <si>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</si>
  <si>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</si>
  <si>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</si>
  <si>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</si>
  <si>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</si>
  <si>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</si>
  <si>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</si>
  <si>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</si>
  <si>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</si>
  <si>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</si>
  <si>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</si>
  <si>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</si>
  <si>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</si>
  <si>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</si>
  <si>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</si>
  <si>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</si>
  <si>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</si>
  <si>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</si>
  <si>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</si>
  <si>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</si>
  <si>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</si>
  <si>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</si>
  <si>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</si>
  <si>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</si>
  <si>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</si>
  <si>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</si>
  <si>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</si>
  <si>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</si>
  <si>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</si>
  <si>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</si>
  <si>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</si>
  <si>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</si>
  <si>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</si>
  <si>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</si>
  <si>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</si>
  <si>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</si>
  <si>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</si>
  <si>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</si>
  <si>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</si>
  <si>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</si>
  <si>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</si>
  <si>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</si>
  <si>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</si>
  <si>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</si>
  <si>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</si>
  <si>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</si>
  <si>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</si>
  <si>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</si>
  <si>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</si>
  <si>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</si>
  <si>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</si>
  <si>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</si>
  <si>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</si>
  <si>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</si>
  <si>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</si>
  <si>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</si>
  <si>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</si>
  <si>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</si>
  <si>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</si>
  <si>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</si>
  <si>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</si>
  <si>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</si>
  <si>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</si>
  <si>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</si>
  <si>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</si>
  <si>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</si>
  <si>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</si>
  <si>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</si>
  <si>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</si>
  <si>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</si>
  <si>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</si>
  <si>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</si>
  <si>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</si>
  <si>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</si>
  <si>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</si>
  <si>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</si>
  <si>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</si>
  <si>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</si>
  <si>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</si>
  <si>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</si>
  <si>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</si>
  <si>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</si>
  <si>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</si>
  <si>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</si>
  <si>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</si>
  <si>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</si>
  <si>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</si>
  <si>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</si>
  <si>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</si>
  <si>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</si>
  <si>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</si>
  <si>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</si>
  <si>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</si>
  <si>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</si>
  <si>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</si>
  <si>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</si>
  <si>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</si>
  <si>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</si>
  <si>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</si>
  <si>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</si>
  <si>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</si>
  <si>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</si>
  <si>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</si>
  <si>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</si>
  <si>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</si>
  <si>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</si>
  <si>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</si>
  <si>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</si>
  <si>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</si>
  <si>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</si>
  <si>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</si>
  <si>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</si>
  <si>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</si>
  <si>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</si>
  <si>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</si>
  <si>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</si>
  <si>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</si>
  <si>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</si>
  <si>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</si>
  <si>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</si>
  <si>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</si>
  <si>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</si>
  <si>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</si>
  <si>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</si>
  <si>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</si>
  <si>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</si>
  <si>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</si>
  <si>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</si>
  <si>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</si>
  <si>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</si>
  <si>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</si>
  <si>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</si>
  <si>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</si>
  <si>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</si>
  <si>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</si>
  <si>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</si>
  <si>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</si>
  <si>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</si>
  <si>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</si>
  <si>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</si>
  <si>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</si>
  <si>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</si>
  <si>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</si>
  <si>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</si>
  <si>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</si>
  <si>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</si>
  <si>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</si>
  <si>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</si>
  <si>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</si>
  <si>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</si>
  <si>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</si>
  <si>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</si>
  <si>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</si>
  <si>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</si>
  <si>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</si>
  <si>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</si>
  <si>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</si>
  <si>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</si>
  <si>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</si>
  <si>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</si>
  <si>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</si>
  <si>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</si>
  <si>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</si>
  <si>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</si>
  <si>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</si>
  <si>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</si>
  <si>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</si>
  <si>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</si>
  <si>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</si>
  <si>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</si>
  <si>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</si>
  <si>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</si>
  <si>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</si>
  <si>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</si>
  <si>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</si>
  <si>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</si>
  <si>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</si>
  <si>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</si>
  <si>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</si>
  <si>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</si>
  <si>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</si>
  <si>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</si>
  <si>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</si>
  <si>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</si>
  <si>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</si>
  <si>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</si>
  <si>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</si>
  <si>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</si>
  <si>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</si>
  <si>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</si>
  <si>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</si>
  <si>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</si>
  <si>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</si>
  <si>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</si>
  <si>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</si>
  <si>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</si>
  <si>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</si>
  <si>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</si>
  <si>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</si>
  <si>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</si>
  <si>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</si>
  <si>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</si>
  <si>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</si>
  <si>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</si>
  <si>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</si>
  <si>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</si>
  <si>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</si>
  <si>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</si>
  <si>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</si>
  <si>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</si>
  <si>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</si>
  <si>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</si>
  <si>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</si>
  <si>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</si>
  <si>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</si>
  <si>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</si>
  <si>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</si>
  <si>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</si>
  <si>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</si>
  <si>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</si>
  <si>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</si>
  <si>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</si>
  <si>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</si>
  <si>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</si>
  <si>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</si>
  <si>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</si>
  <si>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</si>
  <si>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</si>
  <si>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</si>
  <si>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</si>
  <si>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</si>
  <si>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</si>
  <si>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</si>
  <si>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</si>
  <si>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</si>
  <si>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</si>
  <si>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</si>
  <si>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</si>
  <si>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</si>
  <si>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</si>
  <si>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</si>
  <si>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</si>
  <si>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</si>
  <si>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</si>
  <si>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</si>
  <si>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</si>
  <si>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</si>
  <si>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</si>
  <si>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</si>
  <si>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</si>
  <si>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</si>
  <si>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</si>
  <si>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</si>
  <si>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</si>
  <si>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</si>
  <si>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</si>
  <si>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</si>
  <si>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</si>
  <si>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</si>
  <si>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</si>
  <si>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</si>
  <si>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</si>
  <si>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</si>
  <si>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</si>
  <si>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</si>
  <si>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</si>
  <si>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</si>
  <si>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</si>
  <si>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</si>
  <si>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</si>
  <si>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</si>
  <si>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</si>
  <si>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</si>
  <si>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</si>
  <si>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</si>
  <si>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</si>
  <si>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</si>
  <si>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</si>
  <si>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</si>
  <si>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</si>
  <si>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</si>
  <si>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</si>
  <si>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</si>
  <si>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</si>
  <si>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</si>
  <si>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</si>
  <si>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</si>
  <si>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</si>
  <si>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</si>
  <si>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</si>
  <si>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</si>
  <si>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</si>
  <si>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</si>
  <si>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</si>
  <si>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</si>
  <si>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</si>
  <si>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</si>
  <si>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</si>
  <si>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</si>
  <si>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</si>
  <si>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</si>
  <si>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</si>
  <si>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</si>
  <si>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</si>
  <si>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</si>
  <si>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</si>
  <si>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</si>
  <si>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</si>
  <si>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</si>
  <si>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</si>
  <si>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</si>
  <si>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</si>
  <si>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</si>
  <si>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</si>
  <si>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</si>
  <si>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</si>
  <si>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</si>
  <si>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</si>
  <si>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</si>
  <si>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</si>
  <si>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</si>
  <si>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</si>
  <si>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</si>
  <si>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</si>
  <si>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</si>
  <si>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</si>
  <si>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</si>
  <si>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</si>
  <si>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</si>
  <si>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</si>
  <si>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</si>
  <si>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</si>
  <si>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</si>
  <si>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</si>
  <si>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</si>
  <si>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</si>
  <si>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</si>
  <si>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</si>
  <si>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</si>
  <si>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</si>
  <si>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</si>
  <si>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</si>
  <si>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</si>
  <si>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</si>
  <si>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</si>
  <si>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</si>
  <si>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</si>
  <si>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</si>
  <si>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</si>
  <si>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</si>
  <si>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</si>
  <si>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</si>
  <si>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</si>
  <si>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</si>
  <si>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</si>
  <si>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</si>
  <si>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</si>
  <si>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</si>
  <si>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</si>
  <si>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</si>
  <si>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</si>
  <si>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</si>
  <si>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</si>
  <si>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</si>
  <si>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</si>
  <si>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</si>
  <si>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</si>
  <si>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</si>
  <si>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</si>
  <si>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</si>
  <si>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</si>
  <si>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</si>
  <si>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</si>
  <si>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</si>
  <si>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</si>
  <si>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</si>
  <si>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</si>
  <si>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</si>
  <si>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</si>
  <si>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</si>
  <si>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</si>
  <si>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</si>
  <si>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</si>
  <si>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</si>
  <si>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</si>
  <si>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</si>
  <si>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</si>
  <si>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</si>
  <si>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</si>
  <si>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</si>
  <si>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</si>
  <si>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</si>
  <si>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</si>
  <si>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</si>
  <si>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</si>
  <si>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</si>
  <si>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</si>
  <si>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</si>
  <si>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</si>
  <si>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</si>
  <si>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</si>
  <si>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</si>
  <si>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</si>
  <si>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</si>
  <si>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</si>
  <si>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</si>
  <si>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</si>
  <si>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</si>
  <si>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</si>
  <si>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</si>
  <si>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</si>
  <si>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</si>
  <si>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</si>
  <si>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</si>
  <si>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</si>
  <si>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</si>
  <si>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</si>
  <si>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</si>
  <si>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</si>
  <si>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</si>
  <si>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</si>
  <si>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</si>
  <si>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</si>
  <si>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</si>
  <si>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</si>
  <si>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</si>
  <si>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</si>
  <si>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</si>
  <si>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</si>
  <si>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</si>
  <si>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</si>
  <si>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</si>
  <si>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</si>
  <si>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</si>
  <si>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</si>
  <si>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</si>
  <si>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</si>
  <si>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</si>
  <si>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</si>
  <si>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</si>
  <si>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</si>
  <si>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</si>
  <si>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</si>
  <si>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</si>
  <si>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</si>
  <si>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</si>
  <si>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</si>
  <si>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</si>
  <si>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</si>
  <si>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</si>
  <si>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</si>
  <si>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</si>
  <si>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</si>
  <si>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</si>
  <si>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</si>
  <si>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</si>
  <si>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</si>
  <si>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</si>
  <si>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</si>
  <si>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</si>
  <si>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</si>
  <si>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</si>
  <si>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</si>
  <si>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</si>
  <si>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</si>
  <si>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</si>
  <si>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</si>
  <si>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</si>
  <si>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</si>
  <si>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</si>
  <si>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</si>
  <si>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</si>
  <si>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</si>
  <si>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</si>
  <si>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</si>
  <si>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</si>
  <si>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</si>
  <si>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</si>
  <si>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</si>
  <si>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</si>
  <si>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</si>
  <si>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</si>
  <si>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</si>
  <si>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</si>
  <si>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</si>
  <si>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</si>
  <si>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</si>
  <si>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</si>
  <si>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</si>
  <si>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</si>
  <si>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</si>
  <si>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</si>
  <si>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</si>
  <si>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</si>
  <si>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</si>
  <si>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</si>
  <si>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</si>
  <si>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</si>
  <si>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</si>
  <si>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</si>
  <si>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</si>
  <si>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</si>
  <si>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</si>
  <si>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</si>
  <si>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</si>
  <si>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</si>
  <si>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</si>
  <si>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</si>
  <si>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</si>
  <si>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</si>
  <si>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</si>
  <si>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</si>
  <si>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</si>
  <si>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</si>
  <si>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</si>
  <si>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</si>
  <si>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</si>
  <si>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</si>
  <si>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</si>
  <si>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</si>
  <si>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</si>
  <si>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</si>
  <si>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</si>
  <si>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</si>
  <si>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</si>
  <si>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</si>
  <si>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</si>
  <si>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</si>
  <si>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</si>
  <si>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</si>
  <si>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</si>
  <si>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</si>
  <si>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</si>
  <si>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</si>
  <si>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</si>
  <si>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</si>
  <si>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</si>
  <si>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</si>
  <si>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</si>
  <si>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</si>
  <si>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</si>
  <si>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</si>
  <si>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</si>
  <si>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</si>
  <si>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</si>
  <si>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</si>
  <si>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</si>
  <si>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</si>
  <si>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</si>
  <si>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</si>
  <si>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</si>
  <si>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</si>
  <si>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</si>
  <si>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</si>
  <si>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</si>
  <si>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</si>
  <si>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</si>
  <si>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</si>
  <si>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</si>
  <si>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</si>
  <si>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</si>
  <si>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</si>
  <si>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</si>
  <si>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</si>
  <si>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</si>
  <si>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</si>
  <si>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</si>
  <si>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</si>
  <si>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</si>
  <si>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</si>
  <si>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</si>
  <si>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</si>
  <si>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</si>
  <si>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</si>
  <si>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</si>
  <si>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</si>
  <si>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</si>
  <si>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</si>
  <si>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</si>
  <si>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</si>
  <si>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</si>
  <si>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</si>
  <si>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</si>
  <si>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</si>
  <si>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</si>
  <si>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</si>
  <si>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</si>
  <si>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</si>
  <si>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</si>
  <si>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</si>
  <si>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</si>
  <si>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</si>
  <si>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</si>
  <si>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</si>
  <si>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</si>
  <si>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</si>
  <si>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</si>
  <si>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</si>
  <si>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</si>
  <si>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</si>
  <si>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</si>
  <si>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</si>
  <si>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</si>
  <si>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</si>
  <si>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</si>
  <si>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</si>
  <si>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</si>
  <si>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</si>
  <si>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</si>
  <si>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</si>
  <si>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</si>
  <si>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</si>
  <si>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</si>
  <si>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</si>
  <si>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</si>
  <si>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</si>
  <si>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</si>
  <si>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</si>
  <si>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</si>
  <si>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</si>
  <si>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</si>
  <si>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</si>
  <si>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</si>
  <si>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</si>
  <si>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</si>
  <si>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</si>
  <si>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</si>
  <si>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</si>
  <si>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</si>
  <si>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</si>
  <si>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</si>
  <si>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</si>
  <si>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</si>
  <si>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</si>
  <si>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</si>
  <si>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</si>
  <si>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</si>
  <si>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</si>
  <si>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</si>
  <si>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</si>
  <si>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</si>
  <si>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</si>
  <si>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</si>
  <si>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</si>
  <si>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</si>
  <si>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</si>
  <si>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</si>
  <si>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</si>
  <si>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</si>
  <si>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</si>
  <si>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</si>
  <si>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</si>
  <si>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</si>
  <si>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</si>
  <si>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</si>
  <si>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</si>
  <si>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</si>
  <si>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</si>
  <si>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</si>
  <si>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</si>
  <si>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</si>
  <si>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</si>
  <si>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</si>
  <si>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</si>
  <si>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</si>
  <si>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</si>
  <si>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</si>
  <si>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</si>
  <si>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</si>
  <si>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</si>
  <si>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</si>
  <si>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</si>
  <si>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</si>
  <si>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</si>
  <si>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</si>
  <si>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</si>
  <si>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</si>
  <si>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</si>
  <si>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</si>
  <si>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</si>
  <si>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</si>
  <si>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</si>
  <si>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</si>
  <si>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</si>
  <si>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</si>
  <si>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</si>
  <si>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</si>
  <si>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</si>
  <si>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</si>
  <si>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</si>
  <si>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</si>
  <si>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</si>
  <si>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</si>
  <si>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</si>
  <si>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</si>
  <si>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</si>
  <si>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</si>
  <si>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</si>
  <si>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</si>
  <si>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</si>
  <si>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</si>
  <si>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</si>
  <si>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</si>
  <si>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420-450</t>
  </si>
  <si>
    <t>N</t>
  </si>
  <si>
    <t>440-450</t>
  </si>
  <si>
    <t>250-275</t>
  </si>
  <si>
    <t>750-780</t>
  </si>
  <si>
    <t>677-685</t>
  </si>
  <si>
    <t>Part profit of Rs.37.75/-</t>
  </si>
  <si>
    <t>ITC&lt;&gt;</t>
  </si>
  <si>
    <t>1750-1800</t>
  </si>
  <si>
    <t>490-500</t>
  </si>
  <si>
    <t>145-150</t>
  </si>
  <si>
    <t>1160-1180</t>
  </si>
  <si>
    <t>PIIND JUNE FUT</t>
  </si>
  <si>
    <t>2820-2850</t>
  </si>
  <si>
    <t xml:space="preserve">NIFTY JUNE FUT </t>
  </si>
  <si>
    <t>215-220</t>
  </si>
  <si>
    <t>Retail Research Technical Calls &amp; Fundamental Performance Report for the month of June-2022</t>
  </si>
  <si>
    <t>Profit of Rs.16/-</t>
  </si>
  <si>
    <t>Profit of Rs.24.5/-</t>
  </si>
  <si>
    <t>Loss of Rs.50/-</t>
  </si>
  <si>
    <t>NIFTY JUNE FUT</t>
  </si>
  <si>
    <t>16700-16800</t>
  </si>
  <si>
    <t>1000-1020</t>
  </si>
  <si>
    <t>103-103.8</t>
  </si>
  <si>
    <t>108-110</t>
  </si>
  <si>
    <t>Profit of Rs.5.75/-</t>
  </si>
  <si>
    <t>Profit of Rs.80/-</t>
  </si>
  <si>
    <t>Profit of Rs.77.5/-</t>
  </si>
  <si>
    <t>Profit of Rs.32/-</t>
  </si>
  <si>
    <t>Sell</t>
  </si>
  <si>
    <t>16600-16500</t>
  </si>
  <si>
    <t>Profit of Rs.65/-</t>
  </si>
  <si>
    <t>COLPAL JUNE FUT</t>
  </si>
  <si>
    <t>1620-1640</t>
  </si>
  <si>
    <t>Loss of Rs.3.8/-</t>
  </si>
  <si>
    <t>AXISBANK JUNE FUT</t>
  </si>
  <si>
    <t>670-665</t>
  </si>
  <si>
    <t>Profit of Rs.7/-</t>
  </si>
  <si>
    <t>BEL JUNE FUT</t>
  </si>
  <si>
    <t>245-250</t>
  </si>
  <si>
    <t>Profit of Rs.2.75/-</t>
  </si>
  <si>
    <t>RBLBANK JUNE FUT</t>
  </si>
  <si>
    <t>102-100</t>
  </si>
  <si>
    <t>2210-2230</t>
  </si>
  <si>
    <t>2350-2450</t>
  </si>
  <si>
    <t>188-190</t>
  </si>
  <si>
    <t>1585-1591</t>
  </si>
  <si>
    <t>1650-1700</t>
  </si>
  <si>
    <t>BANKNIFTY 35300 CE 9-JUN</t>
  </si>
  <si>
    <t>350-400</t>
  </si>
  <si>
    <t>NIFTY 16500 CE 9-JUN</t>
  </si>
  <si>
    <t>110-130</t>
  </si>
  <si>
    <t>Loss of Rs.29/-</t>
  </si>
  <si>
    <t>Loss of Rs.2.75/-</t>
  </si>
  <si>
    <t>TCS JUNE FUT</t>
  </si>
  <si>
    <t>3500-550</t>
  </si>
  <si>
    <t>16550-16650</t>
  </si>
  <si>
    <t>Neutral/-</t>
  </si>
  <si>
    <t>NIFTY 16400 CE 9-JUN</t>
  </si>
  <si>
    <t>130-150</t>
  </si>
  <si>
    <t xml:space="preserve">HDFCBANK 1380 CE </t>
  </si>
  <si>
    <t>35-40</t>
  </si>
  <si>
    <t>90-100</t>
  </si>
  <si>
    <t>Profit of Rs.20/-</t>
  </si>
  <si>
    <t>Profit of Rs.7.5/-</t>
  </si>
  <si>
    <t>Profit of Rs.19.75/-</t>
  </si>
  <si>
    <t>482-486</t>
  </si>
  <si>
    <t>500-515</t>
  </si>
  <si>
    <t>SIEMENS JUNE FUT</t>
  </si>
  <si>
    <t>2420-2450</t>
  </si>
  <si>
    <t>Profit of Rs.15/-</t>
  </si>
  <si>
    <t>Profit of Rs.6/-</t>
  </si>
  <si>
    <t>Loss of Rs.105/-</t>
  </si>
  <si>
    <t>BANKNIFTY 34800 CE 9-JUN</t>
  </si>
  <si>
    <t>160-220</t>
  </si>
  <si>
    <t>Profit of Rs.50/-</t>
  </si>
  <si>
    <t>NIFTY 16350 CE 9-JUN</t>
  </si>
  <si>
    <t>50-65</t>
  </si>
  <si>
    <t>Profit of Rs.14/-</t>
  </si>
  <si>
    <t>APOLLOHOSP JUNE FUT</t>
  </si>
  <si>
    <t>3750-3800</t>
  </si>
  <si>
    <t>HDFCAMC JUNE FUT</t>
  </si>
  <si>
    <t>1950-2000</t>
  </si>
  <si>
    <t>MOTHERSON</t>
  </si>
  <si>
    <t>Profit of Rs.42.5/-</t>
  </si>
  <si>
    <t>ICICIBANK JUNE FUT</t>
  </si>
  <si>
    <t>735-745</t>
  </si>
  <si>
    <t>40-50</t>
  </si>
  <si>
    <t>INFY 1520 CE JUN</t>
  </si>
  <si>
    <t>HDFCBANK 1360 CE</t>
  </si>
  <si>
    <t>40-45</t>
  </si>
  <si>
    <t>180-181</t>
  </si>
  <si>
    <t>188-192</t>
  </si>
  <si>
    <t>1240-1300</t>
  </si>
  <si>
    <t>700-710</t>
  </si>
  <si>
    <t>PANTH</t>
  </si>
  <si>
    <t>FIDEL</t>
  </si>
  <si>
    <t>Fidel Softech Limited</t>
  </si>
  <si>
    <t>RILINFRA</t>
  </si>
  <si>
    <t>Rachana Infra Ltd</t>
  </si>
  <si>
    <t>GRAVITON RESEARCH CAPITAL LLP</t>
  </si>
  <si>
    <t>Loss of Rs.9/-</t>
  </si>
  <si>
    <t>Loss of Rs.62.5/-</t>
  </si>
  <si>
    <t>Loss of Rs.90/-</t>
  </si>
  <si>
    <t>Loss of Rs.12.5/-</t>
  </si>
  <si>
    <t>650-670</t>
  </si>
  <si>
    <t>Profit of Rs.3/-</t>
  </si>
  <si>
    <t>992-1000</t>
  </si>
  <si>
    <t>1030-1060</t>
  </si>
  <si>
    <t>239-241</t>
  </si>
  <si>
    <t>248-252</t>
  </si>
  <si>
    <t>120-140</t>
  </si>
  <si>
    <t>Profit of Rs.4/-</t>
  </si>
  <si>
    <t>NIFTY 15900 CE 16-JUN</t>
  </si>
  <si>
    <t>Loss of Rs.14.5/-</t>
  </si>
  <si>
    <t>Loss of Rs.8.5/-</t>
  </si>
  <si>
    <t>395-400</t>
  </si>
  <si>
    <t>440-460</t>
  </si>
  <si>
    <t>PURAV BHARATBHAI PATEL</t>
  </si>
  <si>
    <t>SSTL</t>
  </si>
  <si>
    <t>SUMIT SHARDA</t>
  </si>
  <si>
    <t>NAVKARCORP</t>
  </si>
  <si>
    <t>Navkar Corporation Ltd.</t>
  </si>
  <si>
    <t>PARTH INFIN BROKERS PVT LTD</t>
  </si>
  <si>
    <t>XTX MARKETS LLP</t>
  </si>
  <si>
    <t>Loss of Rs.18/-</t>
  </si>
  <si>
    <t>623-629</t>
  </si>
  <si>
    <t>2400-2420</t>
  </si>
  <si>
    <t>HDFCBANK 1340 CE JUN</t>
  </si>
  <si>
    <t>30-35</t>
  </si>
  <si>
    <t>Profit of Rs.4.5/-</t>
  </si>
  <si>
    <t>BERGEPAINT JUNE FUT</t>
  </si>
  <si>
    <t>568-560</t>
  </si>
  <si>
    <t>Profit of Rs.8/-</t>
  </si>
  <si>
    <t>NIFTY 15850 CE 16-JUN</t>
  </si>
  <si>
    <t>NIFTY 15800 CE 16-JUN</t>
  </si>
  <si>
    <t>Profit of Rs.22/-</t>
  </si>
  <si>
    <t>Profit of Rs.9.5/-</t>
  </si>
  <si>
    <t>HINDALCO JUNE FUT</t>
  </si>
  <si>
    <t>362-363</t>
  </si>
  <si>
    <t>375-380</t>
  </si>
  <si>
    <t xml:space="preserve">PIIND JUNE FUT </t>
  </si>
  <si>
    <t>2620-2650</t>
  </si>
  <si>
    <t>Profit of Rs.43/-</t>
  </si>
  <si>
    <t>IFL</t>
  </si>
  <si>
    <t>JETMALL</t>
  </si>
  <si>
    <t>BHARAT KUMAR PUKHRAJJI</t>
  </si>
  <si>
    <t>NISHIL SURENDRABHAI MARFATIA</t>
  </si>
  <si>
    <t>ALPHA LEON ENTERPRISES LLP</t>
  </si>
  <si>
    <t>ANCHAL BANSAL</t>
  </si>
  <si>
    <t>SYNTHFO</t>
  </si>
  <si>
    <t>SUSHILA DOLATRAI PAREKH</t>
  </si>
  <si>
    <t>URMILA RAMESH DADHIA</t>
  </si>
  <si>
    <t>CMICABLES</t>
  </si>
  <si>
    <t>CMI Limited</t>
  </si>
  <si>
    <t>PUNEET MITTAL HUF</t>
  </si>
  <si>
    <t>DSSL</t>
  </si>
  <si>
    <t>Dynacons Sys &amp; Sol. Ltd.</t>
  </si>
  <si>
    <t>VINEY PARKASH AGARWAL</t>
  </si>
  <si>
    <t>KAILASH KUMAR AGRAWAL  .</t>
  </si>
  <si>
    <t>NCL RESEARCH AND FINANCIAL SERVICES LIMITED</t>
  </si>
  <si>
    <t>GEETABEN DHANESHBHAI SONI</t>
  </si>
  <si>
    <t>Loss of Rs.5/-</t>
  </si>
  <si>
    <t>Loss of Rs.70/-</t>
  </si>
  <si>
    <t xml:space="preserve">NIFTY 15800 CE 16-JUN </t>
  </si>
  <si>
    <t>232-238</t>
  </si>
  <si>
    <t>Profit of Rs.5.5/-</t>
  </si>
  <si>
    <t>380-385</t>
  </si>
  <si>
    <t>Profit of Rs.8.5/-</t>
  </si>
  <si>
    <t>NIFTY 15700 PE 16-JUN</t>
  </si>
  <si>
    <t>NIFTY 15750 CE 16-JUN</t>
  </si>
  <si>
    <t>Profit of Rs.5/-</t>
  </si>
  <si>
    <t>AUSTENG</t>
  </si>
  <si>
    <t>MEENU GOEL</t>
  </si>
  <si>
    <t>CHMBBRW</t>
  </si>
  <si>
    <t>DIVYA KANDA</t>
  </si>
  <si>
    <t>HARI VENKATA PRASAD RAVULA</t>
  </si>
  <si>
    <t>DITCO</t>
  </si>
  <si>
    <t>MANISHA VIVEK MEHTA</t>
  </si>
  <si>
    <t>ETT</t>
  </si>
  <si>
    <t>INDOMONEX PRIVATE LIMITED</t>
  </si>
  <si>
    <t>JATIN MANUBHAI SHAH</t>
  </si>
  <si>
    <t>GGENG</t>
  </si>
  <si>
    <t>PRASANT KUMAR GUPTA</t>
  </si>
  <si>
    <t>GUJTERC</t>
  </si>
  <si>
    <t>SATYA PRAKASH MITTAL HUF</t>
  </si>
  <si>
    <t>HINDMOTORS</t>
  </si>
  <si>
    <t>BP FINTRADE PRIVATE LIMITED</t>
  </si>
  <si>
    <t>LALITA DEVI BALDI</t>
  </si>
  <si>
    <t>RANJANBEN JAYANTIBHAI VAGHELA</t>
  </si>
  <si>
    <t>TARUNA PANKAJ TATED</t>
  </si>
  <si>
    <t>JONJUA</t>
  </si>
  <si>
    <t>ALQAMA BIN HAQUE</t>
  </si>
  <si>
    <t>KAARYAFSL</t>
  </si>
  <si>
    <t>DARSHI SHAH</t>
  </si>
  <si>
    <t>KBCGLOBAL</t>
  </si>
  <si>
    <t>DAYAL TAHILRAM PARWANI</t>
  </si>
  <si>
    <t>LLFICL</t>
  </si>
  <si>
    <t>SYNERGY MONEYCONTROL PRIVATE LIMITED</t>
  </si>
  <si>
    <t>MOONGIPASEC</t>
  </si>
  <si>
    <t>GAURANK SINGHAL</t>
  </si>
  <si>
    <t>PARAMONE</t>
  </si>
  <si>
    <t>MOTORMISTRI.COM PRIVATE LIMITED</t>
  </si>
  <si>
    <t>RAJNISH</t>
  </si>
  <si>
    <t>TANGO COMMOSALES LLP</t>
  </si>
  <si>
    <t>REMLIFE</t>
  </si>
  <si>
    <t>SANSKRUTI COMMOTRADE</t>
  </si>
  <si>
    <t>AMIT PRABHAKAR WADEKAR</t>
  </si>
  <si>
    <t>RFLL</t>
  </si>
  <si>
    <t>DEEPAK AGARWAL</t>
  </si>
  <si>
    <t>RLFL</t>
  </si>
  <si>
    <t>SAMOR</t>
  </si>
  <si>
    <t>KRISHA MANISHKUMAR SHAH</t>
  </si>
  <si>
    <t>BIRJUKUMAR AJITBHAI SHAH</t>
  </si>
  <si>
    <t>SCANDENT</t>
  </si>
  <si>
    <t>GAUTAM MOHAN DESHPANDE</t>
  </si>
  <si>
    <t>ZENAB AIYUB YACOOBALI</t>
  </si>
  <si>
    <t>SEACOAST</t>
  </si>
  <si>
    <t>NEXPACT LIMITED</t>
  </si>
  <si>
    <t>CSB PROJECTS PRIVATE LIMITED</t>
  </si>
  <si>
    <t>TITANIN</t>
  </si>
  <si>
    <t>HITESH SHASHIKANT JHAVERI</t>
  </si>
  <si>
    <t>VINODKRISHNAYESU</t>
  </si>
  <si>
    <t>TRL</t>
  </si>
  <si>
    <t>ACHINTYA SECURITIES PVT. LTD.</t>
  </si>
  <si>
    <t>PROFICIENT EQUITIES PVT.LTD</t>
  </si>
  <si>
    <t>GLOBE</t>
  </si>
  <si>
    <t>Globe Textiles (I) Ltd.</t>
  </si>
  <si>
    <t>VIRTUE CERAMICS PRIVATE LIMITED .</t>
  </si>
  <si>
    <t>Hindustan Motors Limited</t>
  </si>
  <si>
    <t>MANSI SHARES &amp; STOCK ADVISORS PVT LTD</t>
  </si>
  <si>
    <t>YUGA STOCKS AND COMMODITIES PRIVATE LIMITED  .</t>
  </si>
  <si>
    <t>KBC Global Limited</t>
  </si>
  <si>
    <t>E WASTE RECYCLING PRIVATE LIMITED</t>
  </si>
  <si>
    <t>WEALTH 4 U HOSPITALITY CONSULTANCY PRIVATE LIMITED</t>
  </si>
  <si>
    <t>ARIHANT SHARE CONSULTANCY</t>
  </si>
  <si>
    <t>NAKSHATRA GARMENTS PRIVATE LIMITED</t>
  </si>
  <si>
    <t>NXTDIGITAL</t>
  </si>
  <si>
    <t>NXTDIGITAL LIMITED</t>
  </si>
  <si>
    <t>HINDUJA REALTY VENTURES LIMITED</t>
  </si>
  <si>
    <t>RAMASTEEL</t>
  </si>
  <si>
    <t>Rama Steel Tubes Limited</t>
  </si>
  <si>
    <t>NOMURA SINGAPORE LIMITED</t>
  </si>
  <si>
    <t>VIKI JAYESHKUMAR SHAH</t>
  </si>
  <si>
    <t>ALKABEN PRADIPKUMAR SHAH</t>
  </si>
  <si>
    <t>DHARMESH MALDEVBHAI GODHANIA</t>
  </si>
  <si>
    <t>SUPREMEENG</t>
  </si>
  <si>
    <t>Supreme Engineering Ltd</t>
  </si>
  <si>
    <t>SEEMA AGGARWAL</t>
  </si>
  <si>
    <t>VIKRAMKUMAR KARANRAJ SAKARIA HUF DAKSH CORPORATION</t>
  </si>
  <si>
    <t>VAISHALI</t>
  </si>
  <si>
    <t>Vaishali Pharma Limited</t>
  </si>
  <si>
    <t>NILAYBHAI JAGDISHBHAI VORA</t>
  </si>
  <si>
    <t>SHIV NARAYAN BALDI HUF</t>
  </si>
  <si>
    <t>AASIA EXPORTS</t>
  </si>
  <si>
    <t>RIKHAV SECURITIES LIMITED</t>
  </si>
  <si>
    <t>Profit of Rs.37.50/-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</si>
</sst>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9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0" fillId="21" borderId="21" xfId="0" applyFont="1" applyFill="1" applyBorder="1" applyAlignment="1"/>
    <xf numFmtId="0" fontId="1" fillId="0" borderId="23" xfId="0" applyFont="1" applyBorder="1"/>
    <xf numFmtId="0" fontId="0" fillId="0" borderId="23" xfId="0" applyFont="1" applyBorder="1" applyAlignment="1"/>
    <xf numFmtId="0" fontId="1" fillId="0" borderId="24" xfId="0" applyFont="1" applyBorder="1"/>
    <xf numFmtId="0" fontId="31" fillId="11" borderId="20" xfId="0" applyFont="1" applyFill="1" applyBorder="1" applyAlignment="1">
      <alignment horizontal="center"/>
    </xf>
    <xf numFmtId="16" fontId="31" fillId="11" borderId="1" xfId="0" applyNumberFormat="1" applyFont="1" applyFill="1" applyBorder="1" applyAlignment="1">
      <alignment horizontal="center" vertic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1" borderId="21" xfId="0" applyFont="1" applyFill="1" applyBorder="1" applyAlignment="1">
      <alignment horizontal="center" vertical="center"/>
    </xf>
    <xf numFmtId="16" fontId="32" fillId="6" borderId="2" xfId="0" applyNumberFormat="1" applyFont="1" applyFill="1" applyBorder="1" applyAlignment="1">
      <alignment horizontal="center" vertical="center"/>
    </xf>
    <xf numFmtId="0" fontId="0" fillId="22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1" fillId="0" borderId="5" xfId="0" applyFont="1" applyBorder="1"/>
    <xf numFmtId="0" fontId="1" fillId="12" borderId="25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" fontId="31" fillId="12" borderId="26" xfId="0" applyNumberFormat="1" applyFont="1" applyFill="1" applyBorder="1" applyAlignment="1">
      <alignment horizontal="center" vertical="center"/>
    </xf>
    <xf numFmtId="165" fontId="31" fillId="12" borderId="26" xfId="0" applyNumberFormat="1" applyFont="1" applyFill="1" applyBorder="1" applyAlignment="1">
      <alignment horizontal="center" vertical="center"/>
    </xf>
    <xf numFmtId="16" fontId="31" fillId="12" borderId="26" xfId="0" applyNumberFormat="1" applyFont="1" applyFill="1" applyBorder="1" applyAlignment="1">
      <alignment horizontal="center" vertical="center"/>
    </xf>
    <xf numFmtId="0" fontId="31" fillId="12" borderId="26" xfId="0" applyFont="1" applyFill="1" applyBorder="1" applyAlignment="1">
      <alignment horizontal="left"/>
    </xf>
    <xf numFmtId="0" fontId="31" fillId="12" borderId="26" xfId="0" applyFont="1" applyFill="1" applyBorder="1" applyAlignment="1">
      <alignment horizontal="center" vertical="center"/>
    </xf>
    <xf numFmtId="0" fontId="32" fillId="14" borderId="26" xfId="0" applyFont="1" applyFill="1" applyBorder="1" applyAlignment="1">
      <alignment horizontal="center" vertical="center"/>
    </xf>
    <xf numFmtId="2" fontId="32" fillId="14" borderId="26" xfId="0" applyNumberFormat="1" applyFont="1" applyFill="1" applyBorder="1" applyAlignment="1">
      <alignment horizontal="center" vertical="center"/>
    </xf>
    <xf numFmtId="10" fontId="32" fillId="14" borderId="26" xfId="0" applyNumberFormat="1" applyFont="1" applyFill="1" applyBorder="1" applyAlignment="1">
      <alignment horizontal="center" vertical="center" wrapText="1"/>
    </xf>
    <xf numFmtId="16" fontId="32" fillId="14" borderId="26" xfId="0" applyNumberFormat="1" applyFont="1" applyFill="1" applyBorder="1" applyAlignment="1">
      <alignment horizontal="center" vertical="center"/>
    </xf>
    <xf numFmtId="0" fontId="1" fillId="12" borderId="27" xfId="0" applyFont="1" applyFill="1" applyBorder="1"/>
    <xf numFmtId="0" fontId="1" fillId="12" borderId="26" xfId="0" applyFont="1" applyFill="1" applyBorder="1"/>
    <xf numFmtId="0" fontId="0" fillId="13" borderId="26" xfId="0" applyFont="1" applyFill="1" applyBorder="1" applyAlignment="1"/>
    <xf numFmtId="0" fontId="0" fillId="24" borderId="21" xfId="0" applyFont="1" applyFill="1" applyBorder="1" applyAlignment="1"/>
    <xf numFmtId="0" fontId="1" fillId="23" borderId="21" xfId="0" applyFont="1" applyFill="1" applyBorder="1"/>
    <xf numFmtId="15" fontId="31" fillId="12" borderId="26" xfId="0" applyNumberFormat="1" applyFont="1" applyFill="1" applyBorder="1" applyAlignment="1">
      <alignment horizontal="center" vertical="center"/>
    </xf>
    <xf numFmtId="0" fontId="32" fillId="12" borderId="26" xfId="0" applyFont="1" applyFill="1" applyBorder="1"/>
    <xf numFmtId="43" fontId="31" fillId="12" borderId="26" xfId="0" applyNumberFormat="1" applyFont="1" applyFill="1" applyBorder="1" applyAlignment="1">
      <alignment horizontal="center" vertical="top"/>
    </xf>
    <xf numFmtId="0" fontId="31" fillId="12" borderId="26" xfId="0" applyFont="1" applyFill="1" applyBorder="1" applyAlignment="1">
      <alignment horizontal="center" vertical="top"/>
    </xf>
    <xf numFmtId="0" fontId="32" fillId="14" borderId="20" xfId="0" applyFont="1" applyFill="1" applyBorder="1" applyAlignment="1">
      <alignment horizontal="center" vertical="center"/>
    </xf>
    <xf numFmtId="0" fontId="41" fillId="25" borderId="23" xfId="0" applyFont="1" applyFill="1" applyBorder="1" applyAlignment="1">
      <alignment horizontal="center" vertical="center"/>
    </xf>
    <xf numFmtId="165" fontId="41" fillId="25" borderId="23" xfId="0" applyNumberFormat="1" applyFont="1" applyFill="1" applyBorder="1" applyAlignment="1">
      <alignment horizontal="center" vertical="center"/>
    </xf>
    <xf numFmtId="0" fontId="41" fillId="25" borderId="23" xfId="0" applyFont="1" applyFill="1" applyBorder="1"/>
    <xf numFmtId="0" fontId="41" fillId="26" borderId="23" xfId="0" applyFont="1" applyFill="1" applyBorder="1" applyAlignment="1">
      <alignment horizontal="center" vertical="center"/>
    </xf>
    <xf numFmtId="2" fontId="41" fillId="25" borderId="23" xfId="0" applyNumberFormat="1" applyFont="1" applyFill="1" applyBorder="1" applyAlignment="1">
      <alignment horizontal="center" vertical="center"/>
    </xf>
    <xf numFmtId="166" fontId="41" fillId="25" borderId="23" xfId="0" applyNumberFormat="1" applyFont="1" applyFill="1" applyBorder="1" applyAlignment="1">
      <alignment horizontal="center" vertical="center"/>
    </xf>
    <xf numFmtId="0" fontId="41" fillId="26" borderId="2" xfId="0" applyFont="1" applyFill="1" applyBorder="1" applyAlignment="1">
      <alignment horizontal="center" vertical="center"/>
    </xf>
    <xf numFmtId="0" fontId="41" fillId="12" borderId="21" xfId="0" applyFont="1" applyFill="1" applyBorder="1" applyAlignment="1">
      <alignment horizontal="center" vertical="center"/>
    </xf>
    <xf numFmtId="165" fontId="41" fillId="12" borderId="21" xfId="0" applyNumberFormat="1" applyFont="1" applyFill="1" applyBorder="1" applyAlignment="1">
      <alignment horizontal="center" vertical="center"/>
    </xf>
    <xf numFmtId="0" fontId="41" fillId="12" borderId="21" xfId="0" applyFont="1" applyFill="1" applyBorder="1"/>
    <xf numFmtId="0" fontId="41" fillId="14" borderId="21" xfId="0" applyFont="1" applyFill="1" applyBorder="1" applyAlignment="1">
      <alignment horizontal="center" vertical="center"/>
    </xf>
    <xf numFmtId="2" fontId="41" fillId="12" borderId="21" xfId="0" applyNumberFormat="1" applyFont="1" applyFill="1" applyBorder="1" applyAlignment="1">
      <alignment horizontal="center" vertical="center"/>
    </xf>
    <xf numFmtId="166" fontId="41" fillId="12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center"/>
    </xf>
    <xf numFmtId="165" fontId="31" fillId="25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/>
    <xf numFmtId="0" fontId="32" fillId="25" borderId="21" xfId="0" applyFont="1" applyFill="1" applyBorder="1" applyAlignment="1">
      <alignment horizontal="center" vertical="center"/>
    </xf>
    <xf numFmtId="166" fontId="32" fillId="25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 applyAlignment="1">
      <alignment horizontal="center" vertical="center"/>
    </xf>
    <xf numFmtId="165" fontId="41" fillId="11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/>
    <xf numFmtId="0" fontId="0" fillId="27" borderId="21" xfId="0" applyFont="1" applyFill="1" applyBorder="1" applyAlignment="1"/>
    <xf numFmtId="0" fontId="32" fillId="26" borderId="21" xfId="0" applyFont="1" applyFill="1" applyBorder="1" applyAlignment="1">
      <alignment horizontal="center" vertical="center"/>
    </xf>
    <xf numFmtId="2" fontId="32" fillId="25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21" xfId="0" applyNumberFormat="1" applyFont="1" applyFill="1" applyBorder="1" applyAlignment="1">
      <alignment horizontal="center" vertical="center"/>
    </xf>
    <xf numFmtId="10" fontId="32" fillId="19" borderId="21" xfId="0" applyNumberFormat="1" applyFont="1" applyFill="1" applyBorder="1" applyAlignment="1">
      <alignment horizontal="center" vertical="center" wrapText="1"/>
    </xf>
    <xf numFmtId="16" fontId="32" fillId="19" borderId="21" xfId="0" applyNumberFormat="1" applyFont="1" applyFill="1" applyBorder="1" applyAlignment="1">
      <alignment horizontal="center" vertical="center"/>
    </xf>
    <xf numFmtId="1" fontId="31" fillId="11" borderId="26" xfId="0" applyNumberFormat="1" applyFont="1" applyFill="1" applyBorder="1" applyAlignment="1">
      <alignment horizontal="center" vertical="center"/>
    </xf>
    <xf numFmtId="165" fontId="31" fillId="11" borderId="26" xfId="0" applyNumberFormat="1" applyFont="1" applyFill="1" applyBorder="1" applyAlignment="1">
      <alignment horizontal="center" vertical="center"/>
    </xf>
    <xf numFmtId="16" fontId="31" fillId="11" borderId="26" xfId="0" applyNumberFormat="1" applyFont="1" applyFill="1" applyBorder="1" applyAlignment="1">
      <alignment horizontal="center" vertical="center"/>
    </xf>
    <xf numFmtId="0" fontId="31" fillId="11" borderId="26" xfId="0" applyFont="1" applyFill="1" applyBorder="1" applyAlignment="1">
      <alignment horizontal="left"/>
    </xf>
    <xf numFmtId="0" fontId="31" fillId="11" borderId="26" xfId="0" applyFont="1" applyFill="1" applyBorder="1" applyAlignment="1">
      <alignment horizontal="center" vertical="center"/>
    </xf>
    <xf numFmtId="0" fontId="32" fillId="6" borderId="3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1" fillId="12" borderId="26" xfId="0" applyNumberFormat="1" applyFont="1" applyFill="1" applyBorder="1" applyAlignment="1">
      <alignment horizontal="center" vertical="center"/>
    </xf>
    <xf numFmtId="0" fontId="1" fillId="23" borderId="0" xfId="0" applyFont="1" applyFill="1" applyBorder="1"/>
    <xf numFmtId="0" fontId="1" fillId="23" borderId="27" xfId="0" applyFont="1" applyFill="1" applyBorder="1"/>
    <xf numFmtId="0" fontId="1" fillId="23" borderId="26" xfId="0" applyFont="1" applyFill="1" applyBorder="1"/>
    <xf numFmtId="0" fontId="0" fillId="24" borderId="26" xfId="0" applyFont="1" applyFill="1" applyBorder="1" applyAlignment="1"/>
    <xf numFmtId="1" fontId="31" fillId="25" borderId="26" xfId="0" applyNumberFormat="1" applyFont="1" applyFill="1" applyBorder="1" applyAlignment="1">
      <alignment horizontal="center" vertical="center"/>
    </xf>
    <xf numFmtId="165" fontId="41" fillId="25" borderId="26" xfId="0" applyNumberFormat="1" applyFont="1" applyFill="1" applyBorder="1" applyAlignment="1">
      <alignment horizontal="center" vertical="center"/>
    </xf>
    <xf numFmtId="16" fontId="31" fillId="25" borderId="26" xfId="0" applyNumberFormat="1" applyFont="1" applyFill="1" applyBorder="1" applyAlignment="1">
      <alignment horizontal="center" vertical="center"/>
    </xf>
    <xf numFmtId="0" fontId="31" fillId="25" borderId="26" xfId="0" applyFont="1" applyFill="1" applyBorder="1" applyAlignment="1">
      <alignment horizontal="left"/>
    </xf>
    <xf numFmtId="0" fontId="31" fillId="25" borderId="26" xfId="0" applyFont="1" applyFill="1" applyBorder="1" applyAlignment="1">
      <alignment horizontal="center" vertical="center"/>
    </xf>
    <xf numFmtId="0" fontId="32" fillId="26" borderId="1" xfId="0" applyFont="1" applyFill="1" applyBorder="1" applyAlignment="1">
      <alignment horizontal="center" vertical="center"/>
    </xf>
    <xf numFmtId="2" fontId="32" fillId="26" borderId="1" xfId="0" applyNumberFormat="1" applyFont="1" applyFill="1" applyBorder="1" applyAlignment="1">
      <alignment horizontal="center" vertical="center"/>
    </xf>
    <xf numFmtId="10" fontId="32" fillId="26" borderId="1" xfId="0" applyNumberFormat="1" applyFont="1" applyFill="1" applyBorder="1" applyAlignment="1">
      <alignment horizontal="center" vertical="center" wrapText="1"/>
    </xf>
    <xf numFmtId="0" fontId="32" fillId="26" borderId="3" xfId="0" applyFont="1" applyFill="1" applyBorder="1" applyAlignment="1">
      <alignment horizontal="center" vertical="center"/>
    </xf>
    <xf numFmtId="16" fontId="32" fillId="26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 applyAlignment="1">
      <alignment horizontal="center" vertical="center"/>
    </xf>
    <xf numFmtId="165" fontId="41" fillId="25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/>
    <xf numFmtId="0" fontId="41" fillId="20" borderId="21" xfId="0" applyFont="1" applyFill="1" applyBorder="1" applyAlignment="1">
      <alignment horizontal="center" vertical="center"/>
    </xf>
    <xf numFmtId="165" fontId="41" fillId="20" borderId="21" xfId="0" applyNumberFormat="1" applyFont="1" applyFill="1" applyBorder="1" applyAlignment="1">
      <alignment horizontal="center" vertical="center"/>
    </xf>
    <xf numFmtId="0" fontId="41" fillId="20" borderId="21" xfId="0" applyFont="1" applyFill="1" applyBorder="1"/>
    <xf numFmtId="0" fontId="32" fillId="6" borderId="2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5" fontId="31" fillId="20" borderId="23" xfId="0" applyNumberFormat="1" applyFont="1" applyFill="1" applyBorder="1" applyAlignment="1">
      <alignment horizontal="center" vertical="center"/>
    </xf>
    <xf numFmtId="0" fontId="32" fillId="20" borderId="23" xfId="0" applyFont="1" applyFill="1" applyBorder="1"/>
    <xf numFmtId="43" fontId="31" fillId="20" borderId="23" xfId="0" applyNumberFormat="1" applyFont="1" applyFill="1" applyBorder="1" applyAlignment="1">
      <alignment horizontal="center" vertical="top"/>
    </xf>
    <xf numFmtId="0" fontId="31" fillId="20" borderId="23" xfId="0" applyFont="1" applyFill="1" applyBorder="1" applyAlignment="1">
      <alignment horizontal="center" vertical="top"/>
    </xf>
    <xf numFmtId="0" fontId="32" fillId="19" borderId="2" xfId="0" applyFont="1" applyFill="1" applyBorder="1" applyAlignment="1">
      <alignment horizontal="center" vertical="center"/>
    </xf>
    <xf numFmtId="2" fontId="32" fillId="19" borderId="2" xfId="0" applyNumberFormat="1" applyFont="1" applyFill="1" applyBorder="1" applyAlignment="1">
      <alignment horizontal="center" vertical="center"/>
    </xf>
    <xf numFmtId="10" fontId="32" fillId="19" borderId="2" xfId="0" applyNumberFormat="1" applyFont="1" applyFill="1" applyBorder="1" applyAlignment="1">
      <alignment horizontal="center" vertical="center" wrapText="1"/>
    </xf>
    <xf numFmtId="16" fontId="32" fillId="19" borderId="2" xfId="0" applyNumberFormat="1" applyFont="1" applyFill="1" applyBorder="1" applyAlignment="1">
      <alignment horizontal="center" vertical="center"/>
    </xf>
    <xf numFmtId="0" fontId="32" fillId="19" borderId="23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165" fontId="41" fillId="11" borderId="26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510</xdr:row>
      <xdr:rowOff>0</xdr:rowOff>
    </xdr:from>
    <xdr:to>
      <xdr:col>12</xdr:col>
      <xdr:colOff>331694</xdr:colOff>
      <xdr:row>514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topLeftCell="A4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44728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1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1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1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1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I11" sqref="I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44728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81" t="s">
        <v>16</v>
      </c>
      <c r="B9" s="483" t="s">
        <v>17</v>
      </c>
      <c r="C9" s="483" t="s">
        <v>18</v>
      </c>
      <c r="D9" s="483" t="s">
        <v>19</v>
      </c>
      <c r="E9" s="23" t="s">
        <v>20</v>
      </c>
      <c r="F9" s="23" t="s">
        <v>21</v>
      </c>
      <c r="G9" s="478" t="s">
        <v>22</v>
      </c>
      <c r="H9" s="479"/>
      <c r="I9" s="480"/>
      <c r="J9" s="478" t="s">
        <v>23</v>
      </c>
      <c r="K9" s="479"/>
      <c r="L9" s="480"/>
      <c r="M9" s="23"/>
      <c r="N9" s="24"/>
      <c r="O9" s="24"/>
      <c r="P9" s="24"/>
    </row>
    <row r="10" spans="1:16" ht="59.25" customHeight="1">
      <c r="A10" s="482"/>
      <c r="B10" s="484"/>
      <c r="C10" s="484"/>
      <c r="D10" s="48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44742</v>
      </c>
      <c r="E11" s="32">
        <v>15708.65</v>
      </c>
      <c r="F11" s="32">
        <v>15732.883333333333</v>
      </c>
      <c r="G11" s="33">
        <v>15666.766666666666</v>
      </c>
      <c r="H11" s="33">
        <v>15624.883333333333</v>
      </c>
      <c r="I11" s="33">
        <v>15558.766666666666</v>
      </c>
      <c r="J11" s="33">
        <v>15774.766666666666</v>
      </c>
      <c r="K11" s="33">
        <v>15840.883333333331</v>
      </c>
      <c r="L11" s="33">
        <v>15882.766666666666</v>
      </c>
      <c r="M11" s="34">
        <v>15799</v>
      </c>
      <c r="N11" s="34">
        <v>15691</v>
      </c>
      <c r="O11" s="35">
        <v>12763350</v>
      </c>
      <c r="P11" s="36">
        <v>-4.7332940841621797E-3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44742</v>
      </c>
      <c r="E12" s="37">
        <v>33398.15</v>
      </c>
      <c r="F12" s="37">
        <v>33428.450000000004</v>
      </c>
      <c r="G12" s="38">
        <v>33270.700000000012</v>
      </c>
      <c r="H12" s="38">
        <v>33143.250000000007</v>
      </c>
      <c r="I12" s="38">
        <v>32985.500000000015</v>
      </c>
      <c r="J12" s="38">
        <v>33555.900000000009</v>
      </c>
      <c r="K12" s="38">
        <v>33713.649999999994</v>
      </c>
      <c r="L12" s="38">
        <v>33841.100000000006</v>
      </c>
      <c r="M12" s="28">
        <v>33586.199999999997</v>
      </c>
      <c r="N12" s="28">
        <v>33301</v>
      </c>
      <c r="O12" s="39">
        <v>3082650</v>
      </c>
      <c r="P12" s="40">
        <v>-2.9499268027767721E-2</v>
      </c>
    </row>
    <row r="13" spans="1:16" ht="12.75" customHeight="1">
      <c r="A13" s="28">
        <v>3</v>
      </c>
      <c r="B13" s="29" t="s">
        <v>35</v>
      </c>
      <c r="C13" s="30" t="s">
        <v>824</v>
      </c>
      <c r="D13" s="31">
        <v>44740</v>
      </c>
      <c r="E13" s="37">
        <v>15391.05</v>
      </c>
      <c r="F13" s="37">
        <v>15373</v>
      </c>
      <c r="G13" s="38">
        <v>15318.15</v>
      </c>
      <c r="H13" s="38">
        <v>15245.25</v>
      </c>
      <c r="I13" s="38">
        <v>15190.4</v>
      </c>
      <c r="J13" s="38">
        <v>15445.9</v>
      </c>
      <c r="K13" s="38">
        <v>15500.749999999998</v>
      </c>
      <c r="L13" s="38">
        <v>15573.65</v>
      </c>
      <c r="M13" s="28">
        <v>15427.85</v>
      </c>
      <c r="N13" s="28">
        <v>15300.1</v>
      </c>
      <c r="O13" s="39">
        <v>3600</v>
      </c>
      <c r="P13" s="40">
        <v>8.4337349397590355E-2</v>
      </c>
    </row>
    <row r="14" spans="1:16" ht="12.75" customHeight="1">
      <c r="A14" s="28">
        <v>4</v>
      </c>
      <c r="B14" s="29" t="s">
        <v>35</v>
      </c>
      <c r="C14" s="30" t="s">
        <v>853</v>
      </c>
      <c r="D14" s="31">
        <v>44740</v>
      </c>
      <c r="E14" s="37">
        <v>6320.4</v>
      </c>
      <c r="F14" s="37">
        <v>6320.3999999999987</v>
      </c>
      <c r="G14" s="38">
        <v>6320.3999999999978</v>
      </c>
      <c r="H14" s="38">
        <v>6320.3999999999987</v>
      </c>
      <c r="I14" s="38">
        <v>6320.3999999999978</v>
      </c>
      <c r="J14" s="38">
        <v>6320.3999999999978</v>
      </c>
      <c r="K14" s="38">
        <v>6320.4</v>
      </c>
      <c r="L14" s="38">
        <v>6320.3999999999978</v>
      </c>
      <c r="M14" s="28">
        <v>6320.4</v>
      </c>
      <c r="N14" s="28">
        <v>6320.4</v>
      </c>
      <c r="O14" s="39">
        <v>1500</v>
      </c>
      <c r="P14" s="40">
        <v>-4.7619047619047616E-2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44742</v>
      </c>
      <c r="E15" s="37">
        <v>713.2</v>
      </c>
      <c r="F15" s="37">
        <v>714.06666666666661</v>
      </c>
      <c r="G15" s="38">
        <v>708.13333333333321</v>
      </c>
      <c r="H15" s="38">
        <v>703.06666666666661</v>
      </c>
      <c r="I15" s="38">
        <v>697.13333333333321</v>
      </c>
      <c r="J15" s="38">
        <v>719.13333333333321</v>
      </c>
      <c r="K15" s="38">
        <v>725.06666666666661</v>
      </c>
      <c r="L15" s="38">
        <v>730.13333333333321</v>
      </c>
      <c r="M15" s="28">
        <v>720</v>
      </c>
      <c r="N15" s="28">
        <v>709</v>
      </c>
      <c r="O15" s="39">
        <v>4204950</v>
      </c>
      <c r="P15" s="40">
        <v>-3.8297045101088646E-2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44742</v>
      </c>
      <c r="E16" s="37">
        <v>2305.4499999999998</v>
      </c>
      <c r="F16" s="37">
        <v>2313.1833333333334</v>
      </c>
      <c r="G16" s="38">
        <v>2284.5666666666666</v>
      </c>
      <c r="H16" s="38">
        <v>2263.6833333333334</v>
      </c>
      <c r="I16" s="38">
        <v>2235.0666666666666</v>
      </c>
      <c r="J16" s="38">
        <v>2334.0666666666666</v>
      </c>
      <c r="K16" s="38">
        <v>2362.6833333333334</v>
      </c>
      <c r="L16" s="38">
        <v>2383.5666666666666</v>
      </c>
      <c r="M16" s="28">
        <v>2341.8000000000002</v>
      </c>
      <c r="N16" s="28">
        <v>2292.3000000000002</v>
      </c>
      <c r="O16" s="39">
        <v>612250</v>
      </c>
      <c r="P16" s="40">
        <v>1.6359918200408998E-3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44742</v>
      </c>
      <c r="E17" s="37">
        <v>17964.599999999999</v>
      </c>
      <c r="F17" s="37">
        <v>17921.55</v>
      </c>
      <c r="G17" s="38">
        <v>17798.149999999998</v>
      </c>
      <c r="H17" s="38">
        <v>17631.699999999997</v>
      </c>
      <c r="I17" s="38">
        <v>17508.299999999996</v>
      </c>
      <c r="J17" s="38">
        <v>18088</v>
      </c>
      <c r="K17" s="38">
        <v>18211.400000000001</v>
      </c>
      <c r="L17" s="38">
        <v>18377.850000000002</v>
      </c>
      <c r="M17" s="28">
        <v>18044.95</v>
      </c>
      <c r="N17" s="28">
        <v>17755.099999999999</v>
      </c>
      <c r="O17" s="39">
        <v>38055</v>
      </c>
      <c r="P17" s="40">
        <v>2.4912469701050363E-2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44742</v>
      </c>
      <c r="E18" s="37">
        <v>96.3</v>
      </c>
      <c r="F18" s="37">
        <v>96.149999999999991</v>
      </c>
      <c r="G18" s="38">
        <v>95.34999999999998</v>
      </c>
      <c r="H18" s="38">
        <v>94.399999999999991</v>
      </c>
      <c r="I18" s="38">
        <v>93.59999999999998</v>
      </c>
      <c r="J18" s="38">
        <v>97.09999999999998</v>
      </c>
      <c r="K18" s="38">
        <v>97.899999999999991</v>
      </c>
      <c r="L18" s="38">
        <v>98.84999999999998</v>
      </c>
      <c r="M18" s="28">
        <v>96.95</v>
      </c>
      <c r="N18" s="28">
        <v>95.2</v>
      </c>
      <c r="O18" s="39">
        <v>19024400</v>
      </c>
      <c r="P18" s="40">
        <v>-1.0691627665106604E-2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44742</v>
      </c>
      <c r="E19" s="37">
        <v>240.2</v>
      </c>
      <c r="F19" s="37">
        <v>241.9666666666667</v>
      </c>
      <c r="G19" s="38">
        <v>235.53333333333339</v>
      </c>
      <c r="H19" s="38">
        <v>230.8666666666667</v>
      </c>
      <c r="I19" s="38">
        <v>224.43333333333339</v>
      </c>
      <c r="J19" s="38">
        <v>246.63333333333338</v>
      </c>
      <c r="K19" s="38">
        <v>253.06666666666666</v>
      </c>
      <c r="L19" s="38">
        <v>257.73333333333335</v>
      </c>
      <c r="M19" s="28">
        <v>248.4</v>
      </c>
      <c r="N19" s="28">
        <v>237.3</v>
      </c>
      <c r="O19" s="39">
        <v>11037000</v>
      </c>
      <c r="P19" s="40">
        <v>2.2398843930635837E-2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44742</v>
      </c>
      <c r="E20" s="37">
        <v>2125.5</v>
      </c>
      <c r="F20" s="37">
        <v>2126.4500000000003</v>
      </c>
      <c r="G20" s="38">
        <v>2118.6000000000004</v>
      </c>
      <c r="H20" s="38">
        <v>2111.7000000000003</v>
      </c>
      <c r="I20" s="38">
        <v>2103.8500000000004</v>
      </c>
      <c r="J20" s="38">
        <v>2133.3500000000004</v>
      </c>
      <c r="K20" s="38">
        <v>2141.1999999999998</v>
      </c>
      <c r="L20" s="38">
        <v>2148.1000000000004</v>
      </c>
      <c r="M20" s="28">
        <v>2134.3000000000002</v>
      </c>
      <c r="N20" s="28">
        <v>2119.5500000000002</v>
      </c>
      <c r="O20" s="39">
        <v>3296000</v>
      </c>
      <c r="P20" s="40">
        <v>-1.9412420974339904E-2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44742</v>
      </c>
      <c r="E21" s="37">
        <v>2185</v>
      </c>
      <c r="F21" s="37">
        <v>2194.3833333333337</v>
      </c>
      <c r="G21" s="38">
        <v>2167.6666666666674</v>
      </c>
      <c r="H21" s="38">
        <v>2150.3333333333339</v>
      </c>
      <c r="I21" s="38">
        <v>2123.6166666666677</v>
      </c>
      <c r="J21" s="38">
        <v>2211.7166666666672</v>
      </c>
      <c r="K21" s="38">
        <v>2238.4333333333334</v>
      </c>
      <c r="L21" s="38">
        <v>2255.7666666666669</v>
      </c>
      <c r="M21" s="28">
        <v>2221.1</v>
      </c>
      <c r="N21" s="28">
        <v>2177.0500000000002</v>
      </c>
      <c r="O21" s="39">
        <v>21785500</v>
      </c>
      <c r="P21" s="40">
        <v>-2.2213062196574152E-3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44742</v>
      </c>
      <c r="E22" s="37">
        <v>706</v>
      </c>
      <c r="F22" s="37">
        <v>708.13333333333333</v>
      </c>
      <c r="G22" s="38">
        <v>701.4666666666667</v>
      </c>
      <c r="H22" s="38">
        <v>696.93333333333339</v>
      </c>
      <c r="I22" s="38">
        <v>690.26666666666677</v>
      </c>
      <c r="J22" s="38">
        <v>712.66666666666663</v>
      </c>
      <c r="K22" s="38">
        <v>719.33333333333337</v>
      </c>
      <c r="L22" s="38">
        <v>723.86666666666656</v>
      </c>
      <c r="M22" s="28">
        <v>714.8</v>
      </c>
      <c r="N22" s="28">
        <v>703.6</v>
      </c>
      <c r="O22" s="39">
        <v>79692500</v>
      </c>
      <c r="P22" s="40">
        <v>1.1620603015075376E-3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44742</v>
      </c>
      <c r="E23" s="37">
        <v>3086.55</v>
      </c>
      <c r="F23" s="37">
        <v>3076.8833333333332</v>
      </c>
      <c r="G23" s="38">
        <v>3043.7666666666664</v>
      </c>
      <c r="H23" s="38">
        <v>3000.9833333333331</v>
      </c>
      <c r="I23" s="38">
        <v>2967.8666666666663</v>
      </c>
      <c r="J23" s="38">
        <v>3119.6666666666665</v>
      </c>
      <c r="K23" s="38">
        <v>3152.7833333333333</v>
      </c>
      <c r="L23" s="38">
        <v>3195.5666666666666</v>
      </c>
      <c r="M23" s="28">
        <v>3110</v>
      </c>
      <c r="N23" s="28">
        <v>3034.1</v>
      </c>
      <c r="O23" s="39">
        <v>240200</v>
      </c>
      <c r="P23" s="40">
        <v>8.3963056255247689E-3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44742</v>
      </c>
      <c r="E24" s="37">
        <v>480.85</v>
      </c>
      <c r="F24" s="37">
        <v>482.33333333333331</v>
      </c>
      <c r="G24" s="38">
        <v>477.51666666666665</v>
      </c>
      <c r="H24" s="38">
        <v>474.18333333333334</v>
      </c>
      <c r="I24" s="38">
        <v>469.36666666666667</v>
      </c>
      <c r="J24" s="38">
        <v>485.66666666666663</v>
      </c>
      <c r="K24" s="38">
        <v>490.48333333333335</v>
      </c>
      <c r="L24" s="38">
        <v>493.81666666666661</v>
      </c>
      <c r="M24" s="28">
        <v>487.15</v>
      </c>
      <c r="N24" s="28">
        <v>479</v>
      </c>
      <c r="O24" s="39">
        <v>6880000</v>
      </c>
      <c r="P24" s="40">
        <v>1.9108280254777069E-2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44742</v>
      </c>
      <c r="E25" s="37">
        <v>362.3</v>
      </c>
      <c r="F25" s="37">
        <v>361.36666666666662</v>
      </c>
      <c r="G25" s="38">
        <v>359.93333333333322</v>
      </c>
      <c r="H25" s="38">
        <v>357.56666666666661</v>
      </c>
      <c r="I25" s="38">
        <v>356.13333333333321</v>
      </c>
      <c r="J25" s="38">
        <v>363.73333333333323</v>
      </c>
      <c r="K25" s="38">
        <v>365.16666666666663</v>
      </c>
      <c r="L25" s="38">
        <v>367.53333333333325</v>
      </c>
      <c r="M25" s="28">
        <v>362.8</v>
      </c>
      <c r="N25" s="28">
        <v>359</v>
      </c>
      <c r="O25" s="39">
        <v>60728700</v>
      </c>
      <c r="P25" s="40">
        <v>-2.6690066352533896E-2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44742</v>
      </c>
      <c r="E26" s="37">
        <v>738.05</v>
      </c>
      <c r="F26" s="37">
        <v>733.61666666666667</v>
      </c>
      <c r="G26" s="38">
        <v>727.73333333333335</v>
      </c>
      <c r="H26" s="38">
        <v>717.41666666666663</v>
      </c>
      <c r="I26" s="38">
        <v>711.5333333333333</v>
      </c>
      <c r="J26" s="38">
        <v>743.93333333333339</v>
      </c>
      <c r="K26" s="38">
        <v>749.81666666666683</v>
      </c>
      <c r="L26" s="38">
        <v>760.13333333333344</v>
      </c>
      <c r="M26" s="28">
        <v>739.5</v>
      </c>
      <c r="N26" s="28">
        <v>723.3</v>
      </c>
      <c r="O26" s="39">
        <v>1163400</v>
      </c>
      <c r="P26" s="40">
        <v>-2.0624631703005304E-2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44742</v>
      </c>
      <c r="E27" s="37">
        <v>3723</v>
      </c>
      <c r="F27" s="37">
        <v>3708.3666666666668</v>
      </c>
      <c r="G27" s="38">
        <v>3660.4833333333336</v>
      </c>
      <c r="H27" s="38">
        <v>3597.9666666666667</v>
      </c>
      <c r="I27" s="38">
        <v>3550.0833333333335</v>
      </c>
      <c r="J27" s="38">
        <v>3770.8833333333337</v>
      </c>
      <c r="K27" s="38">
        <v>3818.7666666666669</v>
      </c>
      <c r="L27" s="38">
        <v>3881.2833333333338</v>
      </c>
      <c r="M27" s="28">
        <v>3756.25</v>
      </c>
      <c r="N27" s="28">
        <v>3645.85</v>
      </c>
      <c r="O27" s="39">
        <v>2003250</v>
      </c>
      <c r="P27" s="40">
        <v>-2.7548543689320387E-2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44742</v>
      </c>
      <c r="E28" s="37">
        <v>180.1</v>
      </c>
      <c r="F28" s="37">
        <v>181.41666666666666</v>
      </c>
      <c r="G28" s="38">
        <v>177.88333333333333</v>
      </c>
      <c r="H28" s="38">
        <v>175.66666666666666</v>
      </c>
      <c r="I28" s="38">
        <v>172.13333333333333</v>
      </c>
      <c r="J28" s="38">
        <v>183.63333333333333</v>
      </c>
      <c r="K28" s="38">
        <v>187.16666666666669</v>
      </c>
      <c r="L28" s="38">
        <v>189.38333333333333</v>
      </c>
      <c r="M28" s="28">
        <v>184.95</v>
      </c>
      <c r="N28" s="28">
        <v>179.2</v>
      </c>
      <c r="O28" s="39">
        <v>14416000</v>
      </c>
      <c r="P28" s="40">
        <v>6.4461345344458396E-2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44742</v>
      </c>
      <c r="E29" s="37">
        <v>134.65</v>
      </c>
      <c r="F29" s="37">
        <v>134.95000000000002</v>
      </c>
      <c r="G29" s="38">
        <v>133.50000000000003</v>
      </c>
      <c r="H29" s="38">
        <v>132.35000000000002</v>
      </c>
      <c r="I29" s="38">
        <v>130.90000000000003</v>
      </c>
      <c r="J29" s="38">
        <v>136.10000000000002</v>
      </c>
      <c r="K29" s="38">
        <v>137.55000000000001</v>
      </c>
      <c r="L29" s="38">
        <v>138.70000000000002</v>
      </c>
      <c r="M29" s="28">
        <v>136.4</v>
      </c>
      <c r="N29" s="28">
        <v>133.80000000000001</v>
      </c>
      <c r="O29" s="39">
        <v>36100000</v>
      </c>
      <c r="P29" s="40">
        <v>-6.0800790904597134E-2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44742</v>
      </c>
      <c r="E30" s="37">
        <v>2665.6</v>
      </c>
      <c r="F30" s="37">
        <v>2663.4</v>
      </c>
      <c r="G30" s="38">
        <v>2638.65</v>
      </c>
      <c r="H30" s="38">
        <v>2611.6999999999998</v>
      </c>
      <c r="I30" s="38">
        <v>2586.9499999999998</v>
      </c>
      <c r="J30" s="38">
        <v>2690.3500000000004</v>
      </c>
      <c r="K30" s="38">
        <v>2715.1000000000004</v>
      </c>
      <c r="L30" s="38">
        <v>2742.0500000000006</v>
      </c>
      <c r="M30" s="28">
        <v>2688.15</v>
      </c>
      <c r="N30" s="28">
        <v>2636.45</v>
      </c>
      <c r="O30" s="39">
        <v>6516300</v>
      </c>
      <c r="P30" s="40">
        <v>-1.9094857108450058E-2</v>
      </c>
    </row>
    <row r="31" spans="1:16" ht="12.75" customHeight="1">
      <c r="A31" s="28">
        <v>21</v>
      </c>
      <c r="B31" s="29" t="s">
        <v>44</v>
      </c>
      <c r="C31" s="30" t="s">
        <v>305</v>
      </c>
      <c r="D31" s="31">
        <v>44742</v>
      </c>
      <c r="E31" s="37">
        <v>1662.8</v>
      </c>
      <c r="F31" s="37">
        <v>1657.3999999999999</v>
      </c>
      <c r="G31" s="38">
        <v>1638.8999999999996</v>
      </c>
      <c r="H31" s="38">
        <v>1614.9999999999998</v>
      </c>
      <c r="I31" s="38">
        <v>1596.4999999999995</v>
      </c>
      <c r="J31" s="38">
        <v>1681.2999999999997</v>
      </c>
      <c r="K31" s="38">
        <v>1699.8000000000002</v>
      </c>
      <c r="L31" s="38">
        <v>1723.6999999999998</v>
      </c>
      <c r="M31" s="28">
        <v>1675.9</v>
      </c>
      <c r="N31" s="28">
        <v>1633.5</v>
      </c>
      <c r="O31" s="39">
        <v>719675</v>
      </c>
      <c r="P31" s="40">
        <v>-4.5238963881794964E-2</v>
      </c>
    </row>
    <row r="32" spans="1:16" ht="12.75" customHeight="1">
      <c r="A32" s="28">
        <v>22</v>
      </c>
      <c r="B32" s="29" t="s">
        <v>44</v>
      </c>
      <c r="C32" s="30" t="s">
        <v>306</v>
      </c>
      <c r="D32" s="31">
        <v>44742</v>
      </c>
      <c r="E32" s="37">
        <v>8143.8</v>
      </c>
      <c r="F32" s="37">
        <v>8131.25</v>
      </c>
      <c r="G32" s="38">
        <v>8085.5</v>
      </c>
      <c r="H32" s="38">
        <v>8027.2</v>
      </c>
      <c r="I32" s="38">
        <v>7981.45</v>
      </c>
      <c r="J32" s="38">
        <v>8189.55</v>
      </c>
      <c r="K32" s="38">
        <v>8235.2999999999993</v>
      </c>
      <c r="L32" s="38">
        <v>8293.6</v>
      </c>
      <c r="M32" s="28">
        <v>8177</v>
      </c>
      <c r="N32" s="28">
        <v>8072.95</v>
      </c>
      <c r="O32" s="39">
        <v>87825</v>
      </c>
      <c r="P32" s="40">
        <v>8.547008547008547E-4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44742</v>
      </c>
      <c r="E33" s="37">
        <v>620.70000000000005</v>
      </c>
      <c r="F33" s="37">
        <v>614.18333333333339</v>
      </c>
      <c r="G33" s="38">
        <v>605.61666666666679</v>
      </c>
      <c r="H33" s="38">
        <v>590.53333333333342</v>
      </c>
      <c r="I33" s="38">
        <v>581.96666666666681</v>
      </c>
      <c r="J33" s="38">
        <v>629.26666666666677</v>
      </c>
      <c r="K33" s="38">
        <v>637.83333333333337</v>
      </c>
      <c r="L33" s="38">
        <v>652.91666666666674</v>
      </c>
      <c r="M33" s="28">
        <v>622.75</v>
      </c>
      <c r="N33" s="28">
        <v>599.1</v>
      </c>
      <c r="O33" s="39">
        <v>6373000</v>
      </c>
      <c r="P33" s="40">
        <v>3.6765902066048482E-2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44742</v>
      </c>
      <c r="E34" s="37">
        <v>539.1</v>
      </c>
      <c r="F34" s="37">
        <v>537.93333333333328</v>
      </c>
      <c r="G34" s="38">
        <v>532.96666666666658</v>
      </c>
      <c r="H34" s="38">
        <v>526.83333333333326</v>
      </c>
      <c r="I34" s="38">
        <v>521.86666666666656</v>
      </c>
      <c r="J34" s="38">
        <v>544.06666666666661</v>
      </c>
      <c r="K34" s="38">
        <v>549.0333333333333</v>
      </c>
      <c r="L34" s="38">
        <v>555.16666666666663</v>
      </c>
      <c r="M34" s="28">
        <v>542.9</v>
      </c>
      <c r="N34" s="28">
        <v>531.79999999999995</v>
      </c>
      <c r="O34" s="39">
        <v>14847750</v>
      </c>
      <c r="P34" s="40">
        <v>-6.5570479902313369E-3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44742</v>
      </c>
      <c r="E35" s="37">
        <v>651.79999999999995</v>
      </c>
      <c r="F35" s="37">
        <v>652.66666666666663</v>
      </c>
      <c r="G35" s="38">
        <v>648.5333333333333</v>
      </c>
      <c r="H35" s="38">
        <v>645.26666666666665</v>
      </c>
      <c r="I35" s="38">
        <v>641.13333333333333</v>
      </c>
      <c r="J35" s="38">
        <v>655.93333333333328</v>
      </c>
      <c r="K35" s="38">
        <v>660.06666666666672</v>
      </c>
      <c r="L35" s="38">
        <v>663.33333333333326</v>
      </c>
      <c r="M35" s="28">
        <v>656.8</v>
      </c>
      <c r="N35" s="28">
        <v>649.4</v>
      </c>
      <c r="O35" s="39">
        <v>59449200</v>
      </c>
      <c r="P35" s="40">
        <v>5.4530031910166824E-4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44742</v>
      </c>
      <c r="E36" s="37">
        <v>3548</v>
      </c>
      <c r="F36" s="37">
        <v>3538.75</v>
      </c>
      <c r="G36" s="38">
        <v>3499.5</v>
      </c>
      <c r="H36" s="38">
        <v>3451</v>
      </c>
      <c r="I36" s="38">
        <v>3411.75</v>
      </c>
      <c r="J36" s="38">
        <v>3587.25</v>
      </c>
      <c r="K36" s="38">
        <v>3626.5</v>
      </c>
      <c r="L36" s="38">
        <v>3675</v>
      </c>
      <c r="M36" s="28">
        <v>3578</v>
      </c>
      <c r="N36" s="28">
        <v>3490.25</v>
      </c>
      <c r="O36" s="39">
        <v>3193000</v>
      </c>
      <c r="P36" s="40">
        <v>3.9726473461413218E-2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44742</v>
      </c>
      <c r="E37" s="37">
        <v>11811.3</v>
      </c>
      <c r="F37" s="37">
        <v>11706.833333333334</v>
      </c>
      <c r="G37" s="38">
        <v>11525.766666666668</v>
      </c>
      <c r="H37" s="38">
        <v>11240.233333333334</v>
      </c>
      <c r="I37" s="38">
        <v>11059.166666666668</v>
      </c>
      <c r="J37" s="38">
        <v>11992.366666666669</v>
      </c>
      <c r="K37" s="38">
        <v>12173.433333333334</v>
      </c>
      <c r="L37" s="38">
        <v>12458.966666666669</v>
      </c>
      <c r="M37" s="28">
        <v>11887.9</v>
      </c>
      <c r="N37" s="28">
        <v>11421.3</v>
      </c>
      <c r="O37" s="39">
        <v>1034450</v>
      </c>
      <c r="P37" s="40">
        <v>-6.5306122448979594E-3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44742</v>
      </c>
      <c r="E38" s="37">
        <v>5482.6</v>
      </c>
      <c r="F38" s="37">
        <v>5458.4333333333334</v>
      </c>
      <c r="G38" s="38">
        <v>5421.3166666666666</v>
      </c>
      <c r="H38" s="38">
        <v>5360.0333333333328</v>
      </c>
      <c r="I38" s="38">
        <v>5322.9166666666661</v>
      </c>
      <c r="J38" s="38">
        <v>5519.7166666666672</v>
      </c>
      <c r="K38" s="38">
        <v>5556.8333333333339</v>
      </c>
      <c r="L38" s="38">
        <v>5618.1166666666677</v>
      </c>
      <c r="M38" s="28">
        <v>5495.55</v>
      </c>
      <c r="N38" s="28">
        <v>5397.15</v>
      </c>
      <c r="O38" s="39">
        <v>5634375</v>
      </c>
      <c r="P38" s="40">
        <v>-6.3049756398668461E-3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44742</v>
      </c>
      <c r="E39" s="37">
        <v>2154.4</v>
      </c>
      <c r="F39" s="37">
        <v>2149.8000000000002</v>
      </c>
      <c r="G39" s="38">
        <v>2123.6500000000005</v>
      </c>
      <c r="H39" s="38">
        <v>2092.9000000000005</v>
      </c>
      <c r="I39" s="38">
        <v>2066.7500000000009</v>
      </c>
      <c r="J39" s="38">
        <v>2180.5500000000002</v>
      </c>
      <c r="K39" s="38">
        <v>2206.6999999999998</v>
      </c>
      <c r="L39" s="38">
        <v>2237.4499999999998</v>
      </c>
      <c r="M39" s="28">
        <v>2175.9499999999998</v>
      </c>
      <c r="N39" s="28">
        <v>2119.0500000000002</v>
      </c>
      <c r="O39" s="39">
        <v>1235600</v>
      </c>
      <c r="P39" s="40">
        <v>-6.3530357860876558E-3</v>
      </c>
    </row>
    <row r="40" spans="1:16" ht="12.75" customHeight="1">
      <c r="A40" s="28">
        <v>30</v>
      </c>
      <c r="B40" s="29" t="s">
        <v>44</v>
      </c>
      <c r="C40" s="30" t="s">
        <v>314</v>
      </c>
      <c r="D40" s="31">
        <v>44742</v>
      </c>
      <c r="E40" s="37">
        <v>399.4</v>
      </c>
      <c r="F40" s="37">
        <v>400.68333333333339</v>
      </c>
      <c r="G40" s="38">
        <v>393.56666666666678</v>
      </c>
      <c r="H40" s="38">
        <v>387.73333333333341</v>
      </c>
      <c r="I40" s="38">
        <v>380.61666666666679</v>
      </c>
      <c r="J40" s="38">
        <v>406.51666666666677</v>
      </c>
      <c r="K40" s="38">
        <v>413.63333333333333</v>
      </c>
      <c r="L40" s="38">
        <v>419.46666666666675</v>
      </c>
      <c r="M40" s="28">
        <v>407.8</v>
      </c>
      <c r="N40" s="28">
        <v>394.85</v>
      </c>
      <c r="O40" s="39">
        <v>7011200</v>
      </c>
      <c r="P40" s="40">
        <v>5.0458715596330278E-3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44742</v>
      </c>
      <c r="E41" s="37">
        <v>314.25</v>
      </c>
      <c r="F41" s="37">
        <v>315.31666666666666</v>
      </c>
      <c r="G41" s="38">
        <v>311.83333333333331</v>
      </c>
      <c r="H41" s="38">
        <v>309.41666666666663</v>
      </c>
      <c r="I41" s="38">
        <v>305.93333333333328</v>
      </c>
      <c r="J41" s="38">
        <v>317.73333333333335</v>
      </c>
      <c r="K41" s="38">
        <v>321.2166666666667</v>
      </c>
      <c r="L41" s="38">
        <v>323.63333333333338</v>
      </c>
      <c r="M41" s="28">
        <v>318.8</v>
      </c>
      <c r="N41" s="28">
        <v>312.89999999999998</v>
      </c>
      <c r="O41" s="39">
        <v>38385000</v>
      </c>
      <c r="P41" s="40">
        <v>-2.4791842080643654E-3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44742</v>
      </c>
      <c r="E42" s="37">
        <v>97.6</v>
      </c>
      <c r="F42" s="37">
        <v>98</v>
      </c>
      <c r="G42" s="38">
        <v>96.45</v>
      </c>
      <c r="H42" s="38">
        <v>95.3</v>
      </c>
      <c r="I42" s="38">
        <v>93.75</v>
      </c>
      <c r="J42" s="38">
        <v>99.15</v>
      </c>
      <c r="K42" s="38">
        <v>100.70000000000002</v>
      </c>
      <c r="L42" s="38">
        <v>101.85000000000001</v>
      </c>
      <c r="M42" s="28">
        <v>99.55</v>
      </c>
      <c r="N42" s="28">
        <v>96.85</v>
      </c>
      <c r="O42" s="39">
        <v>111243600</v>
      </c>
      <c r="P42" s="40">
        <v>2.0719269994632313E-2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44742</v>
      </c>
      <c r="E43" s="37">
        <v>1728.75</v>
      </c>
      <c r="F43" s="37">
        <v>1733.7666666666667</v>
      </c>
      <c r="G43" s="38">
        <v>1718.2333333333333</v>
      </c>
      <c r="H43" s="38">
        <v>1707.7166666666667</v>
      </c>
      <c r="I43" s="38">
        <v>1692.1833333333334</v>
      </c>
      <c r="J43" s="38">
        <v>1744.2833333333333</v>
      </c>
      <c r="K43" s="38">
        <v>1759.8166666666666</v>
      </c>
      <c r="L43" s="38">
        <v>1770.3333333333333</v>
      </c>
      <c r="M43" s="28">
        <v>1749.3</v>
      </c>
      <c r="N43" s="28">
        <v>1723.25</v>
      </c>
      <c r="O43" s="39">
        <v>1586200</v>
      </c>
      <c r="P43" s="40">
        <v>-3.7996545768566492E-3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44742</v>
      </c>
      <c r="E44" s="37">
        <v>240.45</v>
      </c>
      <c r="F44" s="37">
        <v>241.23333333333332</v>
      </c>
      <c r="G44" s="38">
        <v>238.86666666666665</v>
      </c>
      <c r="H44" s="38">
        <v>237.28333333333333</v>
      </c>
      <c r="I44" s="38">
        <v>234.91666666666666</v>
      </c>
      <c r="J44" s="38">
        <v>242.81666666666663</v>
      </c>
      <c r="K44" s="38">
        <v>245.18333333333331</v>
      </c>
      <c r="L44" s="38">
        <v>246.76666666666662</v>
      </c>
      <c r="M44" s="28">
        <v>243.6</v>
      </c>
      <c r="N44" s="28">
        <v>239.65</v>
      </c>
      <c r="O44" s="39">
        <v>28842000</v>
      </c>
      <c r="P44" s="40">
        <v>-1.8238261544431509E-2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44742</v>
      </c>
      <c r="E45" s="37">
        <v>576</v>
      </c>
      <c r="F45" s="37">
        <v>573.66666666666663</v>
      </c>
      <c r="G45" s="38">
        <v>569.33333333333326</v>
      </c>
      <c r="H45" s="38">
        <v>562.66666666666663</v>
      </c>
      <c r="I45" s="38">
        <v>558.33333333333326</v>
      </c>
      <c r="J45" s="38">
        <v>580.33333333333326</v>
      </c>
      <c r="K45" s="38">
        <v>584.66666666666652</v>
      </c>
      <c r="L45" s="38">
        <v>591.33333333333326</v>
      </c>
      <c r="M45" s="28">
        <v>578</v>
      </c>
      <c r="N45" s="28">
        <v>567</v>
      </c>
      <c r="O45" s="39">
        <v>6270000</v>
      </c>
      <c r="P45" s="40">
        <v>-1.9776440240756664E-2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44742</v>
      </c>
      <c r="E46" s="37">
        <v>652.15</v>
      </c>
      <c r="F46" s="37">
        <v>649.7166666666667</v>
      </c>
      <c r="G46" s="38">
        <v>642.43333333333339</v>
      </c>
      <c r="H46" s="38">
        <v>632.7166666666667</v>
      </c>
      <c r="I46" s="38">
        <v>625.43333333333339</v>
      </c>
      <c r="J46" s="38">
        <v>659.43333333333339</v>
      </c>
      <c r="K46" s="38">
        <v>666.7166666666667</v>
      </c>
      <c r="L46" s="38">
        <v>676.43333333333339</v>
      </c>
      <c r="M46" s="28">
        <v>657</v>
      </c>
      <c r="N46" s="28">
        <v>640</v>
      </c>
      <c r="O46" s="39">
        <v>7310500</v>
      </c>
      <c r="P46" s="40">
        <v>2.8464624987139479E-3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44742</v>
      </c>
      <c r="E47" s="37">
        <v>682.5</v>
      </c>
      <c r="F47" s="37">
        <v>681.51666666666677</v>
      </c>
      <c r="G47" s="38">
        <v>676.63333333333355</v>
      </c>
      <c r="H47" s="38">
        <v>670.76666666666677</v>
      </c>
      <c r="I47" s="38">
        <v>665.88333333333355</v>
      </c>
      <c r="J47" s="38">
        <v>687.38333333333355</v>
      </c>
      <c r="K47" s="38">
        <v>692.26666666666677</v>
      </c>
      <c r="L47" s="38">
        <v>698.13333333333355</v>
      </c>
      <c r="M47" s="28">
        <v>686.4</v>
      </c>
      <c r="N47" s="28">
        <v>675.65</v>
      </c>
      <c r="O47" s="39">
        <v>58347100</v>
      </c>
      <c r="P47" s="40">
        <v>-3.7308590708538801E-3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44742</v>
      </c>
      <c r="E48" s="37">
        <v>47.65</v>
      </c>
      <c r="F48" s="37">
        <v>47.699999999999996</v>
      </c>
      <c r="G48" s="38">
        <v>47.249999999999993</v>
      </c>
      <c r="H48" s="38">
        <v>46.849999999999994</v>
      </c>
      <c r="I48" s="38">
        <v>46.399999999999991</v>
      </c>
      <c r="J48" s="38">
        <v>48.099999999999994</v>
      </c>
      <c r="K48" s="38">
        <v>48.55</v>
      </c>
      <c r="L48" s="38">
        <v>48.949999999999996</v>
      </c>
      <c r="M48" s="28">
        <v>48.15</v>
      </c>
      <c r="N48" s="28">
        <v>47.3</v>
      </c>
      <c r="O48" s="39">
        <v>104569500</v>
      </c>
      <c r="P48" s="40">
        <v>2.3148148148148147E-3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44742</v>
      </c>
      <c r="E49" s="37">
        <v>325.64999999999998</v>
      </c>
      <c r="F49" s="37">
        <v>326.88333333333333</v>
      </c>
      <c r="G49" s="38">
        <v>321.86666666666667</v>
      </c>
      <c r="H49" s="38">
        <v>318.08333333333337</v>
      </c>
      <c r="I49" s="38">
        <v>313.06666666666672</v>
      </c>
      <c r="J49" s="38">
        <v>330.66666666666663</v>
      </c>
      <c r="K49" s="38">
        <v>335.68333333333328</v>
      </c>
      <c r="L49" s="38">
        <v>339.46666666666658</v>
      </c>
      <c r="M49" s="28">
        <v>331.9</v>
      </c>
      <c r="N49" s="28">
        <v>323.10000000000002</v>
      </c>
      <c r="O49" s="39">
        <v>14308300</v>
      </c>
      <c r="P49" s="40">
        <v>1.7168083714846304E-2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44742</v>
      </c>
      <c r="E50" s="37">
        <v>13911.9</v>
      </c>
      <c r="F50" s="37">
        <v>13902.033333333333</v>
      </c>
      <c r="G50" s="38">
        <v>13826.116666666665</v>
      </c>
      <c r="H50" s="38">
        <v>13740.333333333332</v>
      </c>
      <c r="I50" s="38">
        <v>13664.416666666664</v>
      </c>
      <c r="J50" s="38">
        <v>13987.816666666666</v>
      </c>
      <c r="K50" s="38">
        <v>14063.733333333334</v>
      </c>
      <c r="L50" s="38">
        <v>14149.516666666666</v>
      </c>
      <c r="M50" s="28">
        <v>13977.95</v>
      </c>
      <c r="N50" s="28">
        <v>13816.25</v>
      </c>
      <c r="O50" s="39">
        <v>102950</v>
      </c>
      <c r="P50" s="40">
        <v>-6.753497346840328E-3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44742</v>
      </c>
      <c r="E51" s="37">
        <v>314.45</v>
      </c>
      <c r="F51" s="37">
        <v>313.34999999999997</v>
      </c>
      <c r="G51" s="38">
        <v>309.39999999999992</v>
      </c>
      <c r="H51" s="38">
        <v>304.34999999999997</v>
      </c>
      <c r="I51" s="38">
        <v>300.39999999999992</v>
      </c>
      <c r="J51" s="38">
        <v>318.39999999999992</v>
      </c>
      <c r="K51" s="38">
        <v>322.34999999999997</v>
      </c>
      <c r="L51" s="38">
        <v>327.39999999999992</v>
      </c>
      <c r="M51" s="28">
        <v>317.3</v>
      </c>
      <c r="N51" s="28">
        <v>308.3</v>
      </c>
      <c r="O51" s="39">
        <v>15969600</v>
      </c>
      <c r="P51" s="40">
        <v>-1.0704727921498661E-2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44742</v>
      </c>
      <c r="E52" s="37">
        <v>3334.6</v>
      </c>
      <c r="F52" s="37">
        <v>3332.6333333333332</v>
      </c>
      <c r="G52" s="38">
        <v>3308.6666666666665</v>
      </c>
      <c r="H52" s="38">
        <v>3282.7333333333331</v>
      </c>
      <c r="I52" s="38">
        <v>3258.7666666666664</v>
      </c>
      <c r="J52" s="38">
        <v>3358.5666666666666</v>
      </c>
      <c r="K52" s="38">
        <v>3382.5333333333338</v>
      </c>
      <c r="L52" s="38">
        <v>3408.4666666666667</v>
      </c>
      <c r="M52" s="28">
        <v>3356.6</v>
      </c>
      <c r="N52" s="28">
        <v>3306.7</v>
      </c>
      <c r="O52" s="39">
        <v>1712200</v>
      </c>
      <c r="P52" s="40">
        <v>-6.0373853477301755E-3</v>
      </c>
    </row>
    <row r="53" spans="1:16" ht="12.75" customHeight="1">
      <c r="A53" s="28">
        <v>43</v>
      </c>
      <c r="B53" s="29" t="s">
        <v>86</v>
      </c>
      <c r="C53" s="30" t="s">
        <v>320</v>
      </c>
      <c r="D53" s="31">
        <v>44742</v>
      </c>
      <c r="E53" s="37">
        <v>351.8</v>
      </c>
      <c r="F53" s="37">
        <v>352.18333333333334</v>
      </c>
      <c r="G53" s="38">
        <v>347.61666666666667</v>
      </c>
      <c r="H53" s="38">
        <v>343.43333333333334</v>
      </c>
      <c r="I53" s="38">
        <v>338.86666666666667</v>
      </c>
      <c r="J53" s="38">
        <v>356.36666666666667</v>
      </c>
      <c r="K53" s="38">
        <v>360.93333333333339</v>
      </c>
      <c r="L53" s="38">
        <v>365.11666666666667</v>
      </c>
      <c r="M53" s="28">
        <v>356.75</v>
      </c>
      <c r="N53" s="28">
        <v>348</v>
      </c>
      <c r="O53" s="39">
        <v>3430700</v>
      </c>
      <c r="P53" s="40">
        <v>-4.1509433962264152E-3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44742</v>
      </c>
      <c r="E54" s="37">
        <v>188.6</v>
      </c>
      <c r="F54" s="37">
        <v>189.98333333333335</v>
      </c>
      <c r="G54" s="38">
        <v>186.81666666666669</v>
      </c>
      <c r="H54" s="38">
        <v>185.03333333333333</v>
      </c>
      <c r="I54" s="38">
        <v>181.86666666666667</v>
      </c>
      <c r="J54" s="38">
        <v>191.76666666666671</v>
      </c>
      <c r="K54" s="38">
        <v>194.93333333333334</v>
      </c>
      <c r="L54" s="38">
        <v>196.71666666666673</v>
      </c>
      <c r="M54" s="28">
        <v>193.15</v>
      </c>
      <c r="N54" s="28">
        <v>188.2</v>
      </c>
      <c r="O54" s="39">
        <v>47628000</v>
      </c>
      <c r="P54" s="40">
        <v>-2.1522076769469715E-2</v>
      </c>
    </row>
    <row r="55" spans="1:16" ht="12.75" customHeight="1">
      <c r="A55" s="28">
        <v>45</v>
      </c>
      <c r="B55" s="29" t="s">
        <v>63</v>
      </c>
      <c r="C55" s="30" t="s">
        <v>327</v>
      </c>
      <c r="D55" s="31">
        <v>44742</v>
      </c>
      <c r="E55" s="37">
        <v>447.6</v>
      </c>
      <c r="F55" s="37">
        <v>446.76666666666665</v>
      </c>
      <c r="G55" s="38">
        <v>442.83333333333331</v>
      </c>
      <c r="H55" s="38">
        <v>438.06666666666666</v>
      </c>
      <c r="I55" s="38">
        <v>434.13333333333333</v>
      </c>
      <c r="J55" s="38">
        <v>451.5333333333333</v>
      </c>
      <c r="K55" s="38">
        <v>455.4666666666667</v>
      </c>
      <c r="L55" s="38">
        <v>460.23333333333329</v>
      </c>
      <c r="M55" s="28">
        <v>450.7</v>
      </c>
      <c r="N55" s="28">
        <v>442</v>
      </c>
      <c r="O55" s="39">
        <v>3287700</v>
      </c>
      <c r="P55" s="40">
        <v>-8.8183421516754845E-3</v>
      </c>
    </row>
    <row r="56" spans="1:16" ht="12.75" customHeight="1">
      <c r="A56" s="28">
        <v>46</v>
      </c>
      <c r="B56" s="29" t="s">
        <v>44</v>
      </c>
      <c r="C56" s="30" t="s">
        <v>338</v>
      </c>
      <c r="D56" s="31">
        <v>44742</v>
      </c>
      <c r="E56" s="37">
        <v>320.2</v>
      </c>
      <c r="F56" s="37">
        <v>317.26666666666671</v>
      </c>
      <c r="G56" s="38">
        <v>313.03333333333342</v>
      </c>
      <c r="H56" s="38">
        <v>305.86666666666673</v>
      </c>
      <c r="I56" s="38">
        <v>301.63333333333344</v>
      </c>
      <c r="J56" s="38">
        <v>324.43333333333339</v>
      </c>
      <c r="K56" s="38">
        <v>328.66666666666663</v>
      </c>
      <c r="L56" s="38">
        <v>335.83333333333337</v>
      </c>
      <c r="M56" s="28">
        <v>321.5</v>
      </c>
      <c r="N56" s="28">
        <v>310.10000000000002</v>
      </c>
      <c r="O56" s="39">
        <v>3351000</v>
      </c>
      <c r="P56" s="40">
        <v>-5.4591620820990269E-2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44742</v>
      </c>
      <c r="E57" s="37">
        <v>632.95000000000005</v>
      </c>
      <c r="F57" s="37">
        <v>629.01666666666677</v>
      </c>
      <c r="G57" s="38">
        <v>622.43333333333351</v>
      </c>
      <c r="H57" s="38">
        <v>611.91666666666674</v>
      </c>
      <c r="I57" s="38">
        <v>605.33333333333348</v>
      </c>
      <c r="J57" s="38">
        <v>639.53333333333353</v>
      </c>
      <c r="K57" s="38">
        <v>646.11666666666679</v>
      </c>
      <c r="L57" s="38">
        <v>656.63333333333355</v>
      </c>
      <c r="M57" s="28">
        <v>635.6</v>
      </c>
      <c r="N57" s="28">
        <v>618.5</v>
      </c>
      <c r="O57" s="39">
        <v>8096250</v>
      </c>
      <c r="P57" s="40">
        <v>-9.7844366304846355E-3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44742</v>
      </c>
      <c r="E58" s="37">
        <v>969.45</v>
      </c>
      <c r="F58" s="37">
        <v>969.16666666666663</v>
      </c>
      <c r="G58" s="38">
        <v>964.23333333333323</v>
      </c>
      <c r="H58" s="38">
        <v>959.01666666666665</v>
      </c>
      <c r="I58" s="38">
        <v>954.08333333333326</v>
      </c>
      <c r="J58" s="38">
        <v>974.38333333333321</v>
      </c>
      <c r="K58" s="38">
        <v>979.31666666666661</v>
      </c>
      <c r="L58" s="38">
        <v>984.53333333333319</v>
      </c>
      <c r="M58" s="28">
        <v>974.1</v>
      </c>
      <c r="N58" s="28">
        <v>963.95</v>
      </c>
      <c r="O58" s="39">
        <v>8882250</v>
      </c>
      <c r="P58" s="40">
        <v>-3.7909163811329009E-3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44742</v>
      </c>
      <c r="E59" s="37">
        <v>190</v>
      </c>
      <c r="F59" s="37">
        <v>190.85</v>
      </c>
      <c r="G59" s="38">
        <v>188.29999999999998</v>
      </c>
      <c r="H59" s="38">
        <v>186.6</v>
      </c>
      <c r="I59" s="38">
        <v>184.04999999999998</v>
      </c>
      <c r="J59" s="38">
        <v>192.54999999999998</v>
      </c>
      <c r="K59" s="38">
        <v>195.1</v>
      </c>
      <c r="L59" s="38">
        <v>196.79999999999998</v>
      </c>
      <c r="M59" s="28">
        <v>193.4</v>
      </c>
      <c r="N59" s="28">
        <v>189.15</v>
      </c>
      <c r="O59" s="39">
        <v>31378200</v>
      </c>
      <c r="P59" s="40">
        <v>1.8402399127589966E-2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44742</v>
      </c>
      <c r="E60" s="37">
        <v>3275.9</v>
      </c>
      <c r="F60" s="37">
        <v>3265.4166666666665</v>
      </c>
      <c r="G60" s="38">
        <v>3241.1833333333329</v>
      </c>
      <c r="H60" s="38">
        <v>3206.4666666666662</v>
      </c>
      <c r="I60" s="38">
        <v>3182.2333333333327</v>
      </c>
      <c r="J60" s="38">
        <v>3300.1333333333332</v>
      </c>
      <c r="K60" s="38">
        <v>3324.3666666666668</v>
      </c>
      <c r="L60" s="38">
        <v>3359.0833333333335</v>
      </c>
      <c r="M60" s="28">
        <v>3289.65</v>
      </c>
      <c r="N60" s="28">
        <v>3230.7</v>
      </c>
      <c r="O60" s="39">
        <v>708550</v>
      </c>
      <c r="P60" s="40">
        <v>-8.535646820121737E-3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44742</v>
      </c>
      <c r="E61" s="37">
        <v>1515.95</v>
      </c>
      <c r="F61" s="37">
        <v>1512.6000000000001</v>
      </c>
      <c r="G61" s="38">
        <v>1505.3000000000002</v>
      </c>
      <c r="H61" s="38">
        <v>1494.65</v>
      </c>
      <c r="I61" s="38">
        <v>1487.3500000000001</v>
      </c>
      <c r="J61" s="38">
        <v>1523.2500000000002</v>
      </c>
      <c r="K61" s="38">
        <v>1530.55</v>
      </c>
      <c r="L61" s="38">
        <v>1541.2000000000003</v>
      </c>
      <c r="M61" s="28">
        <v>1519.9</v>
      </c>
      <c r="N61" s="28">
        <v>1501.95</v>
      </c>
      <c r="O61" s="39">
        <v>2572850</v>
      </c>
      <c r="P61" s="40">
        <v>-2.71333604666938E-3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44742</v>
      </c>
      <c r="E62" s="37">
        <v>635.04999999999995</v>
      </c>
      <c r="F62" s="37">
        <v>637.11666666666667</v>
      </c>
      <c r="G62" s="38">
        <v>629.63333333333333</v>
      </c>
      <c r="H62" s="38">
        <v>624.2166666666667</v>
      </c>
      <c r="I62" s="38">
        <v>616.73333333333335</v>
      </c>
      <c r="J62" s="38">
        <v>642.5333333333333</v>
      </c>
      <c r="K62" s="38">
        <v>650.01666666666665</v>
      </c>
      <c r="L62" s="38">
        <v>655.43333333333328</v>
      </c>
      <c r="M62" s="28">
        <v>644.6</v>
      </c>
      <c r="N62" s="28">
        <v>631.70000000000005</v>
      </c>
      <c r="O62" s="39">
        <v>6477600</v>
      </c>
      <c r="P62" s="40">
        <v>-2.8939104734930117E-3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44742</v>
      </c>
      <c r="E63" s="37">
        <v>944.75</v>
      </c>
      <c r="F63" s="37">
        <v>943.80000000000007</v>
      </c>
      <c r="G63" s="38">
        <v>937.95000000000016</v>
      </c>
      <c r="H63" s="38">
        <v>931.15000000000009</v>
      </c>
      <c r="I63" s="38">
        <v>925.30000000000018</v>
      </c>
      <c r="J63" s="38">
        <v>950.60000000000014</v>
      </c>
      <c r="K63" s="38">
        <v>956.45</v>
      </c>
      <c r="L63" s="38">
        <v>963.25000000000011</v>
      </c>
      <c r="M63" s="28">
        <v>949.65</v>
      </c>
      <c r="N63" s="28">
        <v>937</v>
      </c>
      <c r="O63" s="39">
        <v>1945325</v>
      </c>
      <c r="P63" s="40">
        <v>2.8252395110670632E-2</v>
      </c>
    </row>
    <row r="64" spans="1:16" ht="12.75" customHeight="1">
      <c r="A64" s="28">
        <v>54</v>
      </c>
      <c r="B64" s="29" t="s">
        <v>70</v>
      </c>
      <c r="C64" s="30" t="s">
        <v>249</v>
      </c>
      <c r="D64" s="31">
        <v>44742</v>
      </c>
      <c r="E64" s="37">
        <v>316.5</v>
      </c>
      <c r="F64" s="37">
        <v>317.5</v>
      </c>
      <c r="G64" s="38">
        <v>313.5</v>
      </c>
      <c r="H64" s="38">
        <v>310.5</v>
      </c>
      <c r="I64" s="38">
        <v>306.5</v>
      </c>
      <c r="J64" s="38">
        <v>320.5</v>
      </c>
      <c r="K64" s="38">
        <v>324.5</v>
      </c>
      <c r="L64" s="38">
        <v>327.5</v>
      </c>
      <c r="M64" s="28">
        <v>321.5</v>
      </c>
      <c r="N64" s="28">
        <v>314.5</v>
      </c>
      <c r="O64" s="39">
        <v>3880800</v>
      </c>
      <c r="P64" s="40">
        <v>2.9062367416207043E-2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44742</v>
      </c>
      <c r="E65" s="37">
        <v>134.05000000000001</v>
      </c>
      <c r="F65" s="37">
        <v>133.95000000000002</v>
      </c>
      <c r="G65" s="38">
        <v>132.90000000000003</v>
      </c>
      <c r="H65" s="38">
        <v>131.75000000000003</v>
      </c>
      <c r="I65" s="38">
        <v>130.70000000000005</v>
      </c>
      <c r="J65" s="38">
        <v>135.10000000000002</v>
      </c>
      <c r="K65" s="38">
        <v>136.15000000000003</v>
      </c>
      <c r="L65" s="38">
        <v>137.30000000000001</v>
      </c>
      <c r="M65" s="28">
        <v>135</v>
      </c>
      <c r="N65" s="28">
        <v>132.80000000000001</v>
      </c>
      <c r="O65" s="39">
        <v>11022400</v>
      </c>
      <c r="P65" s="40">
        <v>-1.0716401299610476E-2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44742</v>
      </c>
      <c r="E66" s="37">
        <v>996.4</v>
      </c>
      <c r="F66" s="37">
        <v>997.91666666666663</v>
      </c>
      <c r="G66" s="38">
        <v>986.98333333333323</v>
      </c>
      <c r="H66" s="38">
        <v>977.56666666666661</v>
      </c>
      <c r="I66" s="38">
        <v>966.63333333333321</v>
      </c>
      <c r="J66" s="38">
        <v>1007.3333333333333</v>
      </c>
      <c r="K66" s="38">
        <v>1018.2666666666667</v>
      </c>
      <c r="L66" s="38">
        <v>1027.6833333333334</v>
      </c>
      <c r="M66" s="28">
        <v>1008.85</v>
      </c>
      <c r="N66" s="28">
        <v>988.5</v>
      </c>
      <c r="O66" s="39">
        <v>1367400</v>
      </c>
      <c r="P66" s="40">
        <v>-1.0421189752496743E-2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44742</v>
      </c>
      <c r="E67" s="37">
        <v>496.35</v>
      </c>
      <c r="F67" s="37">
        <v>497.16666666666669</v>
      </c>
      <c r="G67" s="38">
        <v>493.23333333333335</v>
      </c>
      <c r="H67" s="38">
        <v>490.11666666666667</v>
      </c>
      <c r="I67" s="38">
        <v>486.18333333333334</v>
      </c>
      <c r="J67" s="38">
        <v>500.28333333333336</v>
      </c>
      <c r="K67" s="38">
        <v>504.21666666666664</v>
      </c>
      <c r="L67" s="38">
        <v>507.33333333333337</v>
      </c>
      <c r="M67" s="28">
        <v>501.1</v>
      </c>
      <c r="N67" s="28">
        <v>494.05</v>
      </c>
      <c r="O67" s="39">
        <v>13568750</v>
      </c>
      <c r="P67" s="40">
        <v>-1.1294289097367701E-2</v>
      </c>
    </row>
    <row r="68" spans="1:16" ht="12.75" customHeight="1">
      <c r="A68" s="28">
        <v>58</v>
      </c>
      <c r="B68" s="29" t="s">
        <v>42</v>
      </c>
      <c r="C68" s="30" t="s">
        <v>250</v>
      </c>
      <c r="D68" s="31">
        <v>44742</v>
      </c>
      <c r="E68" s="37">
        <v>1275.75</v>
      </c>
      <c r="F68" s="37">
        <v>1276.5333333333333</v>
      </c>
      <c r="G68" s="38">
        <v>1260.2166666666667</v>
      </c>
      <c r="H68" s="38">
        <v>1244.6833333333334</v>
      </c>
      <c r="I68" s="38">
        <v>1228.3666666666668</v>
      </c>
      <c r="J68" s="38">
        <v>1292.0666666666666</v>
      </c>
      <c r="K68" s="38">
        <v>1308.3833333333332</v>
      </c>
      <c r="L68" s="38">
        <v>1323.9166666666665</v>
      </c>
      <c r="M68" s="28">
        <v>1292.8499999999999</v>
      </c>
      <c r="N68" s="28">
        <v>1261</v>
      </c>
      <c r="O68" s="39">
        <v>1363750</v>
      </c>
      <c r="P68" s="40">
        <v>-2.1173515162390095E-2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44742</v>
      </c>
      <c r="E69" s="37">
        <v>1850.15</v>
      </c>
      <c r="F69" s="37">
        <v>1845.2666666666667</v>
      </c>
      <c r="G69" s="38">
        <v>1831.5333333333333</v>
      </c>
      <c r="H69" s="38">
        <v>1812.9166666666667</v>
      </c>
      <c r="I69" s="38">
        <v>1799.1833333333334</v>
      </c>
      <c r="J69" s="38">
        <v>1863.8833333333332</v>
      </c>
      <c r="K69" s="38">
        <v>1877.6166666666663</v>
      </c>
      <c r="L69" s="38">
        <v>1896.2333333333331</v>
      </c>
      <c r="M69" s="28">
        <v>1859</v>
      </c>
      <c r="N69" s="28">
        <v>1826.65</v>
      </c>
      <c r="O69" s="39">
        <v>1574250</v>
      </c>
      <c r="P69" s="40">
        <v>-9.4087181700474753E-2</v>
      </c>
    </row>
    <row r="70" spans="1:16" ht="12.75" customHeight="1">
      <c r="A70" s="28">
        <v>60</v>
      </c>
      <c r="B70" s="29" t="s">
        <v>44</v>
      </c>
      <c r="C70" s="30" t="s">
        <v>346</v>
      </c>
      <c r="D70" s="31">
        <v>44742</v>
      </c>
      <c r="E70" s="37">
        <v>176.75</v>
      </c>
      <c r="F70" s="37">
        <v>179.6</v>
      </c>
      <c r="G70" s="38">
        <v>171.54999999999998</v>
      </c>
      <c r="H70" s="38">
        <v>166.35</v>
      </c>
      <c r="I70" s="38">
        <v>158.29999999999998</v>
      </c>
      <c r="J70" s="38">
        <v>184.79999999999998</v>
      </c>
      <c r="K70" s="38">
        <v>192.85</v>
      </c>
      <c r="L70" s="38">
        <v>198.04999999999998</v>
      </c>
      <c r="M70" s="28">
        <v>187.65</v>
      </c>
      <c r="N70" s="28">
        <v>174.4</v>
      </c>
      <c r="O70" s="39">
        <v>16886600</v>
      </c>
      <c r="P70" s="40">
        <v>-1.3039387014383653E-2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44742</v>
      </c>
      <c r="E71" s="37">
        <v>3582.9</v>
      </c>
      <c r="F71" s="37">
        <v>3566.2666666666664</v>
      </c>
      <c r="G71" s="38">
        <v>3542.583333333333</v>
      </c>
      <c r="H71" s="38">
        <v>3502.2666666666664</v>
      </c>
      <c r="I71" s="38">
        <v>3478.583333333333</v>
      </c>
      <c r="J71" s="38">
        <v>3606.583333333333</v>
      </c>
      <c r="K71" s="38">
        <v>3630.2666666666664</v>
      </c>
      <c r="L71" s="38">
        <v>3670.583333333333</v>
      </c>
      <c r="M71" s="28">
        <v>3589.95</v>
      </c>
      <c r="N71" s="28">
        <v>3525.95</v>
      </c>
      <c r="O71" s="39">
        <v>3231900</v>
      </c>
      <c r="P71" s="40">
        <v>-3.9739723381813322E-2</v>
      </c>
    </row>
    <row r="72" spans="1:16" ht="12.75" customHeight="1">
      <c r="A72" s="28">
        <v>62</v>
      </c>
      <c r="B72" s="29" t="s">
        <v>44</v>
      </c>
      <c r="C72" s="30" t="s">
        <v>252</v>
      </c>
      <c r="D72" s="31">
        <v>44742</v>
      </c>
      <c r="E72" s="37">
        <v>3456.15</v>
      </c>
      <c r="F72" s="37">
        <v>3460.25</v>
      </c>
      <c r="G72" s="38">
        <v>3400.7</v>
      </c>
      <c r="H72" s="38">
        <v>3345.25</v>
      </c>
      <c r="I72" s="38">
        <v>3285.7</v>
      </c>
      <c r="J72" s="38">
        <v>3515.7</v>
      </c>
      <c r="K72" s="38">
        <v>3575.25</v>
      </c>
      <c r="L72" s="38">
        <v>3630.7</v>
      </c>
      <c r="M72" s="28">
        <v>3519.8</v>
      </c>
      <c r="N72" s="28">
        <v>3404.8</v>
      </c>
      <c r="O72" s="39">
        <v>717500</v>
      </c>
      <c r="P72" s="40">
        <v>1.7910977123603476E-2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44742</v>
      </c>
      <c r="E73" s="37">
        <v>317.25</v>
      </c>
      <c r="F73" s="37">
        <v>316.86666666666662</v>
      </c>
      <c r="G73" s="38">
        <v>313.83333333333326</v>
      </c>
      <c r="H73" s="38">
        <v>310.41666666666663</v>
      </c>
      <c r="I73" s="38">
        <v>307.38333333333327</v>
      </c>
      <c r="J73" s="38">
        <v>320.28333333333325</v>
      </c>
      <c r="K73" s="38">
        <v>323.31666666666666</v>
      </c>
      <c r="L73" s="38">
        <v>326.73333333333323</v>
      </c>
      <c r="M73" s="28">
        <v>319.89999999999998</v>
      </c>
      <c r="N73" s="28">
        <v>313.45</v>
      </c>
      <c r="O73" s="39">
        <v>42454500</v>
      </c>
      <c r="P73" s="40">
        <v>-2.1330230754314523E-3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44742</v>
      </c>
      <c r="E74" s="37">
        <v>4335.6499999999996</v>
      </c>
      <c r="F74" s="37">
        <v>4325.55</v>
      </c>
      <c r="G74" s="38">
        <v>4303.1000000000004</v>
      </c>
      <c r="H74" s="38">
        <v>4270.55</v>
      </c>
      <c r="I74" s="38">
        <v>4248.1000000000004</v>
      </c>
      <c r="J74" s="38">
        <v>4358.1000000000004</v>
      </c>
      <c r="K74" s="38">
        <v>4380.5499999999993</v>
      </c>
      <c r="L74" s="38">
        <v>4413.1000000000004</v>
      </c>
      <c r="M74" s="28">
        <v>4348</v>
      </c>
      <c r="N74" s="28">
        <v>4293</v>
      </c>
      <c r="O74" s="39">
        <v>1930250</v>
      </c>
      <c r="P74" s="40">
        <v>-5.2405498281786943E-2</v>
      </c>
    </row>
    <row r="75" spans="1:16" ht="12.75" customHeight="1">
      <c r="A75" s="28">
        <v>65</v>
      </c>
      <c r="B75" s="29" t="s">
        <v>49</v>
      </c>
      <c r="C75" s="281" t="s">
        <v>99</v>
      </c>
      <c r="D75" s="31">
        <v>44742</v>
      </c>
      <c r="E75" s="37">
        <v>2719.9</v>
      </c>
      <c r="F75" s="37">
        <v>2725.2166666666667</v>
      </c>
      <c r="G75" s="38">
        <v>2700.1333333333332</v>
      </c>
      <c r="H75" s="38">
        <v>2680.3666666666663</v>
      </c>
      <c r="I75" s="38">
        <v>2655.2833333333328</v>
      </c>
      <c r="J75" s="38">
        <v>2744.9833333333336</v>
      </c>
      <c r="K75" s="38">
        <v>2770.0666666666666</v>
      </c>
      <c r="L75" s="38">
        <v>2789.8333333333339</v>
      </c>
      <c r="M75" s="28">
        <v>2750.3</v>
      </c>
      <c r="N75" s="28">
        <v>2705.45</v>
      </c>
      <c r="O75" s="39">
        <v>3451000</v>
      </c>
      <c r="P75" s="40">
        <v>-2.0659515295987287E-2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44742</v>
      </c>
      <c r="E76" s="37">
        <v>1568.5</v>
      </c>
      <c r="F76" s="37">
        <v>1561.7666666666667</v>
      </c>
      <c r="G76" s="38">
        <v>1544.2333333333333</v>
      </c>
      <c r="H76" s="38">
        <v>1519.9666666666667</v>
      </c>
      <c r="I76" s="38">
        <v>1502.4333333333334</v>
      </c>
      <c r="J76" s="38">
        <v>1586.0333333333333</v>
      </c>
      <c r="K76" s="38">
        <v>1603.5666666666666</v>
      </c>
      <c r="L76" s="38">
        <v>1627.8333333333333</v>
      </c>
      <c r="M76" s="28">
        <v>1579.3</v>
      </c>
      <c r="N76" s="28">
        <v>1537.5</v>
      </c>
      <c r="O76" s="39">
        <v>2369950</v>
      </c>
      <c r="P76" s="40">
        <v>3.7269974376892617E-3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44742</v>
      </c>
      <c r="E77" s="37">
        <v>141.4</v>
      </c>
      <c r="F77" s="37">
        <v>141.06666666666669</v>
      </c>
      <c r="G77" s="38">
        <v>140.18333333333339</v>
      </c>
      <c r="H77" s="38">
        <v>138.9666666666667</v>
      </c>
      <c r="I77" s="38">
        <v>138.0833333333334</v>
      </c>
      <c r="J77" s="38">
        <v>142.28333333333339</v>
      </c>
      <c r="K77" s="38">
        <v>143.16666666666666</v>
      </c>
      <c r="L77" s="38">
        <v>144.38333333333338</v>
      </c>
      <c r="M77" s="28">
        <v>141.94999999999999</v>
      </c>
      <c r="N77" s="28">
        <v>139.85</v>
      </c>
      <c r="O77" s="39">
        <v>20343600</v>
      </c>
      <c r="P77" s="40">
        <v>2.726776949645519E-2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44742</v>
      </c>
      <c r="E78" s="37">
        <v>89.5</v>
      </c>
      <c r="F78" s="37">
        <v>89.916666666666671</v>
      </c>
      <c r="G78" s="38">
        <v>88.733333333333348</v>
      </c>
      <c r="H78" s="38">
        <v>87.966666666666683</v>
      </c>
      <c r="I78" s="38">
        <v>86.78333333333336</v>
      </c>
      <c r="J78" s="38">
        <v>90.683333333333337</v>
      </c>
      <c r="K78" s="38">
        <v>91.866666666666646</v>
      </c>
      <c r="L78" s="38">
        <v>92.633333333333326</v>
      </c>
      <c r="M78" s="28">
        <v>91.1</v>
      </c>
      <c r="N78" s="28">
        <v>89.15</v>
      </c>
      <c r="O78" s="39">
        <v>82060000</v>
      </c>
      <c r="P78" s="40">
        <v>-3.0482041587901701E-2</v>
      </c>
    </row>
    <row r="79" spans="1:16" ht="12.75" customHeight="1">
      <c r="A79" s="28">
        <v>69</v>
      </c>
      <c r="B79" s="29" t="s">
        <v>86</v>
      </c>
      <c r="C79" s="30" t="s">
        <v>361</v>
      </c>
      <c r="D79" s="31">
        <v>44742</v>
      </c>
      <c r="E79" s="37">
        <v>101.8</v>
      </c>
      <c r="F79" s="37">
        <v>101.69999999999999</v>
      </c>
      <c r="G79" s="38">
        <v>100.29999999999998</v>
      </c>
      <c r="H79" s="38">
        <v>98.8</v>
      </c>
      <c r="I79" s="38">
        <v>97.399999999999991</v>
      </c>
      <c r="J79" s="38">
        <v>103.19999999999997</v>
      </c>
      <c r="K79" s="38">
        <v>104.59999999999998</v>
      </c>
      <c r="L79" s="38">
        <v>106.09999999999997</v>
      </c>
      <c r="M79" s="28">
        <v>103.1</v>
      </c>
      <c r="N79" s="28">
        <v>100.2</v>
      </c>
      <c r="O79" s="39">
        <v>11263200</v>
      </c>
      <c r="P79" s="40">
        <v>-2.2342586323628979E-2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44742</v>
      </c>
      <c r="E80" s="37">
        <v>147.9</v>
      </c>
      <c r="F80" s="37">
        <v>148.86666666666665</v>
      </c>
      <c r="G80" s="38">
        <v>145.48333333333329</v>
      </c>
      <c r="H80" s="38">
        <v>143.06666666666663</v>
      </c>
      <c r="I80" s="38">
        <v>139.68333333333328</v>
      </c>
      <c r="J80" s="38">
        <v>151.2833333333333</v>
      </c>
      <c r="K80" s="38">
        <v>154.66666666666669</v>
      </c>
      <c r="L80" s="38">
        <v>157.08333333333331</v>
      </c>
      <c r="M80" s="28">
        <v>152.25</v>
      </c>
      <c r="N80" s="28">
        <v>146.44999999999999</v>
      </c>
      <c r="O80" s="39">
        <v>27395100</v>
      </c>
      <c r="P80" s="40">
        <v>-1.1663732394366197E-2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44742</v>
      </c>
      <c r="E81" s="37">
        <v>383</v>
      </c>
      <c r="F81" s="37">
        <v>383.41666666666669</v>
      </c>
      <c r="G81" s="38">
        <v>379.73333333333335</v>
      </c>
      <c r="H81" s="38">
        <v>376.46666666666664</v>
      </c>
      <c r="I81" s="38">
        <v>372.7833333333333</v>
      </c>
      <c r="J81" s="38">
        <v>386.68333333333339</v>
      </c>
      <c r="K81" s="38">
        <v>390.36666666666667</v>
      </c>
      <c r="L81" s="38">
        <v>393.63333333333344</v>
      </c>
      <c r="M81" s="28">
        <v>387.1</v>
      </c>
      <c r="N81" s="28">
        <v>380.15</v>
      </c>
      <c r="O81" s="39">
        <v>6544650</v>
      </c>
      <c r="P81" s="40">
        <v>1.2453300124533001E-2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44742</v>
      </c>
      <c r="E82" s="37">
        <v>35.799999999999997</v>
      </c>
      <c r="F82" s="37">
        <v>35.81666666666667</v>
      </c>
      <c r="G82" s="38">
        <v>35.533333333333339</v>
      </c>
      <c r="H82" s="38">
        <v>35.266666666666666</v>
      </c>
      <c r="I82" s="38">
        <v>34.983333333333334</v>
      </c>
      <c r="J82" s="38">
        <v>36.083333333333343</v>
      </c>
      <c r="K82" s="38">
        <v>36.366666666666674</v>
      </c>
      <c r="L82" s="38">
        <v>36.633333333333347</v>
      </c>
      <c r="M82" s="28">
        <v>36.1</v>
      </c>
      <c r="N82" s="28">
        <v>35.549999999999997</v>
      </c>
      <c r="O82" s="39">
        <v>108517500</v>
      </c>
      <c r="P82" s="40">
        <v>-4.1450777202072539E-4</v>
      </c>
    </row>
    <row r="83" spans="1:16" ht="12.75" customHeight="1">
      <c r="A83" s="28">
        <v>73</v>
      </c>
      <c r="B83" s="29" t="s">
        <v>44</v>
      </c>
      <c r="C83" s="30" t="s">
        <v>378</v>
      </c>
      <c r="D83" s="31">
        <v>44742</v>
      </c>
      <c r="E83" s="37">
        <v>608.45000000000005</v>
      </c>
      <c r="F83" s="37">
        <v>608.1</v>
      </c>
      <c r="G83" s="38">
        <v>600.20000000000005</v>
      </c>
      <c r="H83" s="38">
        <v>591.95000000000005</v>
      </c>
      <c r="I83" s="38">
        <v>584.05000000000007</v>
      </c>
      <c r="J83" s="38">
        <v>616.35</v>
      </c>
      <c r="K83" s="38">
        <v>624.24999999999989</v>
      </c>
      <c r="L83" s="38">
        <v>632.5</v>
      </c>
      <c r="M83" s="28">
        <v>616</v>
      </c>
      <c r="N83" s="28">
        <v>599.85</v>
      </c>
      <c r="O83" s="39">
        <v>3133000</v>
      </c>
      <c r="P83" s="40">
        <v>-1.7529555646147575E-2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44742</v>
      </c>
      <c r="E84" s="37">
        <v>743.8</v>
      </c>
      <c r="F84" s="37">
        <v>743</v>
      </c>
      <c r="G84" s="38">
        <v>736.25</v>
      </c>
      <c r="H84" s="38">
        <v>728.7</v>
      </c>
      <c r="I84" s="38">
        <v>721.95</v>
      </c>
      <c r="J84" s="38">
        <v>750.55</v>
      </c>
      <c r="K84" s="38">
        <v>757.3</v>
      </c>
      <c r="L84" s="38">
        <v>764.84999999999991</v>
      </c>
      <c r="M84" s="28">
        <v>749.75</v>
      </c>
      <c r="N84" s="28">
        <v>735.45</v>
      </c>
      <c r="O84" s="39">
        <v>7316000</v>
      </c>
      <c r="P84" s="40">
        <v>1.950947603121516E-2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44742</v>
      </c>
      <c r="E85" s="37">
        <v>1245.4000000000001</v>
      </c>
      <c r="F85" s="37">
        <v>1245.5333333333333</v>
      </c>
      <c r="G85" s="38">
        <v>1229.9666666666667</v>
      </c>
      <c r="H85" s="38">
        <v>1214.5333333333333</v>
      </c>
      <c r="I85" s="38">
        <v>1198.9666666666667</v>
      </c>
      <c r="J85" s="38">
        <v>1260.9666666666667</v>
      </c>
      <c r="K85" s="38">
        <v>1276.5333333333333</v>
      </c>
      <c r="L85" s="38">
        <v>1291.9666666666667</v>
      </c>
      <c r="M85" s="28">
        <v>1261.0999999999999</v>
      </c>
      <c r="N85" s="28">
        <v>1230.0999999999999</v>
      </c>
      <c r="O85" s="39">
        <v>4380350</v>
      </c>
      <c r="P85" s="40">
        <v>6.8728522336769758E-3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44742</v>
      </c>
      <c r="E86" s="37">
        <v>256.55</v>
      </c>
      <c r="F86" s="37">
        <v>257.01666666666671</v>
      </c>
      <c r="G86" s="38">
        <v>253.63333333333344</v>
      </c>
      <c r="H86" s="38">
        <v>250.71666666666673</v>
      </c>
      <c r="I86" s="38">
        <v>247.33333333333346</v>
      </c>
      <c r="J86" s="38">
        <v>259.93333333333339</v>
      </c>
      <c r="K86" s="38">
        <v>263.31666666666672</v>
      </c>
      <c r="L86" s="38">
        <v>266.23333333333341</v>
      </c>
      <c r="M86" s="28">
        <v>260.39999999999998</v>
      </c>
      <c r="N86" s="28">
        <v>254.1</v>
      </c>
      <c r="O86" s="39">
        <v>8247800</v>
      </c>
      <c r="P86" s="40">
        <v>-4.2417558445335886E-4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44742</v>
      </c>
      <c r="E87" s="37">
        <v>1334</v>
      </c>
      <c r="F87" s="37">
        <v>1331.1333333333334</v>
      </c>
      <c r="G87" s="38">
        <v>1319.3666666666668</v>
      </c>
      <c r="H87" s="38">
        <v>1304.7333333333333</v>
      </c>
      <c r="I87" s="38">
        <v>1292.9666666666667</v>
      </c>
      <c r="J87" s="38">
        <v>1345.7666666666669</v>
      </c>
      <c r="K87" s="38">
        <v>1357.5333333333338</v>
      </c>
      <c r="L87" s="38">
        <v>1372.166666666667</v>
      </c>
      <c r="M87" s="28">
        <v>1342.9</v>
      </c>
      <c r="N87" s="28">
        <v>1316.5</v>
      </c>
      <c r="O87" s="39">
        <v>13743175</v>
      </c>
      <c r="P87" s="40">
        <v>-1.8887758562224483E-2</v>
      </c>
    </row>
    <row r="88" spans="1:16" ht="12.75" customHeight="1">
      <c r="A88" s="28">
        <v>78</v>
      </c>
      <c r="B88" s="29" t="s">
        <v>79</v>
      </c>
      <c r="C88" s="30" t="s">
        <v>259</v>
      </c>
      <c r="D88" s="31">
        <v>44742</v>
      </c>
      <c r="E88" s="37">
        <v>234.45</v>
      </c>
      <c r="F88" s="37">
        <v>235.28333333333333</v>
      </c>
      <c r="G88" s="38">
        <v>232.56666666666666</v>
      </c>
      <c r="H88" s="38">
        <v>230.68333333333334</v>
      </c>
      <c r="I88" s="38">
        <v>227.96666666666667</v>
      </c>
      <c r="J88" s="38">
        <v>237.16666666666666</v>
      </c>
      <c r="K88" s="38">
        <v>239.8833333333333</v>
      </c>
      <c r="L88" s="38">
        <v>241.76666666666665</v>
      </c>
      <c r="M88" s="28">
        <v>238</v>
      </c>
      <c r="N88" s="28">
        <v>233.4</v>
      </c>
      <c r="O88" s="39">
        <v>2957300</v>
      </c>
      <c r="P88" s="40">
        <v>4.3811982067653854E-3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44742</v>
      </c>
      <c r="E89" s="37">
        <v>448.7</v>
      </c>
      <c r="F89" s="37">
        <v>451.88333333333338</v>
      </c>
      <c r="G89" s="38">
        <v>440.01666666666677</v>
      </c>
      <c r="H89" s="38">
        <v>431.33333333333337</v>
      </c>
      <c r="I89" s="38">
        <v>419.46666666666675</v>
      </c>
      <c r="J89" s="38">
        <v>460.56666666666678</v>
      </c>
      <c r="K89" s="38">
        <v>472.43333333333345</v>
      </c>
      <c r="L89" s="38">
        <v>481.11666666666679</v>
      </c>
      <c r="M89" s="28">
        <v>463.75</v>
      </c>
      <c r="N89" s="28">
        <v>443.2</v>
      </c>
      <c r="O89" s="39">
        <v>6048750</v>
      </c>
      <c r="P89" s="40">
        <v>3.6632390745501286E-2</v>
      </c>
    </row>
    <row r="90" spans="1:16" ht="12.75" customHeight="1">
      <c r="A90" s="28">
        <v>80</v>
      </c>
      <c r="B90" s="29" t="s">
        <v>44</v>
      </c>
      <c r="C90" s="30" t="s">
        <v>260</v>
      </c>
      <c r="D90" s="31">
        <v>44742</v>
      </c>
      <c r="E90" s="37">
        <v>1861.45</v>
      </c>
      <c r="F90" s="37">
        <v>1878.8666666666668</v>
      </c>
      <c r="G90" s="38">
        <v>1838.0333333333335</v>
      </c>
      <c r="H90" s="38">
        <v>1814.6166666666668</v>
      </c>
      <c r="I90" s="38">
        <v>1773.7833333333335</v>
      </c>
      <c r="J90" s="38">
        <v>1902.2833333333335</v>
      </c>
      <c r="K90" s="38">
        <v>1943.1166666666666</v>
      </c>
      <c r="L90" s="38">
        <v>1966.5333333333335</v>
      </c>
      <c r="M90" s="28">
        <v>1919.7</v>
      </c>
      <c r="N90" s="28">
        <v>1855.45</v>
      </c>
      <c r="O90" s="39">
        <v>1839200</v>
      </c>
      <c r="P90" s="40">
        <v>-5.1626226122870422E-4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44742</v>
      </c>
      <c r="E91" s="37">
        <v>1114.3499999999999</v>
      </c>
      <c r="F91" s="37">
        <v>1117.1499999999999</v>
      </c>
      <c r="G91" s="38">
        <v>1106.1999999999998</v>
      </c>
      <c r="H91" s="38">
        <v>1098.05</v>
      </c>
      <c r="I91" s="38">
        <v>1087.0999999999999</v>
      </c>
      <c r="J91" s="38">
        <v>1125.2999999999997</v>
      </c>
      <c r="K91" s="38">
        <v>1136.25</v>
      </c>
      <c r="L91" s="38">
        <v>1144.3999999999996</v>
      </c>
      <c r="M91" s="28">
        <v>1128.0999999999999</v>
      </c>
      <c r="N91" s="28">
        <v>1109</v>
      </c>
      <c r="O91" s="39">
        <v>5410000</v>
      </c>
      <c r="P91" s="40">
        <v>-8.5219463025749103E-3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44742</v>
      </c>
      <c r="E92" s="37">
        <v>993.05</v>
      </c>
      <c r="F92" s="37">
        <v>997.43333333333339</v>
      </c>
      <c r="G92" s="38">
        <v>986.41666666666674</v>
      </c>
      <c r="H92" s="38">
        <v>979.7833333333333</v>
      </c>
      <c r="I92" s="38">
        <v>968.76666666666665</v>
      </c>
      <c r="J92" s="38">
        <v>1004.0666666666668</v>
      </c>
      <c r="K92" s="38">
        <v>1015.0833333333335</v>
      </c>
      <c r="L92" s="38">
        <v>1021.7166666666669</v>
      </c>
      <c r="M92" s="28">
        <v>1008.45</v>
      </c>
      <c r="N92" s="28">
        <v>990.8</v>
      </c>
      <c r="O92" s="39">
        <v>21928200</v>
      </c>
      <c r="P92" s="40">
        <v>8.2719109079790153E-3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44742</v>
      </c>
      <c r="E93" s="37">
        <v>2106.8000000000002</v>
      </c>
      <c r="F93" s="37">
        <v>2099.8166666666671</v>
      </c>
      <c r="G93" s="38">
        <v>2084.6333333333341</v>
      </c>
      <c r="H93" s="38">
        <v>2062.4666666666672</v>
      </c>
      <c r="I93" s="38">
        <v>2047.2833333333342</v>
      </c>
      <c r="J93" s="38">
        <v>2121.983333333334</v>
      </c>
      <c r="K93" s="38">
        <v>2137.1666666666674</v>
      </c>
      <c r="L93" s="38">
        <v>2159.3333333333339</v>
      </c>
      <c r="M93" s="28">
        <v>2115</v>
      </c>
      <c r="N93" s="28">
        <v>2077.65</v>
      </c>
      <c r="O93" s="39">
        <v>24381000</v>
      </c>
      <c r="P93" s="40">
        <v>1.4252196485623004E-2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44742</v>
      </c>
      <c r="E94" s="37">
        <v>1832.05</v>
      </c>
      <c r="F94" s="37">
        <v>1825.3500000000001</v>
      </c>
      <c r="G94" s="38">
        <v>1811.7000000000003</v>
      </c>
      <c r="H94" s="38">
        <v>1791.3500000000001</v>
      </c>
      <c r="I94" s="38">
        <v>1777.7000000000003</v>
      </c>
      <c r="J94" s="38">
        <v>1845.7000000000003</v>
      </c>
      <c r="K94" s="38">
        <v>1859.3500000000004</v>
      </c>
      <c r="L94" s="38">
        <v>1879.7000000000003</v>
      </c>
      <c r="M94" s="28">
        <v>1839</v>
      </c>
      <c r="N94" s="28">
        <v>1805</v>
      </c>
      <c r="O94" s="39">
        <v>3993200</v>
      </c>
      <c r="P94" s="40">
        <v>-1.1217036028228303E-2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44742</v>
      </c>
      <c r="E95" s="37">
        <v>1310.75</v>
      </c>
      <c r="F95" s="37">
        <v>1309.2833333333333</v>
      </c>
      <c r="G95" s="38">
        <v>1302.5666666666666</v>
      </c>
      <c r="H95" s="38">
        <v>1294.3833333333332</v>
      </c>
      <c r="I95" s="38">
        <v>1287.6666666666665</v>
      </c>
      <c r="J95" s="38">
        <v>1317.4666666666667</v>
      </c>
      <c r="K95" s="38">
        <v>1324.1833333333334</v>
      </c>
      <c r="L95" s="38">
        <v>1332.3666666666668</v>
      </c>
      <c r="M95" s="28">
        <v>1316</v>
      </c>
      <c r="N95" s="28">
        <v>1301.0999999999999</v>
      </c>
      <c r="O95" s="39">
        <v>63952350</v>
      </c>
      <c r="P95" s="40">
        <v>1.1201071406830219E-2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44742</v>
      </c>
      <c r="E96" s="37">
        <v>581.25</v>
      </c>
      <c r="F96" s="37">
        <v>578.9666666666667</v>
      </c>
      <c r="G96" s="38">
        <v>574.38333333333344</v>
      </c>
      <c r="H96" s="38">
        <v>567.51666666666677</v>
      </c>
      <c r="I96" s="38">
        <v>562.93333333333351</v>
      </c>
      <c r="J96" s="38">
        <v>585.83333333333337</v>
      </c>
      <c r="K96" s="38">
        <v>590.41666666666663</v>
      </c>
      <c r="L96" s="38">
        <v>597.2833333333333</v>
      </c>
      <c r="M96" s="28">
        <v>583.54999999999995</v>
      </c>
      <c r="N96" s="28">
        <v>572.1</v>
      </c>
      <c r="O96" s="39">
        <v>21800900</v>
      </c>
      <c r="P96" s="40">
        <v>-6.516617374304476E-3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44742</v>
      </c>
      <c r="E97" s="37">
        <v>2612.4499999999998</v>
      </c>
      <c r="F97" s="37">
        <v>2604.4833333333331</v>
      </c>
      <c r="G97" s="38">
        <v>2571.7666666666664</v>
      </c>
      <c r="H97" s="38">
        <v>2531.0833333333335</v>
      </c>
      <c r="I97" s="38">
        <v>2498.3666666666668</v>
      </c>
      <c r="J97" s="38">
        <v>2645.1666666666661</v>
      </c>
      <c r="K97" s="38">
        <v>2677.8833333333323</v>
      </c>
      <c r="L97" s="38">
        <v>2718.5666666666657</v>
      </c>
      <c r="M97" s="28">
        <v>2637.2</v>
      </c>
      <c r="N97" s="28">
        <v>2563.8000000000002</v>
      </c>
      <c r="O97" s="39">
        <v>3797100</v>
      </c>
      <c r="P97" s="40">
        <v>1.2155137944822071E-2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44742</v>
      </c>
      <c r="E98" s="37">
        <v>358.75</v>
      </c>
      <c r="F98" s="37">
        <v>359.84999999999997</v>
      </c>
      <c r="G98" s="38">
        <v>356.04999999999995</v>
      </c>
      <c r="H98" s="38">
        <v>353.34999999999997</v>
      </c>
      <c r="I98" s="38">
        <v>349.54999999999995</v>
      </c>
      <c r="J98" s="38">
        <v>362.54999999999995</v>
      </c>
      <c r="K98" s="38">
        <v>366.35</v>
      </c>
      <c r="L98" s="38">
        <v>369.04999999999995</v>
      </c>
      <c r="M98" s="28">
        <v>363.65</v>
      </c>
      <c r="N98" s="28">
        <v>357.15</v>
      </c>
      <c r="O98" s="39">
        <v>45349950</v>
      </c>
      <c r="P98" s="40">
        <v>4.1894786955486785E-3</v>
      </c>
    </row>
    <row r="99" spans="1:16" ht="12.75" customHeight="1">
      <c r="A99" s="28">
        <v>89</v>
      </c>
      <c r="B99" s="29" t="s">
        <v>119</v>
      </c>
      <c r="C99" s="30" t="s">
        <v>388</v>
      </c>
      <c r="D99" s="31">
        <v>44742</v>
      </c>
      <c r="E99" s="37">
        <v>97.5</v>
      </c>
      <c r="F99" s="37">
        <v>97.366666666666674</v>
      </c>
      <c r="G99" s="38">
        <v>96.133333333333354</v>
      </c>
      <c r="H99" s="38">
        <v>94.76666666666668</v>
      </c>
      <c r="I99" s="38">
        <v>93.53333333333336</v>
      </c>
      <c r="J99" s="38">
        <v>98.733333333333348</v>
      </c>
      <c r="K99" s="38">
        <v>99.966666666666669</v>
      </c>
      <c r="L99" s="38">
        <v>101.33333333333334</v>
      </c>
      <c r="M99" s="28">
        <v>98.6</v>
      </c>
      <c r="N99" s="28">
        <v>96</v>
      </c>
      <c r="O99" s="39">
        <v>12250700</v>
      </c>
      <c r="P99" s="40">
        <v>9.5676824946846206E-3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44742</v>
      </c>
      <c r="E100" s="37">
        <v>215.5</v>
      </c>
      <c r="F100" s="37">
        <v>214.36666666666667</v>
      </c>
      <c r="G100" s="38">
        <v>212.13333333333335</v>
      </c>
      <c r="H100" s="38">
        <v>208.76666666666668</v>
      </c>
      <c r="I100" s="38">
        <v>206.53333333333336</v>
      </c>
      <c r="J100" s="38">
        <v>217.73333333333335</v>
      </c>
      <c r="K100" s="38">
        <v>219.9666666666667</v>
      </c>
      <c r="L100" s="38">
        <v>223.33333333333334</v>
      </c>
      <c r="M100" s="28">
        <v>216.6</v>
      </c>
      <c r="N100" s="28">
        <v>211</v>
      </c>
      <c r="O100" s="39">
        <v>21103200</v>
      </c>
      <c r="P100" s="40">
        <v>1.2810658467845247E-3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44742</v>
      </c>
      <c r="E101" s="37">
        <v>2150.5</v>
      </c>
      <c r="F101" s="37">
        <v>2150.3833333333337</v>
      </c>
      <c r="G101" s="38">
        <v>2137.1666666666674</v>
      </c>
      <c r="H101" s="38">
        <v>2123.8333333333339</v>
      </c>
      <c r="I101" s="38">
        <v>2110.6166666666677</v>
      </c>
      <c r="J101" s="38">
        <v>2163.7166666666672</v>
      </c>
      <c r="K101" s="38">
        <v>2176.9333333333334</v>
      </c>
      <c r="L101" s="38">
        <v>2190.2666666666669</v>
      </c>
      <c r="M101" s="28">
        <v>2163.6</v>
      </c>
      <c r="N101" s="28">
        <v>2137.0500000000002</v>
      </c>
      <c r="O101" s="39">
        <v>12444600</v>
      </c>
      <c r="P101" s="40">
        <v>-2.0929057711275229E-3</v>
      </c>
    </row>
    <row r="102" spans="1:16" ht="12.75" customHeight="1">
      <c r="A102" s="28">
        <v>92</v>
      </c>
      <c r="B102" s="29" t="s">
        <v>44</v>
      </c>
      <c r="C102" s="30" t="s">
        <v>389</v>
      </c>
      <c r="D102" s="31">
        <v>44742</v>
      </c>
      <c r="E102" s="37">
        <v>33228.9</v>
      </c>
      <c r="F102" s="37">
        <v>33155.033333333333</v>
      </c>
      <c r="G102" s="38">
        <v>33001.916666666664</v>
      </c>
      <c r="H102" s="38">
        <v>32774.933333333334</v>
      </c>
      <c r="I102" s="38">
        <v>32621.816666666666</v>
      </c>
      <c r="J102" s="38">
        <v>33382.016666666663</v>
      </c>
      <c r="K102" s="38">
        <v>33535.133333333331</v>
      </c>
      <c r="L102" s="38">
        <v>33762.116666666661</v>
      </c>
      <c r="M102" s="28">
        <v>33308.15</v>
      </c>
      <c r="N102" s="28">
        <v>32928.050000000003</v>
      </c>
      <c r="O102" s="39">
        <v>14955</v>
      </c>
      <c r="P102" s="40">
        <v>5.2798310454065467E-2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44742</v>
      </c>
      <c r="E103" s="37">
        <v>101.8</v>
      </c>
      <c r="F103" s="37">
        <v>102.43333333333334</v>
      </c>
      <c r="G103" s="38">
        <v>98.866666666666674</v>
      </c>
      <c r="H103" s="38">
        <v>95.933333333333337</v>
      </c>
      <c r="I103" s="38">
        <v>92.366666666666674</v>
      </c>
      <c r="J103" s="38">
        <v>105.36666666666667</v>
      </c>
      <c r="K103" s="38">
        <v>108.93333333333334</v>
      </c>
      <c r="L103" s="38">
        <v>111.86666666666667</v>
      </c>
      <c r="M103" s="28">
        <v>106</v>
      </c>
      <c r="N103" s="28">
        <v>99.5</v>
      </c>
      <c r="O103" s="39">
        <v>40545900</v>
      </c>
      <c r="P103" s="40">
        <v>-3.9356030990120125E-2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44742</v>
      </c>
      <c r="E104" s="37">
        <v>688.65</v>
      </c>
      <c r="F104" s="37">
        <v>690.55000000000007</v>
      </c>
      <c r="G104" s="38">
        <v>685.10000000000014</v>
      </c>
      <c r="H104" s="38">
        <v>681.55000000000007</v>
      </c>
      <c r="I104" s="38">
        <v>676.10000000000014</v>
      </c>
      <c r="J104" s="38">
        <v>694.10000000000014</v>
      </c>
      <c r="K104" s="38">
        <v>699.55000000000018</v>
      </c>
      <c r="L104" s="38">
        <v>703.10000000000014</v>
      </c>
      <c r="M104" s="28">
        <v>696</v>
      </c>
      <c r="N104" s="28">
        <v>687</v>
      </c>
      <c r="O104" s="39">
        <v>90334750</v>
      </c>
      <c r="P104" s="40">
        <v>9.7752912606436943E-3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44742</v>
      </c>
      <c r="E105" s="37">
        <v>1151.5</v>
      </c>
      <c r="F105" s="37">
        <v>1148.4666666666667</v>
      </c>
      <c r="G105" s="38">
        <v>1136.0333333333333</v>
      </c>
      <c r="H105" s="38">
        <v>1120.5666666666666</v>
      </c>
      <c r="I105" s="38">
        <v>1108.1333333333332</v>
      </c>
      <c r="J105" s="38">
        <v>1163.9333333333334</v>
      </c>
      <c r="K105" s="38">
        <v>1176.3666666666668</v>
      </c>
      <c r="L105" s="38">
        <v>1191.8333333333335</v>
      </c>
      <c r="M105" s="28">
        <v>1160.9000000000001</v>
      </c>
      <c r="N105" s="28">
        <v>1133</v>
      </c>
      <c r="O105" s="39">
        <v>3570850</v>
      </c>
      <c r="P105" s="40">
        <v>-2.3704392284452709E-2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44742</v>
      </c>
      <c r="E106" s="37">
        <v>525.04999999999995</v>
      </c>
      <c r="F106" s="37">
        <v>527.65</v>
      </c>
      <c r="G106" s="38">
        <v>521.09999999999991</v>
      </c>
      <c r="H106" s="38">
        <v>517.15</v>
      </c>
      <c r="I106" s="38">
        <v>510.59999999999991</v>
      </c>
      <c r="J106" s="38">
        <v>531.59999999999991</v>
      </c>
      <c r="K106" s="38">
        <v>538.14999999999986</v>
      </c>
      <c r="L106" s="38">
        <v>542.09999999999991</v>
      </c>
      <c r="M106" s="28">
        <v>534.20000000000005</v>
      </c>
      <c r="N106" s="28">
        <v>523.70000000000005</v>
      </c>
      <c r="O106" s="39">
        <v>5741250</v>
      </c>
      <c r="P106" s="40">
        <v>5.1207983193277311E-3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44742</v>
      </c>
      <c r="E107" s="37">
        <v>8.85</v>
      </c>
      <c r="F107" s="37">
        <v>8.8666666666666654</v>
      </c>
      <c r="G107" s="38">
        <v>8.7833333333333314</v>
      </c>
      <c r="H107" s="38">
        <v>8.7166666666666668</v>
      </c>
      <c r="I107" s="38">
        <v>8.6333333333333329</v>
      </c>
      <c r="J107" s="38">
        <v>8.93333333333333</v>
      </c>
      <c r="K107" s="38">
        <v>9.0166666666666622</v>
      </c>
      <c r="L107" s="38">
        <v>9.0833333333333286</v>
      </c>
      <c r="M107" s="28">
        <v>8.9499999999999993</v>
      </c>
      <c r="N107" s="28">
        <v>8.8000000000000007</v>
      </c>
      <c r="O107" s="39">
        <v>685230000</v>
      </c>
      <c r="P107" s="40">
        <v>-1.0214504596527068E-4</v>
      </c>
    </row>
    <row r="108" spans="1:16" ht="12.75" customHeight="1">
      <c r="A108" s="28">
        <v>98</v>
      </c>
      <c r="B108" s="29" t="s">
        <v>63</v>
      </c>
      <c r="C108" s="30" t="s">
        <v>393</v>
      </c>
      <c r="D108" s="31">
        <v>44742</v>
      </c>
      <c r="E108" s="37">
        <v>46.3</v>
      </c>
      <c r="F108" s="37">
        <v>46.15</v>
      </c>
      <c r="G108" s="38">
        <v>45.5</v>
      </c>
      <c r="H108" s="38">
        <v>44.7</v>
      </c>
      <c r="I108" s="38">
        <v>44.050000000000004</v>
      </c>
      <c r="J108" s="38">
        <v>46.949999999999996</v>
      </c>
      <c r="K108" s="38">
        <v>47.599999999999987</v>
      </c>
      <c r="L108" s="38">
        <v>48.399999999999991</v>
      </c>
      <c r="M108" s="28">
        <v>46.8</v>
      </c>
      <c r="N108" s="28">
        <v>45.35</v>
      </c>
      <c r="O108" s="39">
        <v>98960000</v>
      </c>
      <c r="P108" s="40">
        <v>-3.1227964138208926E-3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44742</v>
      </c>
      <c r="E109" s="37">
        <v>32.75</v>
      </c>
      <c r="F109" s="37">
        <v>32.949999999999996</v>
      </c>
      <c r="G109" s="38">
        <v>32.449999999999989</v>
      </c>
      <c r="H109" s="38">
        <v>32.149999999999991</v>
      </c>
      <c r="I109" s="38">
        <v>31.649999999999984</v>
      </c>
      <c r="J109" s="38">
        <v>33.249999999999993</v>
      </c>
      <c r="K109" s="38">
        <v>33.750000000000007</v>
      </c>
      <c r="L109" s="38">
        <v>34.049999999999997</v>
      </c>
      <c r="M109" s="28">
        <v>33.450000000000003</v>
      </c>
      <c r="N109" s="28">
        <v>32.65</v>
      </c>
      <c r="O109" s="39">
        <v>222315600</v>
      </c>
      <c r="P109" s="40">
        <v>6.9284315710378243E-3</v>
      </c>
    </row>
    <row r="110" spans="1:16" ht="12.75" customHeight="1">
      <c r="A110" s="28">
        <v>100</v>
      </c>
      <c r="B110" s="29" t="s">
        <v>44</v>
      </c>
      <c r="C110" s="30" t="s">
        <v>404</v>
      </c>
      <c r="D110" s="31">
        <v>44742</v>
      </c>
      <c r="E110" s="37">
        <v>175.1</v>
      </c>
      <c r="F110" s="37">
        <v>175.61666666666667</v>
      </c>
      <c r="G110" s="38">
        <v>173.58333333333334</v>
      </c>
      <c r="H110" s="38">
        <v>172.06666666666666</v>
      </c>
      <c r="I110" s="38">
        <v>170.03333333333333</v>
      </c>
      <c r="J110" s="38">
        <v>177.13333333333335</v>
      </c>
      <c r="K110" s="38">
        <v>179.16666666666666</v>
      </c>
      <c r="L110" s="38">
        <v>180.68333333333337</v>
      </c>
      <c r="M110" s="28">
        <v>177.65</v>
      </c>
      <c r="N110" s="28">
        <v>174.1</v>
      </c>
      <c r="O110" s="39">
        <v>44415000</v>
      </c>
      <c r="P110" s="40">
        <v>-2.0222446916076846E-3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44742</v>
      </c>
      <c r="E111" s="37">
        <v>355.3</v>
      </c>
      <c r="F111" s="37">
        <v>352.48333333333335</v>
      </c>
      <c r="G111" s="38">
        <v>348.16666666666669</v>
      </c>
      <c r="H111" s="38">
        <v>341.03333333333336</v>
      </c>
      <c r="I111" s="38">
        <v>336.7166666666667</v>
      </c>
      <c r="J111" s="38">
        <v>359.61666666666667</v>
      </c>
      <c r="K111" s="38">
        <v>363.93333333333328</v>
      </c>
      <c r="L111" s="38">
        <v>371.06666666666666</v>
      </c>
      <c r="M111" s="28">
        <v>356.8</v>
      </c>
      <c r="N111" s="28">
        <v>345.35</v>
      </c>
      <c r="O111" s="39">
        <v>11987250</v>
      </c>
      <c r="P111" s="40">
        <v>-3.1118026228050679E-2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44742</v>
      </c>
      <c r="E112" s="37">
        <v>221.55</v>
      </c>
      <c r="F112" s="37">
        <v>220.2166666666667</v>
      </c>
      <c r="G112" s="38">
        <v>218.03333333333339</v>
      </c>
      <c r="H112" s="38">
        <v>214.51666666666668</v>
      </c>
      <c r="I112" s="38">
        <v>212.33333333333337</v>
      </c>
      <c r="J112" s="38">
        <v>223.73333333333341</v>
      </c>
      <c r="K112" s="38">
        <v>225.91666666666669</v>
      </c>
      <c r="L112" s="38">
        <v>229.43333333333342</v>
      </c>
      <c r="M112" s="28">
        <v>222.4</v>
      </c>
      <c r="N112" s="28">
        <v>216.7</v>
      </c>
      <c r="O112" s="39">
        <v>21940010</v>
      </c>
      <c r="P112" s="40">
        <v>-2.1524663677130046E-2</v>
      </c>
    </row>
    <row r="113" spans="1:16" ht="12.75" customHeight="1">
      <c r="A113" s="28">
        <v>103</v>
      </c>
      <c r="B113" s="29" t="s">
        <v>42</v>
      </c>
      <c r="C113" s="30" t="s">
        <v>401</v>
      </c>
      <c r="D113" s="31">
        <v>44742</v>
      </c>
      <c r="E113" s="37">
        <v>160.25</v>
      </c>
      <c r="F113" s="37">
        <v>159.9</v>
      </c>
      <c r="G113" s="38">
        <v>158.5</v>
      </c>
      <c r="H113" s="38">
        <v>156.75</v>
      </c>
      <c r="I113" s="38">
        <v>155.35</v>
      </c>
      <c r="J113" s="38">
        <v>161.65</v>
      </c>
      <c r="K113" s="38">
        <v>163.05000000000004</v>
      </c>
      <c r="L113" s="38">
        <v>164.8</v>
      </c>
      <c r="M113" s="28">
        <v>161.30000000000001</v>
      </c>
      <c r="N113" s="28">
        <v>158.15</v>
      </c>
      <c r="O113" s="39">
        <v>11362200</v>
      </c>
      <c r="P113" s="40">
        <v>4.3578569597539094E-3</v>
      </c>
    </row>
    <row r="114" spans="1:16" ht="12.75" customHeight="1">
      <c r="A114" s="28">
        <v>104</v>
      </c>
      <c r="B114" s="29" t="s">
        <v>44</v>
      </c>
      <c r="C114" s="30" t="s">
        <v>263</v>
      </c>
      <c r="D114" s="31">
        <v>44742</v>
      </c>
      <c r="E114" s="37">
        <v>4157.5</v>
      </c>
      <c r="F114" s="37">
        <v>4142.1333333333341</v>
      </c>
      <c r="G114" s="38">
        <v>4103.0666666666684</v>
      </c>
      <c r="H114" s="38">
        <v>4048.6333333333341</v>
      </c>
      <c r="I114" s="38">
        <v>4009.5666666666684</v>
      </c>
      <c r="J114" s="38">
        <v>4196.5666666666684</v>
      </c>
      <c r="K114" s="38">
        <v>4235.6333333333341</v>
      </c>
      <c r="L114" s="38">
        <v>4290.0666666666684</v>
      </c>
      <c r="M114" s="28">
        <v>4181.2</v>
      </c>
      <c r="N114" s="28">
        <v>4087.7</v>
      </c>
      <c r="O114" s="39">
        <v>297525</v>
      </c>
      <c r="P114" s="40">
        <v>2.5271670457417236E-3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44742</v>
      </c>
      <c r="E115" s="37">
        <v>1741.2</v>
      </c>
      <c r="F115" s="37">
        <v>1749.0666666666666</v>
      </c>
      <c r="G115" s="38">
        <v>1730.4333333333332</v>
      </c>
      <c r="H115" s="38">
        <v>1719.6666666666665</v>
      </c>
      <c r="I115" s="38">
        <v>1701.0333333333331</v>
      </c>
      <c r="J115" s="38">
        <v>1759.8333333333333</v>
      </c>
      <c r="K115" s="38">
        <v>1778.4666666666665</v>
      </c>
      <c r="L115" s="38">
        <v>1789.2333333333333</v>
      </c>
      <c r="M115" s="28">
        <v>1767.7</v>
      </c>
      <c r="N115" s="28">
        <v>1738.3</v>
      </c>
      <c r="O115" s="39">
        <v>2986850</v>
      </c>
      <c r="P115" s="40">
        <v>6.3171726020012807E-3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44742</v>
      </c>
      <c r="E116" s="37">
        <v>846.3</v>
      </c>
      <c r="F116" s="37">
        <v>844.91666666666663</v>
      </c>
      <c r="G116" s="38">
        <v>830.73333333333323</v>
      </c>
      <c r="H116" s="38">
        <v>815.16666666666663</v>
      </c>
      <c r="I116" s="38">
        <v>800.98333333333323</v>
      </c>
      <c r="J116" s="38">
        <v>860.48333333333323</v>
      </c>
      <c r="K116" s="38">
        <v>874.66666666666663</v>
      </c>
      <c r="L116" s="38">
        <v>890.23333333333323</v>
      </c>
      <c r="M116" s="28">
        <v>859.1</v>
      </c>
      <c r="N116" s="28">
        <v>829.35</v>
      </c>
      <c r="O116" s="39">
        <v>27832500</v>
      </c>
      <c r="P116" s="40">
        <v>3.2140711567986119E-2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44742</v>
      </c>
      <c r="E117" s="37">
        <v>203.85</v>
      </c>
      <c r="F117" s="37">
        <v>202.36666666666665</v>
      </c>
      <c r="G117" s="38">
        <v>199.0333333333333</v>
      </c>
      <c r="H117" s="38">
        <v>194.21666666666667</v>
      </c>
      <c r="I117" s="38">
        <v>190.88333333333333</v>
      </c>
      <c r="J117" s="38">
        <v>207.18333333333328</v>
      </c>
      <c r="K117" s="38">
        <v>210.51666666666659</v>
      </c>
      <c r="L117" s="38">
        <v>215.33333333333326</v>
      </c>
      <c r="M117" s="28">
        <v>205.7</v>
      </c>
      <c r="N117" s="28">
        <v>197.55</v>
      </c>
      <c r="O117" s="39">
        <v>15705200</v>
      </c>
      <c r="P117" s="40">
        <v>8.6315410897320633E-3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44742</v>
      </c>
      <c r="E118" s="37">
        <v>1423.65</v>
      </c>
      <c r="F118" s="37">
        <v>1431.0166666666667</v>
      </c>
      <c r="G118" s="38">
        <v>1414.0333333333333</v>
      </c>
      <c r="H118" s="38">
        <v>1404.4166666666667</v>
      </c>
      <c r="I118" s="38">
        <v>1387.4333333333334</v>
      </c>
      <c r="J118" s="38">
        <v>1440.6333333333332</v>
      </c>
      <c r="K118" s="38">
        <v>1457.6166666666663</v>
      </c>
      <c r="L118" s="38">
        <v>1467.2333333333331</v>
      </c>
      <c r="M118" s="28">
        <v>1448</v>
      </c>
      <c r="N118" s="28">
        <v>1421.4</v>
      </c>
      <c r="O118" s="39">
        <v>46305300</v>
      </c>
      <c r="P118" s="40">
        <v>1.8139722033495821E-2</v>
      </c>
    </row>
    <row r="119" spans="1:16" ht="12.75" customHeight="1">
      <c r="A119" s="28">
        <v>109</v>
      </c>
      <c r="B119" s="29" t="s">
        <v>86</v>
      </c>
      <c r="C119" s="30" t="s">
        <v>411</v>
      </c>
      <c r="D119" s="31">
        <v>44742</v>
      </c>
      <c r="E119" s="37">
        <v>618.45000000000005</v>
      </c>
      <c r="F119" s="37">
        <v>623.41666666666663</v>
      </c>
      <c r="G119" s="38">
        <v>610.43333333333328</v>
      </c>
      <c r="H119" s="38">
        <v>602.41666666666663</v>
      </c>
      <c r="I119" s="38">
        <v>589.43333333333328</v>
      </c>
      <c r="J119" s="38">
        <v>631.43333333333328</v>
      </c>
      <c r="K119" s="38">
        <v>644.41666666666663</v>
      </c>
      <c r="L119" s="38">
        <v>652.43333333333328</v>
      </c>
      <c r="M119" s="28">
        <v>636.4</v>
      </c>
      <c r="N119" s="28">
        <v>615.4</v>
      </c>
      <c r="O119" s="39">
        <v>950250</v>
      </c>
      <c r="P119" s="40">
        <v>-3.1471282454760031E-3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44742</v>
      </c>
      <c r="E120" s="37">
        <v>109.4</v>
      </c>
      <c r="F120" s="37">
        <v>109.65000000000002</v>
      </c>
      <c r="G120" s="38">
        <v>108.35000000000004</v>
      </c>
      <c r="H120" s="38">
        <v>107.30000000000001</v>
      </c>
      <c r="I120" s="38">
        <v>106.00000000000003</v>
      </c>
      <c r="J120" s="38">
        <v>110.70000000000005</v>
      </c>
      <c r="K120" s="38">
        <v>112.00000000000003</v>
      </c>
      <c r="L120" s="38">
        <v>113.05000000000005</v>
      </c>
      <c r="M120" s="28">
        <v>110.95</v>
      </c>
      <c r="N120" s="28">
        <v>108.6</v>
      </c>
      <c r="O120" s="39">
        <v>50245000</v>
      </c>
      <c r="P120" s="40">
        <v>4.156923876331515E-3</v>
      </c>
    </row>
    <row r="121" spans="1:16" ht="12.75" customHeight="1">
      <c r="A121" s="28">
        <v>111</v>
      </c>
      <c r="B121" s="29" t="s">
        <v>47</v>
      </c>
      <c r="C121" s="30" t="s">
        <v>264</v>
      </c>
      <c r="D121" s="31">
        <v>44742</v>
      </c>
      <c r="E121" s="37">
        <v>876.75</v>
      </c>
      <c r="F121" s="37">
        <v>874.18333333333339</v>
      </c>
      <c r="G121" s="38">
        <v>868.56666666666683</v>
      </c>
      <c r="H121" s="38">
        <v>860.38333333333344</v>
      </c>
      <c r="I121" s="38">
        <v>854.76666666666688</v>
      </c>
      <c r="J121" s="38">
        <v>882.36666666666679</v>
      </c>
      <c r="K121" s="38">
        <v>887.98333333333335</v>
      </c>
      <c r="L121" s="38">
        <v>896.16666666666674</v>
      </c>
      <c r="M121" s="28">
        <v>879.8</v>
      </c>
      <c r="N121" s="28">
        <v>866</v>
      </c>
      <c r="O121" s="39">
        <v>893800</v>
      </c>
      <c r="P121" s="40">
        <v>-4.437079012081685E-2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44742</v>
      </c>
      <c r="E122" s="37">
        <v>619.35</v>
      </c>
      <c r="F122" s="37">
        <v>619.96666666666658</v>
      </c>
      <c r="G122" s="38">
        <v>615.93333333333317</v>
      </c>
      <c r="H122" s="38">
        <v>612.51666666666654</v>
      </c>
      <c r="I122" s="38">
        <v>608.48333333333312</v>
      </c>
      <c r="J122" s="38">
        <v>623.38333333333321</v>
      </c>
      <c r="K122" s="38">
        <v>627.41666666666674</v>
      </c>
      <c r="L122" s="38">
        <v>630.83333333333326</v>
      </c>
      <c r="M122" s="28">
        <v>624</v>
      </c>
      <c r="N122" s="28">
        <v>616.54999999999995</v>
      </c>
      <c r="O122" s="39">
        <v>15483125</v>
      </c>
      <c r="P122" s="40">
        <v>-3.828182176434161E-3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44742</v>
      </c>
      <c r="E123" s="37">
        <v>264.05</v>
      </c>
      <c r="F123" s="37">
        <v>265.06666666666666</v>
      </c>
      <c r="G123" s="38">
        <v>262.63333333333333</v>
      </c>
      <c r="H123" s="38">
        <v>261.21666666666664</v>
      </c>
      <c r="I123" s="38">
        <v>258.7833333333333</v>
      </c>
      <c r="J123" s="38">
        <v>266.48333333333335</v>
      </c>
      <c r="K123" s="38">
        <v>268.91666666666663</v>
      </c>
      <c r="L123" s="38">
        <v>270.33333333333337</v>
      </c>
      <c r="M123" s="28">
        <v>267.5</v>
      </c>
      <c r="N123" s="28">
        <v>263.64999999999998</v>
      </c>
      <c r="O123" s="39">
        <v>89337600</v>
      </c>
      <c r="P123" s="40">
        <v>7.5063154095994225E-3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44742</v>
      </c>
      <c r="E124" s="37">
        <v>349.7</v>
      </c>
      <c r="F124" s="37">
        <v>351.31666666666661</v>
      </c>
      <c r="G124" s="38">
        <v>346.53333333333319</v>
      </c>
      <c r="H124" s="38">
        <v>343.36666666666656</v>
      </c>
      <c r="I124" s="38">
        <v>338.58333333333314</v>
      </c>
      <c r="J124" s="38">
        <v>354.48333333333323</v>
      </c>
      <c r="K124" s="38">
        <v>359.26666666666665</v>
      </c>
      <c r="L124" s="38">
        <v>362.43333333333328</v>
      </c>
      <c r="M124" s="28">
        <v>356.1</v>
      </c>
      <c r="N124" s="28">
        <v>348.15</v>
      </c>
      <c r="O124" s="39">
        <v>37330000</v>
      </c>
      <c r="P124" s="40">
        <v>-2.5384101536406146E-3</v>
      </c>
    </row>
    <row r="125" spans="1:16" ht="12.75" customHeight="1">
      <c r="A125" s="28">
        <v>115</v>
      </c>
      <c r="B125" s="29" t="s">
        <v>42</v>
      </c>
      <c r="C125" s="30" t="s">
        <v>413</v>
      </c>
      <c r="D125" s="31">
        <v>44742</v>
      </c>
      <c r="E125" s="37">
        <v>2104.4499999999998</v>
      </c>
      <c r="F125" s="37">
        <v>2124.2833333333333</v>
      </c>
      <c r="G125" s="38">
        <v>2072.5666666666666</v>
      </c>
      <c r="H125" s="38">
        <v>2040.6833333333334</v>
      </c>
      <c r="I125" s="38">
        <v>1988.9666666666667</v>
      </c>
      <c r="J125" s="38">
        <v>2156.1666666666665</v>
      </c>
      <c r="K125" s="38">
        <v>2207.8833333333328</v>
      </c>
      <c r="L125" s="38">
        <v>2239.7666666666664</v>
      </c>
      <c r="M125" s="28">
        <v>2176</v>
      </c>
      <c r="N125" s="28">
        <v>2092.4</v>
      </c>
      <c r="O125" s="39">
        <v>417775</v>
      </c>
      <c r="P125" s="40">
        <v>1.4940783480109323E-2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44742</v>
      </c>
      <c r="E126" s="37">
        <v>563.9</v>
      </c>
      <c r="F126" s="37">
        <v>564.30000000000007</v>
      </c>
      <c r="G126" s="38">
        <v>557.60000000000014</v>
      </c>
      <c r="H126" s="38">
        <v>551.30000000000007</v>
      </c>
      <c r="I126" s="38">
        <v>544.60000000000014</v>
      </c>
      <c r="J126" s="38">
        <v>570.60000000000014</v>
      </c>
      <c r="K126" s="38">
        <v>577.30000000000018</v>
      </c>
      <c r="L126" s="38">
        <v>583.60000000000014</v>
      </c>
      <c r="M126" s="28">
        <v>571</v>
      </c>
      <c r="N126" s="28">
        <v>558</v>
      </c>
      <c r="O126" s="39">
        <v>48262500</v>
      </c>
      <c r="P126" s="40">
        <v>6.2485926593109659E-3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44742</v>
      </c>
      <c r="E127" s="37">
        <v>525.5</v>
      </c>
      <c r="F127" s="37">
        <v>523.41666666666663</v>
      </c>
      <c r="G127" s="38">
        <v>518.08333333333326</v>
      </c>
      <c r="H127" s="38">
        <v>510.66666666666663</v>
      </c>
      <c r="I127" s="38">
        <v>505.33333333333326</v>
      </c>
      <c r="J127" s="38">
        <v>530.83333333333326</v>
      </c>
      <c r="K127" s="38">
        <v>536.16666666666652</v>
      </c>
      <c r="L127" s="38">
        <v>543.58333333333326</v>
      </c>
      <c r="M127" s="28">
        <v>528.75</v>
      </c>
      <c r="N127" s="28">
        <v>516</v>
      </c>
      <c r="O127" s="39">
        <v>10255625</v>
      </c>
      <c r="P127" s="40">
        <v>-3.2800826094879425E-3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44742</v>
      </c>
      <c r="E128" s="37">
        <v>1740.15</v>
      </c>
      <c r="F128" s="37">
        <v>1743.2166666666665</v>
      </c>
      <c r="G128" s="38">
        <v>1731.133333333333</v>
      </c>
      <c r="H128" s="38">
        <v>1722.1166666666666</v>
      </c>
      <c r="I128" s="38">
        <v>1710.0333333333331</v>
      </c>
      <c r="J128" s="38">
        <v>1752.2333333333329</v>
      </c>
      <c r="K128" s="38">
        <v>1764.3166666666664</v>
      </c>
      <c r="L128" s="38">
        <v>1773.3333333333328</v>
      </c>
      <c r="M128" s="28">
        <v>1755.3</v>
      </c>
      <c r="N128" s="28">
        <v>1734.2</v>
      </c>
      <c r="O128" s="39">
        <v>14638400</v>
      </c>
      <c r="P128" s="40">
        <v>6.2887922784567846E-4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44742</v>
      </c>
      <c r="E129" s="37">
        <v>71.05</v>
      </c>
      <c r="F129" s="37">
        <v>71.13333333333334</v>
      </c>
      <c r="G129" s="38">
        <v>69.816666666666677</v>
      </c>
      <c r="H129" s="38">
        <v>68.583333333333343</v>
      </c>
      <c r="I129" s="38">
        <v>67.26666666666668</v>
      </c>
      <c r="J129" s="38">
        <v>72.366666666666674</v>
      </c>
      <c r="K129" s="38">
        <v>73.683333333333337</v>
      </c>
      <c r="L129" s="38">
        <v>74.916666666666671</v>
      </c>
      <c r="M129" s="28">
        <v>72.45</v>
      </c>
      <c r="N129" s="28">
        <v>69.900000000000006</v>
      </c>
      <c r="O129" s="39">
        <v>53990200</v>
      </c>
      <c r="P129" s="40">
        <v>1.7490750084090144E-2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44742</v>
      </c>
      <c r="E130" s="37">
        <v>1997.45</v>
      </c>
      <c r="F130" s="37">
        <v>1985.55</v>
      </c>
      <c r="G130" s="38">
        <v>1961.1</v>
      </c>
      <c r="H130" s="38">
        <v>1924.75</v>
      </c>
      <c r="I130" s="38">
        <v>1900.3</v>
      </c>
      <c r="J130" s="38">
        <v>2021.8999999999999</v>
      </c>
      <c r="K130" s="38">
        <v>2046.3500000000001</v>
      </c>
      <c r="L130" s="38">
        <v>2082.6999999999998</v>
      </c>
      <c r="M130" s="28">
        <v>2010</v>
      </c>
      <c r="N130" s="28">
        <v>1949.2</v>
      </c>
      <c r="O130" s="39">
        <v>1440625</v>
      </c>
      <c r="P130" s="40">
        <v>-8.6692674469007367E-4</v>
      </c>
    </row>
    <row r="131" spans="1:16" ht="12.75" customHeight="1">
      <c r="A131" s="28">
        <v>121</v>
      </c>
      <c r="B131" s="29" t="s">
        <v>47</v>
      </c>
      <c r="C131" s="30" t="s">
        <v>266</v>
      </c>
      <c r="D131" s="31">
        <v>44742</v>
      </c>
      <c r="E131" s="37">
        <v>513.75</v>
      </c>
      <c r="F131" s="37">
        <v>516.15</v>
      </c>
      <c r="G131" s="38">
        <v>508.15</v>
      </c>
      <c r="H131" s="38">
        <v>502.55</v>
      </c>
      <c r="I131" s="38">
        <v>494.55</v>
      </c>
      <c r="J131" s="38">
        <v>521.75</v>
      </c>
      <c r="K131" s="38">
        <v>529.75</v>
      </c>
      <c r="L131" s="38">
        <v>535.34999999999991</v>
      </c>
      <c r="M131" s="28">
        <v>524.15</v>
      </c>
      <c r="N131" s="28">
        <v>510.55</v>
      </c>
      <c r="O131" s="39">
        <v>6523200</v>
      </c>
      <c r="P131" s="40">
        <v>1.796821008984105E-3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44742</v>
      </c>
      <c r="E132" s="37">
        <v>321.39999999999998</v>
      </c>
      <c r="F132" s="37">
        <v>320.10000000000002</v>
      </c>
      <c r="G132" s="38">
        <v>316.90000000000003</v>
      </c>
      <c r="H132" s="38">
        <v>312.40000000000003</v>
      </c>
      <c r="I132" s="38">
        <v>309.20000000000005</v>
      </c>
      <c r="J132" s="38">
        <v>324.60000000000002</v>
      </c>
      <c r="K132" s="38">
        <v>327.80000000000007</v>
      </c>
      <c r="L132" s="38">
        <v>332.3</v>
      </c>
      <c r="M132" s="28">
        <v>323.3</v>
      </c>
      <c r="N132" s="28">
        <v>315.60000000000002</v>
      </c>
      <c r="O132" s="39">
        <v>20686000</v>
      </c>
      <c r="P132" s="40">
        <v>8.6795396918275796E-3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44742</v>
      </c>
      <c r="E133" s="37">
        <v>1564.25</v>
      </c>
      <c r="F133" s="37">
        <v>1559.75</v>
      </c>
      <c r="G133" s="38">
        <v>1548.5</v>
      </c>
      <c r="H133" s="38">
        <v>1532.75</v>
      </c>
      <c r="I133" s="38">
        <v>1521.5</v>
      </c>
      <c r="J133" s="38">
        <v>1575.5</v>
      </c>
      <c r="K133" s="38">
        <v>1586.75</v>
      </c>
      <c r="L133" s="38">
        <v>1602.5</v>
      </c>
      <c r="M133" s="28">
        <v>1571</v>
      </c>
      <c r="N133" s="28">
        <v>1544</v>
      </c>
      <c r="O133" s="39">
        <v>15033500</v>
      </c>
      <c r="P133" s="40">
        <v>-1.0589427683883537E-2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44742</v>
      </c>
      <c r="E134" s="37">
        <v>4170</v>
      </c>
      <c r="F134" s="37">
        <v>4175.3</v>
      </c>
      <c r="G134" s="38">
        <v>4140.6000000000004</v>
      </c>
      <c r="H134" s="38">
        <v>4111.2</v>
      </c>
      <c r="I134" s="38">
        <v>4076.5</v>
      </c>
      <c r="J134" s="38">
        <v>4204.7000000000007</v>
      </c>
      <c r="K134" s="38">
        <v>4239.3999999999996</v>
      </c>
      <c r="L134" s="38">
        <v>4268.8000000000011</v>
      </c>
      <c r="M134" s="28">
        <v>4210</v>
      </c>
      <c r="N134" s="28">
        <v>4145.8999999999996</v>
      </c>
      <c r="O134" s="39">
        <v>1502400</v>
      </c>
      <c r="P134" s="40">
        <v>-1.594896331738437E-3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44742</v>
      </c>
      <c r="E135" s="37">
        <v>3291.95</v>
      </c>
      <c r="F135" s="37">
        <v>3300.9</v>
      </c>
      <c r="G135" s="38">
        <v>3268.8</v>
      </c>
      <c r="H135" s="38">
        <v>3245.65</v>
      </c>
      <c r="I135" s="38">
        <v>3213.55</v>
      </c>
      <c r="J135" s="38">
        <v>3324.05</v>
      </c>
      <c r="K135" s="38">
        <v>3356.1499999999996</v>
      </c>
      <c r="L135" s="38">
        <v>3379.3</v>
      </c>
      <c r="M135" s="28">
        <v>3333</v>
      </c>
      <c r="N135" s="28">
        <v>3277.75</v>
      </c>
      <c r="O135" s="39">
        <v>1410200</v>
      </c>
      <c r="P135" s="40">
        <v>9.9375354911981819E-4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44742</v>
      </c>
      <c r="E136" s="37">
        <v>615.54999999999995</v>
      </c>
      <c r="F136" s="37">
        <v>614.30000000000007</v>
      </c>
      <c r="G136" s="38">
        <v>610.40000000000009</v>
      </c>
      <c r="H136" s="38">
        <v>605.25</v>
      </c>
      <c r="I136" s="38">
        <v>601.35</v>
      </c>
      <c r="J136" s="38">
        <v>619.45000000000016</v>
      </c>
      <c r="K136" s="38">
        <v>623.35</v>
      </c>
      <c r="L136" s="38">
        <v>628.50000000000023</v>
      </c>
      <c r="M136" s="28">
        <v>618.20000000000005</v>
      </c>
      <c r="N136" s="28">
        <v>609.15</v>
      </c>
      <c r="O136" s="39">
        <v>8783050</v>
      </c>
      <c r="P136" s="40">
        <v>-9.8696818704484476E-3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44742</v>
      </c>
      <c r="E137" s="37">
        <v>1025.95</v>
      </c>
      <c r="F137" s="37">
        <v>1029.45</v>
      </c>
      <c r="G137" s="38">
        <v>1020.3000000000002</v>
      </c>
      <c r="H137" s="38">
        <v>1014.6500000000001</v>
      </c>
      <c r="I137" s="38">
        <v>1005.5000000000002</v>
      </c>
      <c r="J137" s="38">
        <v>1035.1000000000001</v>
      </c>
      <c r="K137" s="38">
        <v>1044.2500000000002</v>
      </c>
      <c r="L137" s="38">
        <v>1049.9000000000001</v>
      </c>
      <c r="M137" s="28">
        <v>1038.5999999999999</v>
      </c>
      <c r="N137" s="28">
        <v>1023.8</v>
      </c>
      <c r="O137" s="39">
        <v>13853000</v>
      </c>
      <c r="P137" s="40">
        <v>-7.9205935432123519E-3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44742</v>
      </c>
      <c r="E138" s="37">
        <v>177.3</v>
      </c>
      <c r="F138" s="37">
        <v>175.91666666666666</v>
      </c>
      <c r="G138" s="38">
        <v>173.5333333333333</v>
      </c>
      <c r="H138" s="38">
        <v>169.76666666666665</v>
      </c>
      <c r="I138" s="38">
        <v>167.3833333333333</v>
      </c>
      <c r="J138" s="38">
        <v>179.68333333333331</v>
      </c>
      <c r="K138" s="38">
        <v>182.06666666666669</v>
      </c>
      <c r="L138" s="38">
        <v>185.83333333333331</v>
      </c>
      <c r="M138" s="28">
        <v>178.3</v>
      </c>
      <c r="N138" s="28">
        <v>172.15</v>
      </c>
      <c r="O138" s="39">
        <v>25484000</v>
      </c>
      <c r="P138" s="40">
        <v>1.9196928491441369E-2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44742</v>
      </c>
      <c r="E139" s="37">
        <v>88.75</v>
      </c>
      <c r="F139" s="37">
        <v>88.7</v>
      </c>
      <c r="G139" s="38">
        <v>87.65</v>
      </c>
      <c r="H139" s="38">
        <v>86.55</v>
      </c>
      <c r="I139" s="38">
        <v>85.5</v>
      </c>
      <c r="J139" s="38">
        <v>89.800000000000011</v>
      </c>
      <c r="K139" s="38">
        <v>90.85</v>
      </c>
      <c r="L139" s="38">
        <v>91.950000000000017</v>
      </c>
      <c r="M139" s="28">
        <v>89.75</v>
      </c>
      <c r="N139" s="28">
        <v>87.6</v>
      </c>
      <c r="O139" s="39">
        <v>27663000</v>
      </c>
      <c r="P139" s="40">
        <v>-7.5856090160381453E-4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44742</v>
      </c>
      <c r="E140" s="37">
        <v>494.4</v>
      </c>
      <c r="F140" s="37">
        <v>495.45</v>
      </c>
      <c r="G140" s="38">
        <v>490.9</v>
      </c>
      <c r="H140" s="38">
        <v>487.4</v>
      </c>
      <c r="I140" s="38">
        <v>482.84999999999997</v>
      </c>
      <c r="J140" s="38">
        <v>498.95</v>
      </c>
      <c r="K140" s="38">
        <v>503.50000000000006</v>
      </c>
      <c r="L140" s="38">
        <v>507</v>
      </c>
      <c r="M140" s="28">
        <v>500</v>
      </c>
      <c r="N140" s="28">
        <v>491.95</v>
      </c>
      <c r="O140" s="39">
        <v>10427600</v>
      </c>
      <c r="P140" s="40">
        <v>7.322398037056357E-3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44742</v>
      </c>
      <c r="E141" s="37">
        <v>7871.4</v>
      </c>
      <c r="F141" s="37">
        <v>7888.8499999999995</v>
      </c>
      <c r="G141" s="38">
        <v>7823.6999999999989</v>
      </c>
      <c r="H141" s="38">
        <v>7775.9999999999991</v>
      </c>
      <c r="I141" s="38">
        <v>7710.8499999999985</v>
      </c>
      <c r="J141" s="38">
        <v>7936.5499999999993</v>
      </c>
      <c r="K141" s="38">
        <v>8001.6999999999989</v>
      </c>
      <c r="L141" s="38">
        <v>8049.4</v>
      </c>
      <c r="M141" s="28">
        <v>7954</v>
      </c>
      <c r="N141" s="28">
        <v>7841.15</v>
      </c>
      <c r="O141" s="39">
        <v>3412700</v>
      </c>
      <c r="P141" s="40">
        <v>7.5580880399161521E-3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44742</v>
      </c>
      <c r="E142" s="37">
        <v>769.65</v>
      </c>
      <c r="F142" s="37">
        <v>770.6</v>
      </c>
      <c r="G142" s="38">
        <v>762.25</v>
      </c>
      <c r="H142" s="38">
        <v>754.85</v>
      </c>
      <c r="I142" s="38">
        <v>746.5</v>
      </c>
      <c r="J142" s="38">
        <v>778</v>
      </c>
      <c r="K142" s="38">
        <v>786.35000000000014</v>
      </c>
      <c r="L142" s="38">
        <v>793.75</v>
      </c>
      <c r="M142" s="28">
        <v>778.95</v>
      </c>
      <c r="N142" s="28">
        <v>763.2</v>
      </c>
      <c r="O142" s="39">
        <v>14499375</v>
      </c>
      <c r="P142" s="40">
        <v>1.6406890894175555E-3</v>
      </c>
    </row>
    <row r="143" spans="1:16" ht="12.75" customHeight="1">
      <c r="A143" s="28">
        <v>133</v>
      </c>
      <c r="B143" s="29" t="s">
        <v>44</v>
      </c>
      <c r="C143" s="30" t="s">
        <v>454</v>
      </c>
      <c r="D143" s="31">
        <v>44742</v>
      </c>
      <c r="E143" s="37">
        <v>1281.0999999999999</v>
      </c>
      <c r="F143" s="37">
        <v>1278</v>
      </c>
      <c r="G143" s="38">
        <v>1269.1500000000001</v>
      </c>
      <c r="H143" s="38">
        <v>1257.2</v>
      </c>
      <c r="I143" s="38">
        <v>1248.3500000000001</v>
      </c>
      <c r="J143" s="38">
        <v>1289.95</v>
      </c>
      <c r="K143" s="38">
        <v>1298.8</v>
      </c>
      <c r="L143" s="38">
        <v>1310.75</v>
      </c>
      <c r="M143" s="28">
        <v>1286.8499999999999</v>
      </c>
      <c r="N143" s="28">
        <v>1266.05</v>
      </c>
      <c r="O143" s="39">
        <v>3075250</v>
      </c>
      <c r="P143" s="40">
        <v>-1.0505486019498697E-2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44742</v>
      </c>
      <c r="E144" s="37">
        <v>1462.1</v>
      </c>
      <c r="F144" s="37">
        <v>1461.0833333333333</v>
      </c>
      <c r="G144" s="38">
        <v>1443.9666666666665</v>
      </c>
      <c r="H144" s="38">
        <v>1425.8333333333333</v>
      </c>
      <c r="I144" s="38">
        <v>1408.7166666666665</v>
      </c>
      <c r="J144" s="38">
        <v>1479.2166666666665</v>
      </c>
      <c r="K144" s="38">
        <v>1496.3333333333333</v>
      </c>
      <c r="L144" s="38">
        <v>1514.4666666666665</v>
      </c>
      <c r="M144" s="28">
        <v>1478.2</v>
      </c>
      <c r="N144" s="28">
        <v>1442.95</v>
      </c>
      <c r="O144" s="39">
        <v>1050000</v>
      </c>
      <c r="P144" s="40">
        <v>1.6216731851569207E-3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44742</v>
      </c>
      <c r="E145" s="37">
        <v>815.65</v>
      </c>
      <c r="F145" s="37">
        <v>816.16666666666663</v>
      </c>
      <c r="G145" s="38">
        <v>808.18333333333328</v>
      </c>
      <c r="H145" s="38">
        <v>800.7166666666667</v>
      </c>
      <c r="I145" s="38">
        <v>792.73333333333335</v>
      </c>
      <c r="J145" s="38">
        <v>823.63333333333321</v>
      </c>
      <c r="K145" s="38">
        <v>831.61666666666656</v>
      </c>
      <c r="L145" s="38">
        <v>839.08333333333314</v>
      </c>
      <c r="M145" s="28">
        <v>824.15</v>
      </c>
      <c r="N145" s="28">
        <v>808.7</v>
      </c>
      <c r="O145" s="39">
        <v>1866800</v>
      </c>
      <c r="P145" s="40">
        <v>4.1958041958041958E-3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44742</v>
      </c>
      <c r="E146" s="37">
        <v>763</v>
      </c>
      <c r="F146" s="37">
        <v>768.73333333333323</v>
      </c>
      <c r="G146" s="38">
        <v>750.91666666666652</v>
      </c>
      <c r="H146" s="38">
        <v>738.83333333333326</v>
      </c>
      <c r="I146" s="38">
        <v>721.01666666666654</v>
      </c>
      <c r="J146" s="38">
        <v>780.81666666666649</v>
      </c>
      <c r="K146" s="38">
        <v>798.63333333333333</v>
      </c>
      <c r="L146" s="38">
        <v>810.71666666666647</v>
      </c>
      <c r="M146" s="28">
        <v>786.55</v>
      </c>
      <c r="N146" s="28">
        <v>756.65</v>
      </c>
      <c r="O146" s="39">
        <v>2896400</v>
      </c>
      <c r="P146" s="40">
        <v>5.423309310620951E-2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44742</v>
      </c>
      <c r="E147" s="37">
        <v>2937.25</v>
      </c>
      <c r="F147" s="37">
        <v>2945.8333333333335</v>
      </c>
      <c r="G147" s="38">
        <v>2914.2166666666672</v>
      </c>
      <c r="H147" s="38">
        <v>2891.1833333333338</v>
      </c>
      <c r="I147" s="38">
        <v>2859.5666666666675</v>
      </c>
      <c r="J147" s="38">
        <v>2968.8666666666668</v>
      </c>
      <c r="K147" s="38">
        <v>3000.4833333333327</v>
      </c>
      <c r="L147" s="38">
        <v>3023.5166666666664</v>
      </c>
      <c r="M147" s="28">
        <v>2977.45</v>
      </c>
      <c r="N147" s="28">
        <v>2922.8</v>
      </c>
      <c r="O147" s="39">
        <v>2362000</v>
      </c>
      <c r="P147" s="40">
        <v>9.3228239681328925E-4</v>
      </c>
    </row>
    <row r="148" spans="1:16" ht="12.75" customHeight="1">
      <c r="A148" s="28">
        <v>138</v>
      </c>
      <c r="B148" s="29" t="s">
        <v>49</v>
      </c>
      <c r="C148" s="30" t="s">
        <v>945</v>
      </c>
      <c r="D148" s="31">
        <v>44742</v>
      </c>
      <c r="E148" s="37">
        <v>121.15</v>
      </c>
      <c r="F148" s="37">
        <v>121.48333333333335</v>
      </c>
      <c r="G148" s="38">
        <v>120.26666666666669</v>
      </c>
      <c r="H148" s="38">
        <v>119.38333333333334</v>
      </c>
      <c r="I148" s="38">
        <v>118.16666666666669</v>
      </c>
      <c r="J148" s="38">
        <v>122.3666666666667</v>
      </c>
      <c r="K148" s="38">
        <v>123.58333333333334</v>
      </c>
      <c r="L148" s="38">
        <v>124.46666666666671</v>
      </c>
      <c r="M148" s="28">
        <v>122.7</v>
      </c>
      <c r="N148" s="28">
        <v>120.6</v>
      </c>
      <c r="O148" s="39">
        <v>30905000</v>
      </c>
      <c r="P148" s="40">
        <v>-9.772508811278436E-3</v>
      </c>
    </row>
    <row r="149" spans="1:16" ht="12.75" customHeight="1">
      <c r="A149" s="28">
        <v>139</v>
      </c>
      <c r="B149" s="29" t="s">
        <v>86</v>
      </c>
      <c r="C149" s="30" t="s">
        <v>159</v>
      </c>
      <c r="D149" s="31">
        <v>44742</v>
      </c>
      <c r="E149" s="37">
        <v>2341.65</v>
      </c>
      <c r="F149" s="37">
        <v>2333.8166666666666</v>
      </c>
      <c r="G149" s="38">
        <v>2320.3833333333332</v>
      </c>
      <c r="H149" s="38">
        <v>2299.1166666666668</v>
      </c>
      <c r="I149" s="38">
        <v>2285.6833333333334</v>
      </c>
      <c r="J149" s="38">
        <v>2355.083333333333</v>
      </c>
      <c r="K149" s="38">
        <v>2368.5166666666664</v>
      </c>
      <c r="L149" s="38">
        <v>2389.7833333333328</v>
      </c>
      <c r="M149" s="28">
        <v>2347.25</v>
      </c>
      <c r="N149" s="28">
        <v>2312.5500000000002</v>
      </c>
      <c r="O149" s="39">
        <v>1719550</v>
      </c>
      <c r="P149" s="40">
        <v>2.7553832023675885E-3</v>
      </c>
    </row>
    <row r="150" spans="1:16" ht="12.75" customHeight="1">
      <c r="A150" s="28">
        <v>140</v>
      </c>
      <c r="B150" s="29" t="s">
        <v>49</v>
      </c>
      <c r="C150" s="30" t="s">
        <v>160</v>
      </c>
      <c r="D150" s="31">
        <v>44742</v>
      </c>
      <c r="E150" s="37">
        <v>68262.55</v>
      </c>
      <c r="F150" s="37">
        <v>68504.983333333337</v>
      </c>
      <c r="G150" s="38">
        <v>67858.366666666669</v>
      </c>
      <c r="H150" s="38">
        <v>67454.183333333334</v>
      </c>
      <c r="I150" s="38">
        <v>66807.566666666666</v>
      </c>
      <c r="J150" s="38">
        <v>68909.166666666672</v>
      </c>
      <c r="K150" s="38">
        <v>69555.78333333334</v>
      </c>
      <c r="L150" s="38">
        <v>69959.966666666674</v>
      </c>
      <c r="M150" s="28">
        <v>69151.600000000006</v>
      </c>
      <c r="N150" s="28">
        <v>68100.800000000003</v>
      </c>
      <c r="O150" s="39">
        <v>116690</v>
      </c>
      <c r="P150" s="40">
        <v>1.2012012012012011E-3</v>
      </c>
    </row>
    <row r="151" spans="1:16" ht="12.75" customHeight="1">
      <c r="A151" s="28">
        <v>141</v>
      </c>
      <c r="B151" s="29" t="s">
        <v>63</v>
      </c>
      <c r="C151" s="30" t="s">
        <v>161</v>
      </c>
      <c r="D151" s="31">
        <v>44742</v>
      </c>
      <c r="E151" s="37">
        <v>1045.9000000000001</v>
      </c>
      <c r="F151" s="37">
        <v>1042.7666666666667</v>
      </c>
      <c r="G151" s="38">
        <v>1030.6833333333334</v>
      </c>
      <c r="H151" s="38">
        <v>1015.4666666666667</v>
      </c>
      <c r="I151" s="38">
        <v>1003.3833333333334</v>
      </c>
      <c r="J151" s="38">
        <v>1057.9833333333333</v>
      </c>
      <c r="K151" s="38">
        <v>1070.0666666666668</v>
      </c>
      <c r="L151" s="38">
        <v>1085.2833333333333</v>
      </c>
      <c r="M151" s="28">
        <v>1054.8499999999999</v>
      </c>
      <c r="N151" s="28">
        <v>1027.55</v>
      </c>
      <c r="O151" s="39">
        <v>3990750</v>
      </c>
      <c r="P151" s="40">
        <v>-1.5085608514576585E-2</v>
      </c>
    </row>
    <row r="152" spans="1:16" ht="12.75" customHeight="1">
      <c r="A152" s="28">
        <v>142</v>
      </c>
      <c r="B152" s="29" t="s">
        <v>44</v>
      </c>
      <c r="C152" s="30" t="s">
        <v>162</v>
      </c>
      <c r="D152" s="31">
        <v>44742</v>
      </c>
      <c r="E152" s="37">
        <v>271.89999999999998</v>
      </c>
      <c r="F152" s="37">
        <v>275.36666666666667</v>
      </c>
      <c r="G152" s="38">
        <v>267.38333333333333</v>
      </c>
      <c r="H152" s="38">
        <v>262.86666666666667</v>
      </c>
      <c r="I152" s="38">
        <v>254.88333333333333</v>
      </c>
      <c r="J152" s="38">
        <v>279.88333333333333</v>
      </c>
      <c r="K152" s="38">
        <v>287.86666666666667</v>
      </c>
      <c r="L152" s="38">
        <v>292.38333333333333</v>
      </c>
      <c r="M152" s="28">
        <v>283.35000000000002</v>
      </c>
      <c r="N152" s="28">
        <v>270.85000000000002</v>
      </c>
      <c r="O152" s="39">
        <v>2852800</v>
      </c>
      <c r="P152" s="40">
        <v>2.177650429799427E-2</v>
      </c>
    </row>
    <row r="153" spans="1:16" ht="12.75" customHeight="1">
      <c r="A153" s="28">
        <v>143</v>
      </c>
      <c r="B153" s="29" t="s">
        <v>119</v>
      </c>
      <c r="C153" s="30" t="s">
        <v>163</v>
      </c>
      <c r="D153" s="31">
        <v>44742</v>
      </c>
      <c r="E153" s="37">
        <v>82.4</v>
      </c>
      <c r="F153" s="37">
        <v>82.966666666666669</v>
      </c>
      <c r="G153" s="38">
        <v>81.333333333333343</v>
      </c>
      <c r="H153" s="38">
        <v>80.26666666666668</v>
      </c>
      <c r="I153" s="38">
        <v>78.633333333333354</v>
      </c>
      <c r="J153" s="38">
        <v>84.033333333333331</v>
      </c>
      <c r="K153" s="38">
        <v>85.666666666666657</v>
      </c>
      <c r="L153" s="38">
        <v>86.73333333333332</v>
      </c>
      <c r="M153" s="28">
        <v>84.6</v>
      </c>
      <c r="N153" s="28">
        <v>81.900000000000006</v>
      </c>
      <c r="O153" s="39">
        <v>57702250</v>
      </c>
      <c r="P153" s="40">
        <v>2.1364627999699088E-2</v>
      </c>
    </row>
    <row r="154" spans="1:16" ht="12.75" customHeight="1">
      <c r="A154" s="28">
        <v>144</v>
      </c>
      <c r="B154" s="29" t="s">
        <v>44</v>
      </c>
      <c r="C154" s="30" t="s">
        <v>164</v>
      </c>
      <c r="D154" s="31">
        <v>44742</v>
      </c>
      <c r="E154" s="37">
        <v>3643.8</v>
      </c>
      <c r="F154" s="37">
        <v>3640.4166666666665</v>
      </c>
      <c r="G154" s="38">
        <v>3604.833333333333</v>
      </c>
      <c r="H154" s="38">
        <v>3565.8666666666663</v>
      </c>
      <c r="I154" s="38">
        <v>3530.2833333333328</v>
      </c>
      <c r="J154" s="38">
        <v>3679.3833333333332</v>
      </c>
      <c r="K154" s="38">
        <v>3714.9666666666662</v>
      </c>
      <c r="L154" s="38">
        <v>3753.9333333333334</v>
      </c>
      <c r="M154" s="28">
        <v>3676</v>
      </c>
      <c r="N154" s="28">
        <v>3601.45</v>
      </c>
      <c r="O154" s="39">
        <v>1863250</v>
      </c>
      <c r="P154" s="40">
        <v>-1.4349004827084573E-2</v>
      </c>
    </row>
    <row r="155" spans="1:16" ht="12.75" customHeight="1">
      <c r="A155" s="28">
        <v>145</v>
      </c>
      <c r="B155" s="29" t="s">
        <v>38</v>
      </c>
      <c r="C155" s="30" t="s">
        <v>165</v>
      </c>
      <c r="D155" s="31">
        <v>44742</v>
      </c>
      <c r="E155" s="37">
        <v>3586.9</v>
      </c>
      <c r="F155" s="37">
        <v>3551.8833333333332</v>
      </c>
      <c r="G155" s="38">
        <v>3503.7666666666664</v>
      </c>
      <c r="H155" s="38">
        <v>3420.6333333333332</v>
      </c>
      <c r="I155" s="38">
        <v>3372.5166666666664</v>
      </c>
      <c r="J155" s="38">
        <v>3635.0166666666664</v>
      </c>
      <c r="K155" s="38">
        <v>3683.1333333333332</v>
      </c>
      <c r="L155" s="38">
        <v>3766.2666666666664</v>
      </c>
      <c r="M155" s="28">
        <v>3600</v>
      </c>
      <c r="N155" s="28">
        <v>3468.75</v>
      </c>
      <c r="O155" s="39">
        <v>327600</v>
      </c>
      <c r="P155" s="40">
        <v>4.1487839771101577E-2</v>
      </c>
    </row>
    <row r="156" spans="1:16" ht="12.75" customHeight="1">
      <c r="A156" s="28">
        <v>146</v>
      </c>
      <c r="B156" s="254" t="s">
        <v>44</v>
      </c>
      <c r="C156" s="30" t="s">
        <v>455</v>
      </c>
      <c r="D156" s="31">
        <v>44742</v>
      </c>
      <c r="E156" s="37">
        <v>30.05</v>
      </c>
      <c r="F156" s="37">
        <v>30.099999999999998</v>
      </c>
      <c r="G156" s="38">
        <v>29.899999999999995</v>
      </c>
      <c r="H156" s="38">
        <v>29.749999999999996</v>
      </c>
      <c r="I156" s="38">
        <v>29.549999999999994</v>
      </c>
      <c r="J156" s="38">
        <v>30.249999999999996</v>
      </c>
      <c r="K156" s="38">
        <v>30.45</v>
      </c>
      <c r="L156" s="38">
        <v>30.599999999999998</v>
      </c>
      <c r="M156" s="28">
        <v>30.3</v>
      </c>
      <c r="N156" s="28">
        <v>29.95</v>
      </c>
      <c r="O156" s="39">
        <v>25968000</v>
      </c>
      <c r="P156" s="40">
        <v>-6.655955932981409E-3</v>
      </c>
    </row>
    <row r="157" spans="1:16" ht="12.75" customHeight="1">
      <c r="A157" s="28">
        <v>147</v>
      </c>
      <c r="B157" s="29" t="s">
        <v>56</v>
      </c>
      <c r="C157" s="30" t="s">
        <v>166</v>
      </c>
      <c r="D157" s="31">
        <v>44742</v>
      </c>
      <c r="E157" s="37">
        <v>16807</v>
      </c>
      <c r="F157" s="37">
        <v>16824.95</v>
      </c>
      <c r="G157" s="38">
        <v>16649.900000000001</v>
      </c>
      <c r="H157" s="38">
        <v>16492.8</v>
      </c>
      <c r="I157" s="38">
        <v>16317.75</v>
      </c>
      <c r="J157" s="38">
        <v>16982.050000000003</v>
      </c>
      <c r="K157" s="38">
        <v>17157.099999999999</v>
      </c>
      <c r="L157" s="38">
        <v>17314.200000000004</v>
      </c>
      <c r="M157" s="28">
        <v>17000</v>
      </c>
      <c r="N157" s="28">
        <v>16667.849999999999</v>
      </c>
      <c r="O157" s="39">
        <v>424270</v>
      </c>
      <c r="P157" s="40">
        <v>1.0145337863344658E-3</v>
      </c>
    </row>
    <row r="158" spans="1:16" ht="12.75" customHeight="1">
      <c r="A158" s="28">
        <v>148</v>
      </c>
      <c r="B158" s="29" t="s">
        <v>119</v>
      </c>
      <c r="C158" s="30" t="s">
        <v>167</v>
      </c>
      <c r="D158" s="31">
        <v>44742</v>
      </c>
      <c r="E158" s="37">
        <v>114.3</v>
      </c>
      <c r="F158" s="37">
        <v>114.5</v>
      </c>
      <c r="G158" s="38">
        <v>113.5</v>
      </c>
      <c r="H158" s="38">
        <v>112.7</v>
      </c>
      <c r="I158" s="38">
        <v>111.7</v>
      </c>
      <c r="J158" s="38">
        <v>115.3</v>
      </c>
      <c r="K158" s="38">
        <v>116.3</v>
      </c>
      <c r="L158" s="38">
        <v>117.1</v>
      </c>
      <c r="M158" s="28">
        <v>115.5</v>
      </c>
      <c r="N158" s="28">
        <v>113.7</v>
      </c>
      <c r="O158" s="39">
        <v>53445900</v>
      </c>
      <c r="P158" s="40">
        <v>-1.8800526414739614E-4</v>
      </c>
    </row>
    <row r="159" spans="1:16" ht="12.75" customHeight="1">
      <c r="A159" s="28">
        <v>149</v>
      </c>
      <c r="B159" s="29" t="s">
        <v>168</v>
      </c>
      <c r="C159" s="30" t="s">
        <v>169</v>
      </c>
      <c r="D159" s="31">
        <v>44742</v>
      </c>
      <c r="E159" s="37">
        <v>148.69999999999999</v>
      </c>
      <c r="F159" s="37">
        <v>150.68333333333331</v>
      </c>
      <c r="G159" s="38">
        <v>146.01666666666662</v>
      </c>
      <c r="H159" s="38">
        <v>143.33333333333331</v>
      </c>
      <c r="I159" s="38">
        <v>138.66666666666663</v>
      </c>
      <c r="J159" s="38">
        <v>153.36666666666662</v>
      </c>
      <c r="K159" s="38">
        <v>158.0333333333333</v>
      </c>
      <c r="L159" s="38">
        <v>160.71666666666661</v>
      </c>
      <c r="M159" s="28">
        <v>155.35</v>
      </c>
      <c r="N159" s="28">
        <v>148</v>
      </c>
      <c r="O159" s="39">
        <v>71301300</v>
      </c>
      <c r="P159" s="40">
        <v>1.443516340929365E-2</v>
      </c>
    </row>
    <row r="160" spans="1:16" ht="12.75" customHeight="1">
      <c r="A160" s="28">
        <v>150</v>
      </c>
      <c r="B160" s="29" t="s">
        <v>96</v>
      </c>
      <c r="C160" s="30" t="s">
        <v>268</v>
      </c>
      <c r="D160" s="31">
        <v>44742</v>
      </c>
      <c r="E160" s="37">
        <v>786.3</v>
      </c>
      <c r="F160" s="37">
        <v>790.18333333333339</v>
      </c>
      <c r="G160" s="38">
        <v>778.61666666666679</v>
      </c>
      <c r="H160" s="38">
        <v>770.93333333333339</v>
      </c>
      <c r="I160" s="38">
        <v>759.36666666666679</v>
      </c>
      <c r="J160" s="38">
        <v>797.86666666666679</v>
      </c>
      <c r="K160" s="38">
        <v>809.43333333333339</v>
      </c>
      <c r="L160" s="38">
        <v>817.11666666666679</v>
      </c>
      <c r="M160" s="28">
        <v>801.75</v>
      </c>
      <c r="N160" s="28">
        <v>782.5</v>
      </c>
      <c r="O160" s="39">
        <v>4371500</v>
      </c>
      <c r="P160" s="40">
        <v>-3.0332056194125158E-3</v>
      </c>
    </row>
    <row r="161" spans="1:16" ht="12.75" customHeight="1">
      <c r="A161" s="28">
        <v>151</v>
      </c>
      <c r="B161" s="29" t="s">
        <v>86</v>
      </c>
      <c r="C161" s="30" t="s">
        <v>465</v>
      </c>
      <c r="D161" s="31">
        <v>44742</v>
      </c>
      <c r="E161" s="37">
        <v>3085.7</v>
      </c>
      <c r="F161" s="37">
        <v>3092.0333333333333</v>
      </c>
      <c r="G161" s="38">
        <v>3064.0666666666666</v>
      </c>
      <c r="H161" s="38">
        <v>3042.4333333333334</v>
      </c>
      <c r="I161" s="38">
        <v>3014.4666666666667</v>
      </c>
      <c r="J161" s="38">
        <v>3113.6666666666665</v>
      </c>
      <c r="K161" s="38">
        <v>3141.6333333333328</v>
      </c>
      <c r="L161" s="38">
        <v>3163.2666666666664</v>
      </c>
      <c r="M161" s="28">
        <v>3120</v>
      </c>
      <c r="N161" s="28">
        <v>3070.4</v>
      </c>
      <c r="O161" s="39">
        <v>270625</v>
      </c>
      <c r="P161" s="40">
        <v>-2.407140281283808E-2</v>
      </c>
    </row>
    <row r="162" spans="1:16" ht="12.75" customHeight="1">
      <c r="A162" s="28">
        <v>152</v>
      </c>
      <c r="B162" s="29" t="s">
        <v>79</v>
      </c>
      <c r="C162" s="30" t="s">
        <v>170</v>
      </c>
      <c r="D162" s="31">
        <v>44742</v>
      </c>
      <c r="E162" s="37">
        <v>151.85</v>
      </c>
      <c r="F162" s="37">
        <v>153.4</v>
      </c>
      <c r="G162" s="38">
        <v>149.80000000000001</v>
      </c>
      <c r="H162" s="38">
        <v>147.75</v>
      </c>
      <c r="I162" s="38">
        <v>144.15</v>
      </c>
      <c r="J162" s="38">
        <v>155.45000000000002</v>
      </c>
      <c r="K162" s="38">
        <v>159.04999999999998</v>
      </c>
      <c r="L162" s="38">
        <v>161.10000000000002</v>
      </c>
      <c r="M162" s="28">
        <v>157</v>
      </c>
      <c r="N162" s="28">
        <v>151.35</v>
      </c>
      <c r="O162" s="39">
        <v>41699350</v>
      </c>
      <c r="P162" s="40">
        <v>-1.1319032405294386E-2</v>
      </c>
    </row>
    <row r="163" spans="1:16" ht="12.75" customHeight="1">
      <c r="A163" s="28">
        <v>153</v>
      </c>
      <c r="B163" s="29" t="s">
        <v>40</v>
      </c>
      <c r="C163" s="30" t="s">
        <v>171</v>
      </c>
      <c r="D163" s="31">
        <v>44742</v>
      </c>
      <c r="E163" s="37">
        <v>41095.35</v>
      </c>
      <c r="F163" s="37">
        <v>41063.216666666667</v>
      </c>
      <c r="G163" s="38">
        <v>40399.483333333337</v>
      </c>
      <c r="H163" s="38">
        <v>39703.616666666669</v>
      </c>
      <c r="I163" s="38">
        <v>39039.883333333339</v>
      </c>
      <c r="J163" s="38">
        <v>41759.083333333336</v>
      </c>
      <c r="K163" s="38">
        <v>42422.816666666658</v>
      </c>
      <c r="L163" s="38">
        <v>43118.683333333334</v>
      </c>
      <c r="M163" s="28">
        <v>41726.949999999997</v>
      </c>
      <c r="N163" s="28">
        <v>40367.35</v>
      </c>
      <c r="O163" s="39">
        <v>100695</v>
      </c>
      <c r="P163" s="40">
        <v>-2.3137369033760187E-2</v>
      </c>
    </row>
    <row r="164" spans="1:16" ht="12.75" customHeight="1">
      <c r="A164" s="28">
        <v>154</v>
      </c>
      <c r="B164" s="29" t="s">
        <v>47</v>
      </c>
      <c r="C164" s="30" t="s">
        <v>172</v>
      </c>
      <c r="D164" s="31">
        <v>44742</v>
      </c>
      <c r="E164" s="37">
        <v>1661.8</v>
      </c>
      <c r="F164" s="37">
        <v>1647.2166666666665</v>
      </c>
      <c r="G164" s="38">
        <v>1618.833333333333</v>
      </c>
      <c r="H164" s="38">
        <v>1575.8666666666666</v>
      </c>
      <c r="I164" s="38">
        <v>1547.4833333333331</v>
      </c>
      <c r="J164" s="38">
        <v>1690.1833333333329</v>
      </c>
      <c r="K164" s="38">
        <v>1718.5666666666666</v>
      </c>
      <c r="L164" s="38">
        <v>1761.5333333333328</v>
      </c>
      <c r="M164" s="28">
        <v>1675.6</v>
      </c>
      <c r="N164" s="28">
        <v>1604.25</v>
      </c>
      <c r="O164" s="39">
        <v>3143525</v>
      </c>
      <c r="P164" s="40">
        <v>-1.9891966046471747E-2</v>
      </c>
    </row>
    <row r="165" spans="1:16" ht="12.75" customHeight="1">
      <c r="A165" s="28">
        <v>155</v>
      </c>
      <c r="B165" s="29" t="s">
        <v>86</v>
      </c>
      <c r="C165" s="30" t="s">
        <v>470</v>
      </c>
      <c r="D165" s="31">
        <v>44742</v>
      </c>
      <c r="E165" s="37">
        <v>3413.2</v>
      </c>
      <c r="F165" s="37">
        <v>3399.85</v>
      </c>
      <c r="G165" s="38">
        <v>3367</v>
      </c>
      <c r="H165" s="38">
        <v>3320.8</v>
      </c>
      <c r="I165" s="38">
        <v>3287.9500000000003</v>
      </c>
      <c r="J165" s="38">
        <v>3446.0499999999997</v>
      </c>
      <c r="K165" s="38">
        <v>3478.8999999999992</v>
      </c>
      <c r="L165" s="38">
        <v>3525.0999999999995</v>
      </c>
      <c r="M165" s="28">
        <v>3432.7</v>
      </c>
      <c r="N165" s="28">
        <v>3353.65</v>
      </c>
      <c r="O165" s="39">
        <v>381000</v>
      </c>
      <c r="P165" s="40">
        <v>-2.681992337164751E-2</v>
      </c>
    </row>
    <row r="166" spans="1:16" ht="12.75" customHeight="1">
      <c r="A166" s="28">
        <v>156</v>
      </c>
      <c r="B166" s="29" t="s">
        <v>79</v>
      </c>
      <c r="C166" s="30" t="s">
        <v>173</v>
      </c>
      <c r="D166" s="31">
        <v>44742</v>
      </c>
      <c r="E166" s="37">
        <v>215.2</v>
      </c>
      <c r="F166" s="37">
        <v>215.35</v>
      </c>
      <c r="G166" s="38">
        <v>213.14999999999998</v>
      </c>
      <c r="H166" s="38">
        <v>211.1</v>
      </c>
      <c r="I166" s="38">
        <v>208.89999999999998</v>
      </c>
      <c r="J166" s="38">
        <v>217.39999999999998</v>
      </c>
      <c r="K166" s="38">
        <v>219.59999999999997</v>
      </c>
      <c r="L166" s="38">
        <v>221.64999999999998</v>
      </c>
      <c r="M166" s="28">
        <v>217.55</v>
      </c>
      <c r="N166" s="28">
        <v>213.3</v>
      </c>
      <c r="O166" s="39">
        <v>21369000</v>
      </c>
      <c r="P166" s="40">
        <v>9.8369870713884214E-4</v>
      </c>
    </row>
    <row r="167" spans="1:16" ht="12.75" customHeight="1">
      <c r="A167" s="28">
        <v>157</v>
      </c>
      <c r="B167" s="29" t="s">
        <v>63</v>
      </c>
      <c r="C167" s="30" t="s">
        <v>174</v>
      </c>
      <c r="D167" s="31">
        <v>44742</v>
      </c>
      <c r="E167" s="37">
        <v>102.3</v>
      </c>
      <c r="F167" s="37">
        <v>102.64999999999999</v>
      </c>
      <c r="G167" s="38">
        <v>101.64999999999998</v>
      </c>
      <c r="H167" s="38">
        <v>100.99999999999999</v>
      </c>
      <c r="I167" s="38">
        <v>99.999999999999972</v>
      </c>
      <c r="J167" s="38">
        <v>103.29999999999998</v>
      </c>
      <c r="K167" s="38">
        <v>104.30000000000001</v>
      </c>
      <c r="L167" s="38">
        <v>104.94999999999999</v>
      </c>
      <c r="M167" s="28">
        <v>103.65</v>
      </c>
      <c r="N167" s="28">
        <v>102</v>
      </c>
      <c r="O167" s="39">
        <v>38545400</v>
      </c>
      <c r="P167" s="40">
        <v>1.0894308943089431E-2</v>
      </c>
    </row>
    <row r="168" spans="1:16" ht="12.75" customHeight="1">
      <c r="A168" s="28">
        <v>158</v>
      </c>
      <c r="B168" s="29" t="s">
        <v>56</v>
      </c>
      <c r="C168" s="30" t="s">
        <v>176</v>
      </c>
      <c r="D168" s="31">
        <v>44742</v>
      </c>
      <c r="E168" s="37">
        <v>2113</v>
      </c>
      <c r="F168" s="37">
        <v>2119.7999999999997</v>
      </c>
      <c r="G168" s="38">
        <v>2099.6499999999996</v>
      </c>
      <c r="H168" s="38">
        <v>2086.2999999999997</v>
      </c>
      <c r="I168" s="38">
        <v>2066.1499999999996</v>
      </c>
      <c r="J168" s="38">
        <v>2133.1499999999996</v>
      </c>
      <c r="K168" s="38">
        <v>2153.3000000000002</v>
      </c>
      <c r="L168" s="38">
        <v>2166.6499999999996</v>
      </c>
      <c r="M168" s="28">
        <v>2139.9499999999998</v>
      </c>
      <c r="N168" s="28">
        <v>2106.4499999999998</v>
      </c>
      <c r="O168" s="39">
        <v>3452500</v>
      </c>
      <c r="P168" s="40">
        <v>3.1962806915589131E-3</v>
      </c>
    </row>
    <row r="169" spans="1:16" ht="12.75" customHeight="1">
      <c r="A169" s="28">
        <v>159</v>
      </c>
      <c r="B169" s="29" t="s">
        <v>38</v>
      </c>
      <c r="C169" s="30" t="s">
        <v>177</v>
      </c>
      <c r="D169" s="31">
        <v>44742</v>
      </c>
      <c r="E169" s="37">
        <v>2594.6</v>
      </c>
      <c r="F169" s="37">
        <v>2583.3666666666668</v>
      </c>
      <c r="G169" s="38">
        <v>2556.8333333333335</v>
      </c>
      <c r="H169" s="38">
        <v>2519.0666666666666</v>
      </c>
      <c r="I169" s="38">
        <v>2492.5333333333333</v>
      </c>
      <c r="J169" s="38">
        <v>2621.1333333333337</v>
      </c>
      <c r="K169" s="38">
        <v>2647.6666666666665</v>
      </c>
      <c r="L169" s="38">
        <v>2685.4333333333338</v>
      </c>
      <c r="M169" s="28">
        <v>2609.9</v>
      </c>
      <c r="N169" s="28">
        <v>2545.6</v>
      </c>
      <c r="O169" s="39">
        <v>1674250</v>
      </c>
      <c r="P169" s="40">
        <v>-5.4945054945054949E-3</v>
      </c>
    </row>
    <row r="170" spans="1:16" ht="12.75" customHeight="1">
      <c r="A170" s="28">
        <v>160</v>
      </c>
      <c r="B170" s="29" t="s">
        <v>58</v>
      </c>
      <c r="C170" s="30" t="s">
        <v>178</v>
      </c>
      <c r="D170" s="31">
        <v>44742</v>
      </c>
      <c r="E170" s="37">
        <v>29.35</v>
      </c>
      <c r="F170" s="37">
        <v>29.400000000000002</v>
      </c>
      <c r="G170" s="38">
        <v>29.200000000000003</v>
      </c>
      <c r="H170" s="38">
        <v>29.05</v>
      </c>
      <c r="I170" s="38">
        <v>28.85</v>
      </c>
      <c r="J170" s="38">
        <v>29.550000000000004</v>
      </c>
      <c r="K170" s="38">
        <v>29.75</v>
      </c>
      <c r="L170" s="38">
        <v>29.900000000000006</v>
      </c>
      <c r="M170" s="28">
        <v>29.6</v>
      </c>
      <c r="N170" s="28">
        <v>29.25</v>
      </c>
      <c r="O170" s="39">
        <v>251376000</v>
      </c>
      <c r="P170" s="40">
        <v>4.2827921247762723E-3</v>
      </c>
    </row>
    <row r="171" spans="1:16" ht="12.75" customHeight="1">
      <c r="A171" s="28">
        <v>161</v>
      </c>
      <c r="B171" s="29" t="s">
        <v>44</v>
      </c>
      <c r="C171" s="30" t="s">
        <v>270</v>
      </c>
      <c r="D171" s="31">
        <v>44742</v>
      </c>
      <c r="E171" s="37">
        <v>2201.5</v>
      </c>
      <c r="F171" s="37">
        <v>2185.9666666666667</v>
      </c>
      <c r="G171" s="38">
        <v>2160.3333333333335</v>
      </c>
      <c r="H171" s="38">
        <v>2119.166666666667</v>
      </c>
      <c r="I171" s="38">
        <v>2093.5333333333338</v>
      </c>
      <c r="J171" s="38">
        <v>2227.1333333333332</v>
      </c>
      <c r="K171" s="38">
        <v>2252.7666666666664</v>
      </c>
      <c r="L171" s="38">
        <v>2293.9333333333329</v>
      </c>
      <c r="M171" s="28">
        <v>2211.6</v>
      </c>
      <c r="N171" s="28">
        <v>2144.8000000000002</v>
      </c>
      <c r="O171" s="39">
        <v>701400</v>
      </c>
      <c r="P171" s="40">
        <v>-6.3301282051282048E-2</v>
      </c>
    </row>
    <row r="172" spans="1:16" ht="12.75" customHeight="1">
      <c r="A172" s="28">
        <v>162</v>
      </c>
      <c r="B172" s="29" t="s">
        <v>168</v>
      </c>
      <c r="C172" s="30" t="s">
        <v>179</v>
      </c>
      <c r="D172" s="31">
        <v>44742</v>
      </c>
      <c r="E172" s="37">
        <v>222.6</v>
      </c>
      <c r="F172" s="37">
        <v>223.76666666666665</v>
      </c>
      <c r="G172" s="38">
        <v>221.1333333333333</v>
      </c>
      <c r="H172" s="38">
        <v>219.66666666666666</v>
      </c>
      <c r="I172" s="38">
        <v>217.0333333333333</v>
      </c>
      <c r="J172" s="38">
        <v>225.23333333333329</v>
      </c>
      <c r="K172" s="38">
        <v>227.86666666666662</v>
      </c>
      <c r="L172" s="38">
        <v>229.33333333333329</v>
      </c>
      <c r="M172" s="28">
        <v>226.4</v>
      </c>
      <c r="N172" s="28">
        <v>222.3</v>
      </c>
      <c r="O172" s="39">
        <v>54309531</v>
      </c>
      <c r="P172" s="40">
        <v>-4.7075667765254688E-3</v>
      </c>
    </row>
    <row r="173" spans="1:16" ht="12.75" customHeight="1">
      <c r="A173" s="28">
        <v>163</v>
      </c>
      <c r="B173" s="29" t="s">
        <v>180</v>
      </c>
      <c r="C173" s="30" t="s">
        <v>181</v>
      </c>
      <c r="D173" s="31">
        <v>44742</v>
      </c>
      <c r="E173" s="37">
        <v>1769.4</v>
      </c>
      <c r="F173" s="37">
        <v>1763.9333333333334</v>
      </c>
      <c r="G173" s="38">
        <v>1749.5166666666669</v>
      </c>
      <c r="H173" s="38">
        <v>1729.6333333333334</v>
      </c>
      <c r="I173" s="38">
        <v>1715.2166666666669</v>
      </c>
      <c r="J173" s="38">
        <v>1783.8166666666668</v>
      </c>
      <c r="K173" s="38">
        <v>1798.2333333333333</v>
      </c>
      <c r="L173" s="38">
        <v>1818.1166666666668</v>
      </c>
      <c r="M173" s="28">
        <v>1778.35</v>
      </c>
      <c r="N173" s="28">
        <v>1744.05</v>
      </c>
      <c r="O173" s="39">
        <v>2024418</v>
      </c>
      <c r="P173" s="40">
        <v>6.2714950434958529E-3</v>
      </c>
    </row>
    <row r="174" spans="1:16" ht="12.75" customHeight="1">
      <c r="A174" s="28">
        <v>164</v>
      </c>
      <c r="B174" s="29" t="s">
        <v>44</v>
      </c>
      <c r="C174" s="30" t="s">
        <v>482</v>
      </c>
      <c r="D174" s="31">
        <v>44742</v>
      </c>
      <c r="E174" s="37">
        <v>162.5</v>
      </c>
      <c r="F174" s="37">
        <v>163.38333333333333</v>
      </c>
      <c r="G174" s="38">
        <v>160.81666666666666</v>
      </c>
      <c r="H174" s="38">
        <v>159.13333333333333</v>
      </c>
      <c r="I174" s="38">
        <v>156.56666666666666</v>
      </c>
      <c r="J174" s="38">
        <v>165.06666666666666</v>
      </c>
      <c r="K174" s="38">
        <v>167.63333333333333</v>
      </c>
      <c r="L174" s="38">
        <v>169.31666666666666</v>
      </c>
      <c r="M174" s="28">
        <v>165.95</v>
      </c>
      <c r="N174" s="28">
        <v>161.69999999999999</v>
      </c>
      <c r="O174" s="39">
        <v>6652000</v>
      </c>
      <c r="P174" s="40">
        <v>1.9698014869318617E-2</v>
      </c>
    </row>
    <row r="175" spans="1:16" ht="12.75" customHeight="1">
      <c r="A175" s="28">
        <v>165</v>
      </c>
      <c r="B175" s="29" t="s">
        <v>42</v>
      </c>
      <c r="C175" s="30" t="s">
        <v>182</v>
      </c>
      <c r="D175" s="31">
        <v>44742</v>
      </c>
      <c r="E175" s="37">
        <v>602.95000000000005</v>
      </c>
      <c r="F175" s="37">
        <v>597.68333333333328</v>
      </c>
      <c r="G175" s="38">
        <v>591.46666666666658</v>
      </c>
      <c r="H175" s="38">
        <v>579.98333333333335</v>
      </c>
      <c r="I175" s="38">
        <v>573.76666666666665</v>
      </c>
      <c r="J175" s="38">
        <v>609.16666666666652</v>
      </c>
      <c r="K175" s="38">
        <v>615.38333333333321</v>
      </c>
      <c r="L175" s="38">
        <v>626.86666666666645</v>
      </c>
      <c r="M175" s="28">
        <v>603.9</v>
      </c>
      <c r="N175" s="28">
        <v>586.20000000000005</v>
      </c>
      <c r="O175" s="39">
        <v>4168400</v>
      </c>
      <c r="P175" s="40">
        <v>1.9330700478071085E-2</v>
      </c>
    </row>
    <row r="176" spans="1:16" ht="12.75" customHeight="1">
      <c r="A176" s="28">
        <v>166</v>
      </c>
      <c r="B176" s="29" t="s">
        <v>58</v>
      </c>
      <c r="C176" s="30" t="s">
        <v>183</v>
      </c>
      <c r="D176" s="31">
        <v>44742</v>
      </c>
      <c r="E176" s="37">
        <v>89.1</v>
      </c>
      <c r="F176" s="37">
        <v>88.783333333333346</v>
      </c>
      <c r="G176" s="38">
        <v>86.716666666666697</v>
      </c>
      <c r="H176" s="38">
        <v>84.333333333333357</v>
      </c>
      <c r="I176" s="38">
        <v>82.266666666666708</v>
      </c>
      <c r="J176" s="38">
        <v>91.166666666666686</v>
      </c>
      <c r="K176" s="38">
        <v>93.23333333333332</v>
      </c>
      <c r="L176" s="38">
        <v>95.616666666666674</v>
      </c>
      <c r="M176" s="28">
        <v>90.85</v>
      </c>
      <c r="N176" s="28">
        <v>86.4</v>
      </c>
      <c r="O176" s="39">
        <v>61272300</v>
      </c>
      <c r="P176" s="40">
        <v>-3.8693978217281211E-2</v>
      </c>
    </row>
    <row r="177" spans="1:16" ht="12.75" customHeight="1">
      <c r="A177" s="28">
        <v>167</v>
      </c>
      <c r="B177" s="29" t="s">
        <v>168</v>
      </c>
      <c r="C177" s="30" t="s">
        <v>184</v>
      </c>
      <c r="D177" s="31">
        <v>44742</v>
      </c>
      <c r="E177" s="37">
        <v>113.7</v>
      </c>
      <c r="F177" s="37">
        <v>113.43333333333334</v>
      </c>
      <c r="G177" s="38">
        <v>112.81666666666668</v>
      </c>
      <c r="H177" s="38">
        <v>111.93333333333334</v>
      </c>
      <c r="I177" s="38">
        <v>111.31666666666668</v>
      </c>
      <c r="J177" s="38">
        <v>114.31666666666668</v>
      </c>
      <c r="K177" s="38">
        <v>114.93333333333335</v>
      </c>
      <c r="L177" s="38">
        <v>115.81666666666668</v>
      </c>
      <c r="M177" s="28">
        <v>114.05</v>
      </c>
      <c r="N177" s="28">
        <v>112.55</v>
      </c>
      <c r="O177" s="39">
        <v>28662000</v>
      </c>
      <c r="P177" s="40">
        <v>1.5302869287991499E-2</v>
      </c>
    </row>
    <row r="178" spans="1:16" ht="12.75" customHeight="1">
      <c r="A178" s="28">
        <v>168</v>
      </c>
      <c r="B178" s="255" t="s">
        <v>79</v>
      </c>
      <c r="C178" s="30" t="s">
        <v>185</v>
      </c>
      <c r="D178" s="31">
        <v>44742</v>
      </c>
      <c r="E178" s="37">
        <v>2599.9499999999998</v>
      </c>
      <c r="F178" s="37">
        <v>2610.9666666666667</v>
      </c>
      <c r="G178" s="38">
        <v>2580.0333333333333</v>
      </c>
      <c r="H178" s="38">
        <v>2560.1166666666668</v>
      </c>
      <c r="I178" s="38">
        <v>2529.1833333333334</v>
      </c>
      <c r="J178" s="38">
        <v>2630.8833333333332</v>
      </c>
      <c r="K178" s="38">
        <v>2661.8166666666666</v>
      </c>
      <c r="L178" s="38">
        <v>2681.7333333333331</v>
      </c>
      <c r="M178" s="28">
        <v>2641.9</v>
      </c>
      <c r="N178" s="28">
        <v>2591.0500000000002</v>
      </c>
      <c r="O178" s="39">
        <v>34108000</v>
      </c>
      <c r="P178" s="40">
        <v>-2.4182024694976734E-4</v>
      </c>
    </row>
    <row r="179" spans="1:16" ht="12.75" customHeight="1">
      <c r="A179" s="28">
        <v>169</v>
      </c>
      <c r="B179" s="29" t="s">
        <v>119</v>
      </c>
      <c r="C179" s="30" t="s">
        <v>186</v>
      </c>
      <c r="D179" s="31">
        <v>44742</v>
      </c>
      <c r="E179" s="37">
        <v>70.95</v>
      </c>
      <c r="F179" s="37">
        <v>71.350000000000009</v>
      </c>
      <c r="G179" s="38">
        <v>70.350000000000023</v>
      </c>
      <c r="H179" s="38">
        <v>69.750000000000014</v>
      </c>
      <c r="I179" s="38">
        <v>68.750000000000028</v>
      </c>
      <c r="J179" s="38">
        <v>71.950000000000017</v>
      </c>
      <c r="K179" s="38">
        <v>72.949999999999989</v>
      </c>
      <c r="L179" s="38">
        <v>73.550000000000011</v>
      </c>
      <c r="M179" s="28">
        <v>72.349999999999994</v>
      </c>
      <c r="N179" s="28">
        <v>70.75</v>
      </c>
      <c r="O179" s="39">
        <v>113971000</v>
      </c>
      <c r="P179" s="40">
        <v>1.3028280902446775E-2</v>
      </c>
    </row>
    <row r="180" spans="1:16" ht="12.75" customHeight="1">
      <c r="A180" s="28">
        <v>170</v>
      </c>
      <c r="B180" s="29" t="s">
        <v>58</v>
      </c>
      <c r="C180" s="30" t="s">
        <v>273</v>
      </c>
      <c r="D180" s="31">
        <v>44742</v>
      </c>
      <c r="E180" s="37">
        <v>725.2</v>
      </c>
      <c r="F180" s="37">
        <v>729.16666666666663</v>
      </c>
      <c r="G180" s="38">
        <v>718.08333333333326</v>
      </c>
      <c r="H180" s="38">
        <v>710.96666666666658</v>
      </c>
      <c r="I180" s="38">
        <v>699.88333333333321</v>
      </c>
      <c r="J180" s="38">
        <v>736.2833333333333</v>
      </c>
      <c r="K180" s="38">
        <v>747.36666666666656</v>
      </c>
      <c r="L180" s="38">
        <v>754.48333333333335</v>
      </c>
      <c r="M180" s="28">
        <v>740.25</v>
      </c>
      <c r="N180" s="28">
        <v>722.05</v>
      </c>
      <c r="O180" s="39">
        <v>7614300</v>
      </c>
      <c r="P180" s="40">
        <v>1.4185247342763526E-2</v>
      </c>
    </row>
    <row r="181" spans="1:16" ht="12.75" customHeight="1">
      <c r="A181" s="28">
        <v>171</v>
      </c>
      <c r="B181" s="29" t="s">
        <v>63</v>
      </c>
      <c r="C181" s="30" t="s">
        <v>187</v>
      </c>
      <c r="D181" s="31">
        <v>44742</v>
      </c>
      <c r="E181" s="37">
        <v>1129</v>
      </c>
      <c r="F181" s="37">
        <v>1133.6333333333334</v>
      </c>
      <c r="G181" s="38">
        <v>1121.5166666666669</v>
      </c>
      <c r="H181" s="38">
        <v>1114.0333333333335</v>
      </c>
      <c r="I181" s="38">
        <v>1101.916666666667</v>
      </c>
      <c r="J181" s="38">
        <v>1141.1166666666668</v>
      </c>
      <c r="K181" s="38">
        <v>1153.2333333333331</v>
      </c>
      <c r="L181" s="38">
        <v>1160.7166666666667</v>
      </c>
      <c r="M181" s="28">
        <v>1145.75</v>
      </c>
      <c r="N181" s="28">
        <v>1126.1500000000001</v>
      </c>
      <c r="O181" s="39">
        <v>7567500</v>
      </c>
      <c r="P181" s="40">
        <v>-3.259903190753729E-3</v>
      </c>
    </row>
    <row r="182" spans="1:16" ht="12.75" customHeight="1">
      <c r="A182" s="28">
        <v>172</v>
      </c>
      <c r="B182" s="29" t="s">
        <v>58</v>
      </c>
      <c r="C182" s="30" t="s">
        <v>188</v>
      </c>
      <c r="D182" s="31">
        <v>44742</v>
      </c>
      <c r="E182" s="37">
        <v>451.4</v>
      </c>
      <c r="F182" s="37">
        <v>451.93333333333339</v>
      </c>
      <c r="G182" s="38">
        <v>448.06666666666678</v>
      </c>
      <c r="H182" s="38">
        <v>444.73333333333341</v>
      </c>
      <c r="I182" s="38">
        <v>440.86666666666679</v>
      </c>
      <c r="J182" s="38">
        <v>455.26666666666677</v>
      </c>
      <c r="K182" s="38">
        <v>459.13333333333333</v>
      </c>
      <c r="L182" s="38">
        <v>462.46666666666675</v>
      </c>
      <c r="M182" s="28">
        <v>455.8</v>
      </c>
      <c r="N182" s="28">
        <v>448.6</v>
      </c>
      <c r="O182" s="39">
        <v>70800000</v>
      </c>
      <c r="P182" s="40">
        <v>-2.9783908240214613E-3</v>
      </c>
    </row>
    <row r="183" spans="1:16" ht="12.75" customHeight="1">
      <c r="A183" s="28">
        <v>173</v>
      </c>
      <c r="B183" s="29" t="s">
        <v>42</v>
      </c>
      <c r="C183" s="30" t="s">
        <v>189</v>
      </c>
      <c r="D183" s="31">
        <v>44742</v>
      </c>
      <c r="E183" s="37">
        <v>19227</v>
      </c>
      <c r="F183" s="37">
        <v>19229.916666666668</v>
      </c>
      <c r="G183" s="38">
        <v>19016.483333333337</v>
      </c>
      <c r="H183" s="38">
        <v>18805.966666666671</v>
      </c>
      <c r="I183" s="38">
        <v>18592.53333333334</v>
      </c>
      <c r="J183" s="38">
        <v>19440.433333333334</v>
      </c>
      <c r="K183" s="38">
        <v>19653.866666666661</v>
      </c>
      <c r="L183" s="38">
        <v>19864.383333333331</v>
      </c>
      <c r="M183" s="28">
        <v>19443.349999999999</v>
      </c>
      <c r="N183" s="28">
        <v>19019.400000000001</v>
      </c>
      <c r="O183" s="39">
        <v>320125</v>
      </c>
      <c r="P183" s="40">
        <v>1.877787340583679E-3</v>
      </c>
    </row>
    <row r="184" spans="1:16" ht="12.75" customHeight="1">
      <c r="A184" s="28">
        <v>174</v>
      </c>
      <c r="B184" s="29" t="s">
        <v>70</v>
      </c>
      <c r="C184" s="30" t="s">
        <v>190</v>
      </c>
      <c r="D184" s="31">
        <v>44742</v>
      </c>
      <c r="E184" s="37">
        <v>2389.0500000000002</v>
      </c>
      <c r="F184" s="37">
        <v>2393.5666666666666</v>
      </c>
      <c r="G184" s="38">
        <v>2370.6833333333334</v>
      </c>
      <c r="H184" s="38">
        <v>2352.3166666666666</v>
      </c>
      <c r="I184" s="38">
        <v>2329.4333333333334</v>
      </c>
      <c r="J184" s="38">
        <v>2411.9333333333334</v>
      </c>
      <c r="K184" s="38">
        <v>2434.8166666666666</v>
      </c>
      <c r="L184" s="38">
        <v>2453.1833333333334</v>
      </c>
      <c r="M184" s="28">
        <v>2416.4499999999998</v>
      </c>
      <c r="N184" s="28">
        <v>2375.1999999999998</v>
      </c>
      <c r="O184" s="39">
        <v>1550725</v>
      </c>
      <c r="P184" s="40">
        <v>4.8111190306486104E-3</v>
      </c>
    </row>
    <row r="185" spans="1:16" ht="12.75" customHeight="1">
      <c r="A185" s="28">
        <v>175</v>
      </c>
      <c r="B185" s="29" t="s">
        <v>40</v>
      </c>
      <c r="C185" s="30" t="s">
        <v>191</v>
      </c>
      <c r="D185" s="31">
        <v>44742</v>
      </c>
      <c r="E185" s="37">
        <v>2294</v>
      </c>
      <c r="F185" s="37">
        <v>2291.3166666666671</v>
      </c>
      <c r="G185" s="38">
        <v>2272.7833333333342</v>
      </c>
      <c r="H185" s="38">
        <v>2251.5666666666671</v>
      </c>
      <c r="I185" s="38">
        <v>2233.0333333333342</v>
      </c>
      <c r="J185" s="38">
        <v>2312.5333333333342</v>
      </c>
      <c r="K185" s="38">
        <v>2331.0666666666671</v>
      </c>
      <c r="L185" s="38">
        <v>2352.2833333333342</v>
      </c>
      <c r="M185" s="28">
        <v>2309.85</v>
      </c>
      <c r="N185" s="28">
        <v>2270.1</v>
      </c>
      <c r="O185" s="39">
        <v>3724500</v>
      </c>
      <c r="P185" s="40">
        <v>8.7345114767418235E-3</v>
      </c>
    </row>
    <row r="186" spans="1:16" ht="12.75" customHeight="1">
      <c r="A186" s="28">
        <v>176</v>
      </c>
      <c r="B186" s="29" t="s">
        <v>63</v>
      </c>
      <c r="C186" s="30" t="s">
        <v>192</v>
      </c>
      <c r="D186" s="31">
        <v>44742</v>
      </c>
      <c r="E186" s="37">
        <v>1148.6500000000001</v>
      </c>
      <c r="F186" s="37">
        <v>1144.5833333333333</v>
      </c>
      <c r="G186" s="38">
        <v>1133.0666666666666</v>
      </c>
      <c r="H186" s="38">
        <v>1117.4833333333333</v>
      </c>
      <c r="I186" s="38">
        <v>1105.9666666666667</v>
      </c>
      <c r="J186" s="38">
        <v>1160.1666666666665</v>
      </c>
      <c r="K186" s="38">
        <v>1171.6833333333334</v>
      </c>
      <c r="L186" s="38">
        <v>1187.2666666666664</v>
      </c>
      <c r="M186" s="28">
        <v>1156.0999999999999</v>
      </c>
      <c r="N186" s="28">
        <v>1129</v>
      </c>
      <c r="O186" s="39">
        <v>3110800</v>
      </c>
      <c r="P186" s="40">
        <v>-5.7219056855376406E-2</v>
      </c>
    </row>
    <row r="187" spans="1:16" ht="12.75" customHeight="1">
      <c r="A187" s="28">
        <v>177</v>
      </c>
      <c r="B187" s="29" t="s">
        <v>47</v>
      </c>
      <c r="C187" s="30" t="s">
        <v>511</v>
      </c>
      <c r="D187" s="31">
        <v>44742</v>
      </c>
      <c r="E187" s="37">
        <v>326</v>
      </c>
      <c r="F187" s="37">
        <v>320.88333333333338</v>
      </c>
      <c r="G187" s="38">
        <v>313.81666666666678</v>
      </c>
      <c r="H187" s="38">
        <v>301.63333333333338</v>
      </c>
      <c r="I187" s="38">
        <v>294.56666666666678</v>
      </c>
      <c r="J187" s="38">
        <v>333.06666666666678</v>
      </c>
      <c r="K187" s="38">
        <v>340.13333333333338</v>
      </c>
      <c r="L187" s="38">
        <v>352.31666666666678</v>
      </c>
      <c r="M187" s="28">
        <v>327.95</v>
      </c>
      <c r="N187" s="28">
        <v>308.7</v>
      </c>
      <c r="O187" s="39">
        <v>3223800</v>
      </c>
      <c r="P187" s="40">
        <v>-1.2406947890818859E-2</v>
      </c>
    </row>
    <row r="188" spans="1:16" ht="12.75" customHeight="1">
      <c r="A188" s="28">
        <v>178</v>
      </c>
      <c r="B188" s="29" t="s">
        <v>47</v>
      </c>
      <c r="C188" s="30" t="s">
        <v>193</v>
      </c>
      <c r="D188" s="31">
        <v>44742</v>
      </c>
      <c r="E188" s="37">
        <v>824.8</v>
      </c>
      <c r="F188" s="37">
        <v>826.15</v>
      </c>
      <c r="G188" s="38">
        <v>821.09999999999991</v>
      </c>
      <c r="H188" s="38">
        <v>817.4</v>
      </c>
      <c r="I188" s="38">
        <v>812.34999999999991</v>
      </c>
      <c r="J188" s="38">
        <v>829.84999999999991</v>
      </c>
      <c r="K188" s="38">
        <v>834.89999999999986</v>
      </c>
      <c r="L188" s="38">
        <v>838.59999999999991</v>
      </c>
      <c r="M188" s="28">
        <v>831.2</v>
      </c>
      <c r="N188" s="28">
        <v>822.45</v>
      </c>
      <c r="O188" s="39">
        <v>21260400</v>
      </c>
      <c r="P188" s="40">
        <v>4.9632717887631529E-3</v>
      </c>
    </row>
    <row r="189" spans="1:16" ht="12.75" customHeight="1">
      <c r="A189" s="28">
        <v>179</v>
      </c>
      <c r="B189" s="29" t="s">
        <v>180</v>
      </c>
      <c r="C189" s="30" t="s">
        <v>194</v>
      </c>
      <c r="D189" s="31">
        <v>44742</v>
      </c>
      <c r="E189" s="37">
        <v>412.35</v>
      </c>
      <c r="F189" s="37">
        <v>420.31666666666666</v>
      </c>
      <c r="G189" s="38">
        <v>402.13333333333333</v>
      </c>
      <c r="H189" s="38">
        <v>391.91666666666669</v>
      </c>
      <c r="I189" s="38">
        <v>373.73333333333335</v>
      </c>
      <c r="J189" s="38">
        <v>430.5333333333333</v>
      </c>
      <c r="K189" s="38">
        <v>448.71666666666658</v>
      </c>
      <c r="L189" s="38">
        <v>458.93333333333328</v>
      </c>
      <c r="M189" s="28">
        <v>438.5</v>
      </c>
      <c r="N189" s="28">
        <v>410.1</v>
      </c>
      <c r="O189" s="39">
        <v>12634500</v>
      </c>
      <c r="P189" s="40">
        <v>5.7368817474265629E-2</v>
      </c>
    </row>
    <row r="190" spans="1:16" ht="12.75" customHeight="1">
      <c r="A190" s="28">
        <v>180</v>
      </c>
      <c r="B190" s="29" t="s">
        <v>47</v>
      </c>
      <c r="C190" s="30" t="s">
        <v>275</v>
      </c>
      <c r="D190" s="31">
        <v>44742</v>
      </c>
      <c r="E190" s="37">
        <v>556.29999999999995</v>
      </c>
      <c r="F190" s="37">
        <v>552.80000000000007</v>
      </c>
      <c r="G190" s="38">
        <v>546.60000000000014</v>
      </c>
      <c r="H190" s="38">
        <v>536.90000000000009</v>
      </c>
      <c r="I190" s="38">
        <v>530.70000000000016</v>
      </c>
      <c r="J190" s="38">
        <v>562.50000000000011</v>
      </c>
      <c r="K190" s="38">
        <v>568.70000000000016</v>
      </c>
      <c r="L190" s="38">
        <v>578.40000000000009</v>
      </c>
      <c r="M190" s="28">
        <v>559</v>
      </c>
      <c r="N190" s="28">
        <v>543.1</v>
      </c>
      <c r="O190" s="39">
        <v>1013850</v>
      </c>
      <c r="P190" s="40">
        <v>-9.177640419242139E-2</v>
      </c>
    </row>
    <row r="191" spans="1:16" ht="12.75" customHeight="1">
      <c r="A191" s="28">
        <v>181</v>
      </c>
      <c r="B191" s="29" t="s">
        <v>38</v>
      </c>
      <c r="C191" s="30" t="s">
        <v>195</v>
      </c>
      <c r="D191" s="31">
        <v>44742</v>
      </c>
      <c r="E191" s="37">
        <v>873.25</v>
      </c>
      <c r="F191" s="37">
        <v>883.68333333333339</v>
      </c>
      <c r="G191" s="38">
        <v>857.56666666666683</v>
      </c>
      <c r="H191" s="38">
        <v>841.88333333333344</v>
      </c>
      <c r="I191" s="38">
        <v>815.76666666666688</v>
      </c>
      <c r="J191" s="38">
        <v>899.36666666666679</v>
      </c>
      <c r="K191" s="38">
        <v>925.48333333333335</v>
      </c>
      <c r="L191" s="38">
        <v>941.16666666666674</v>
      </c>
      <c r="M191" s="28">
        <v>909.8</v>
      </c>
      <c r="N191" s="28">
        <v>868</v>
      </c>
      <c r="O191" s="39">
        <v>4568000</v>
      </c>
      <c r="P191" s="40">
        <v>2.7209354621092873E-2</v>
      </c>
    </row>
    <row r="192" spans="1:16" ht="12.75" customHeight="1">
      <c r="A192" s="28">
        <v>182</v>
      </c>
      <c r="B192" s="29" t="s">
        <v>74</v>
      </c>
      <c r="C192" s="30" t="s">
        <v>530</v>
      </c>
      <c r="D192" s="31">
        <v>44742</v>
      </c>
      <c r="E192" s="37">
        <v>875.9</v>
      </c>
      <c r="F192" s="37">
        <v>883.94999999999993</v>
      </c>
      <c r="G192" s="38">
        <v>847.54999999999984</v>
      </c>
      <c r="H192" s="38">
        <v>819.19999999999993</v>
      </c>
      <c r="I192" s="38">
        <v>782.79999999999984</v>
      </c>
      <c r="J192" s="38">
        <v>912.29999999999984</v>
      </c>
      <c r="K192" s="38">
        <v>948.69999999999993</v>
      </c>
      <c r="L192" s="38">
        <v>977.04999999999984</v>
      </c>
      <c r="M192" s="28">
        <v>920.35</v>
      </c>
      <c r="N192" s="28">
        <v>855.6</v>
      </c>
      <c r="O192" s="39">
        <v>3739100</v>
      </c>
      <c r="P192" s="40">
        <v>-1.1081724411531341E-2</v>
      </c>
    </row>
    <row r="193" spans="1:16" ht="12.75" customHeight="1">
      <c r="A193" s="28">
        <v>183</v>
      </c>
      <c r="B193" s="29" t="s">
        <v>56</v>
      </c>
      <c r="C193" s="30" t="s">
        <v>196</v>
      </c>
      <c r="D193" s="31">
        <v>44742</v>
      </c>
      <c r="E193" s="37">
        <v>740.3</v>
      </c>
      <c r="F193" s="37">
        <v>740.93333333333328</v>
      </c>
      <c r="G193" s="38">
        <v>733.46666666666658</v>
      </c>
      <c r="H193" s="38">
        <v>726.63333333333333</v>
      </c>
      <c r="I193" s="38">
        <v>719.16666666666663</v>
      </c>
      <c r="J193" s="38">
        <v>747.76666666666654</v>
      </c>
      <c r="K193" s="38">
        <v>755.23333333333323</v>
      </c>
      <c r="L193" s="38">
        <v>762.06666666666649</v>
      </c>
      <c r="M193" s="28">
        <v>748.4</v>
      </c>
      <c r="N193" s="28">
        <v>734.1</v>
      </c>
      <c r="O193" s="39">
        <v>7897275</v>
      </c>
      <c r="P193" s="40">
        <v>-1.0246193254589441E-3</v>
      </c>
    </row>
    <row r="194" spans="1:16" ht="12.75" customHeight="1">
      <c r="A194" s="28">
        <v>184</v>
      </c>
      <c r="B194" s="29" t="s">
        <v>49</v>
      </c>
      <c r="C194" s="30" t="s">
        <v>197</v>
      </c>
      <c r="D194" s="31">
        <v>44742</v>
      </c>
      <c r="E194" s="37">
        <v>414.15</v>
      </c>
      <c r="F194" s="37">
        <v>413.31666666666666</v>
      </c>
      <c r="G194" s="38">
        <v>410.2833333333333</v>
      </c>
      <c r="H194" s="38">
        <v>406.41666666666663</v>
      </c>
      <c r="I194" s="38">
        <v>403.38333333333327</v>
      </c>
      <c r="J194" s="38">
        <v>417.18333333333334</v>
      </c>
      <c r="K194" s="38">
        <v>420.21666666666675</v>
      </c>
      <c r="L194" s="38">
        <v>424.08333333333337</v>
      </c>
      <c r="M194" s="28">
        <v>416.35</v>
      </c>
      <c r="N194" s="28">
        <v>409.45</v>
      </c>
      <c r="O194" s="39">
        <v>72387150</v>
      </c>
      <c r="P194" s="40">
        <v>-9.8434789388534786E-3</v>
      </c>
    </row>
    <row r="195" spans="1:16" ht="12.75" customHeight="1">
      <c r="A195" s="28">
        <v>185</v>
      </c>
      <c r="B195" s="29" t="s">
        <v>168</v>
      </c>
      <c r="C195" s="30" t="s">
        <v>198</v>
      </c>
      <c r="D195" s="31">
        <v>44742</v>
      </c>
      <c r="E195" s="37">
        <v>219.2</v>
      </c>
      <c r="F195" s="37">
        <v>219.98333333333335</v>
      </c>
      <c r="G195" s="38">
        <v>217.66666666666669</v>
      </c>
      <c r="H195" s="38">
        <v>216.13333333333333</v>
      </c>
      <c r="I195" s="38">
        <v>213.81666666666666</v>
      </c>
      <c r="J195" s="38">
        <v>221.51666666666671</v>
      </c>
      <c r="K195" s="38">
        <v>223.83333333333337</v>
      </c>
      <c r="L195" s="38">
        <v>225.36666666666673</v>
      </c>
      <c r="M195" s="28">
        <v>222.3</v>
      </c>
      <c r="N195" s="28">
        <v>218.45</v>
      </c>
      <c r="O195" s="39">
        <v>93382875</v>
      </c>
      <c r="P195" s="40">
        <v>-5.4277498202731844E-3</v>
      </c>
    </row>
    <row r="196" spans="1:16" ht="12.75" customHeight="1">
      <c r="A196" s="28">
        <v>186</v>
      </c>
      <c r="B196" s="29" t="s">
        <v>119</v>
      </c>
      <c r="C196" s="30" t="s">
        <v>199</v>
      </c>
      <c r="D196" s="31">
        <v>44742</v>
      </c>
      <c r="E196" s="37">
        <v>959.55</v>
      </c>
      <c r="F196" s="37">
        <v>961.06666666666661</v>
      </c>
      <c r="G196" s="38">
        <v>947.58333333333326</v>
      </c>
      <c r="H196" s="38">
        <v>935.61666666666667</v>
      </c>
      <c r="I196" s="38">
        <v>922.13333333333333</v>
      </c>
      <c r="J196" s="38">
        <v>973.03333333333319</v>
      </c>
      <c r="K196" s="38">
        <v>986.51666666666654</v>
      </c>
      <c r="L196" s="38">
        <v>998.48333333333312</v>
      </c>
      <c r="M196" s="28">
        <v>974.55</v>
      </c>
      <c r="N196" s="28">
        <v>949.1</v>
      </c>
      <c r="O196" s="39">
        <v>26761400</v>
      </c>
      <c r="P196" s="40">
        <v>-2.0943792272409237E-2</v>
      </c>
    </row>
    <row r="197" spans="1:16" ht="12.75" customHeight="1">
      <c r="A197" s="28">
        <v>187</v>
      </c>
      <c r="B197" s="29" t="s">
        <v>86</v>
      </c>
      <c r="C197" s="30" t="s">
        <v>200</v>
      </c>
      <c r="D197" s="31">
        <v>44742</v>
      </c>
      <c r="E197" s="37">
        <v>3212.2</v>
      </c>
      <c r="F197" s="37">
        <v>3220.7999999999997</v>
      </c>
      <c r="G197" s="38">
        <v>3199.5999999999995</v>
      </c>
      <c r="H197" s="38">
        <v>3186.9999999999995</v>
      </c>
      <c r="I197" s="38">
        <v>3165.7999999999993</v>
      </c>
      <c r="J197" s="38">
        <v>3233.3999999999996</v>
      </c>
      <c r="K197" s="38">
        <v>3254.5999999999995</v>
      </c>
      <c r="L197" s="38">
        <v>3267.2</v>
      </c>
      <c r="M197" s="28">
        <v>3242</v>
      </c>
      <c r="N197" s="28">
        <v>3208.2</v>
      </c>
      <c r="O197" s="39">
        <v>12070800</v>
      </c>
      <c r="P197" s="40">
        <v>3.1413612565445027E-3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44742</v>
      </c>
      <c r="E198" s="37">
        <v>1023.15</v>
      </c>
      <c r="F198" s="37">
        <v>1028.0833333333333</v>
      </c>
      <c r="G198" s="38">
        <v>1016.1166666666666</v>
      </c>
      <c r="H198" s="38">
        <v>1009.0833333333333</v>
      </c>
      <c r="I198" s="38">
        <v>997.11666666666656</v>
      </c>
      <c r="J198" s="38">
        <v>1035.1166666666666</v>
      </c>
      <c r="K198" s="38">
        <v>1047.0833333333333</v>
      </c>
      <c r="L198" s="38">
        <v>1054.1166666666666</v>
      </c>
      <c r="M198" s="28">
        <v>1040.05</v>
      </c>
      <c r="N198" s="28">
        <v>1021.05</v>
      </c>
      <c r="O198" s="39">
        <v>22523400</v>
      </c>
      <c r="P198" s="40">
        <v>2.5207559536814507E-2</v>
      </c>
    </row>
    <row r="199" spans="1:16" ht="12.75" customHeight="1">
      <c r="A199" s="28">
        <v>189</v>
      </c>
      <c r="B199" s="29" t="s">
        <v>56</v>
      </c>
      <c r="C199" s="30" t="s">
        <v>202</v>
      </c>
      <c r="D199" s="31">
        <v>44742</v>
      </c>
      <c r="E199" s="37">
        <v>2110.85</v>
      </c>
      <c r="F199" s="37">
        <v>2111.5</v>
      </c>
      <c r="G199" s="38">
        <v>2094.85</v>
      </c>
      <c r="H199" s="38">
        <v>2078.85</v>
      </c>
      <c r="I199" s="38">
        <v>2062.1999999999998</v>
      </c>
      <c r="J199" s="38">
        <v>2127.5</v>
      </c>
      <c r="K199" s="38">
        <v>2144.1499999999996</v>
      </c>
      <c r="L199" s="38">
        <v>2160.15</v>
      </c>
      <c r="M199" s="28">
        <v>2128.15</v>
      </c>
      <c r="N199" s="28">
        <v>2095.5</v>
      </c>
      <c r="O199" s="39">
        <v>6372000</v>
      </c>
      <c r="P199" s="40">
        <v>-5.9670059670059667E-3</v>
      </c>
    </row>
    <row r="200" spans="1:16" ht="12.75" customHeight="1">
      <c r="A200" s="28">
        <v>190</v>
      </c>
      <c r="B200" s="29" t="s">
        <v>47</v>
      </c>
      <c r="C200" s="30" t="s">
        <v>203</v>
      </c>
      <c r="D200" s="31">
        <v>44742</v>
      </c>
      <c r="E200" s="37">
        <v>2831.25</v>
      </c>
      <c r="F200" s="37">
        <v>2828.0500000000006</v>
      </c>
      <c r="G200" s="38">
        <v>2807.0000000000014</v>
      </c>
      <c r="H200" s="38">
        <v>2782.7500000000009</v>
      </c>
      <c r="I200" s="38">
        <v>2761.7000000000016</v>
      </c>
      <c r="J200" s="38">
        <v>2852.3000000000011</v>
      </c>
      <c r="K200" s="38">
        <v>2873.3500000000004</v>
      </c>
      <c r="L200" s="38">
        <v>2897.6000000000008</v>
      </c>
      <c r="M200" s="28">
        <v>2849.1</v>
      </c>
      <c r="N200" s="28">
        <v>2803.8</v>
      </c>
      <c r="O200" s="39">
        <v>805250</v>
      </c>
      <c r="P200" s="40">
        <v>1.2574662055957246E-2</v>
      </c>
    </row>
    <row r="201" spans="1:16" ht="12.75" customHeight="1">
      <c r="A201" s="28">
        <v>191</v>
      </c>
      <c r="B201" s="29" t="s">
        <v>168</v>
      </c>
      <c r="C201" s="30" t="s">
        <v>204</v>
      </c>
      <c r="D201" s="31">
        <v>44742</v>
      </c>
      <c r="E201" s="37">
        <v>470.05</v>
      </c>
      <c r="F201" s="37">
        <v>471.31666666666661</v>
      </c>
      <c r="G201" s="38">
        <v>462.13333333333321</v>
      </c>
      <c r="H201" s="38">
        <v>454.21666666666658</v>
      </c>
      <c r="I201" s="38">
        <v>445.03333333333319</v>
      </c>
      <c r="J201" s="38">
        <v>479.23333333333323</v>
      </c>
      <c r="K201" s="38">
        <v>488.41666666666663</v>
      </c>
      <c r="L201" s="38">
        <v>496.33333333333326</v>
      </c>
      <c r="M201" s="28">
        <v>480.5</v>
      </c>
      <c r="N201" s="28">
        <v>463.4</v>
      </c>
      <c r="O201" s="39">
        <v>3834000</v>
      </c>
      <c r="P201" s="40">
        <v>7.2147651006711416E-2</v>
      </c>
    </row>
    <row r="202" spans="1:16" ht="12.75" customHeight="1">
      <c r="A202" s="28">
        <v>192</v>
      </c>
      <c r="B202" s="29" t="s">
        <v>44</v>
      </c>
      <c r="C202" s="30" t="s">
        <v>205</v>
      </c>
      <c r="D202" s="31">
        <v>44742</v>
      </c>
      <c r="E202" s="37">
        <v>1098.9000000000001</v>
      </c>
      <c r="F202" s="37">
        <v>1092.9166666666667</v>
      </c>
      <c r="G202" s="38">
        <v>1075.8333333333335</v>
      </c>
      <c r="H202" s="38">
        <v>1052.7666666666667</v>
      </c>
      <c r="I202" s="38">
        <v>1035.6833333333334</v>
      </c>
      <c r="J202" s="38">
        <v>1115.9833333333336</v>
      </c>
      <c r="K202" s="38">
        <v>1133.0666666666671</v>
      </c>
      <c r="L202" s="38">
        <v>1156.1333333333337</v>
      </c>
      <c r="M202" s="28">
        <v>1110</v>
      </c>
      <c r="N202" s="28">
        <v>1069.8499999999999</v>
      </c>
      <c r="O202" s="39">
        <v>4072325</v>
      </c>
      <c r="P202" s="40">
        <v>1.573236889692586E-2</v>
      </c>
    </row>
    <row r="203" spans="1:16" ht="12.75" customHeight="1">
      <c r="A203" s="28">
        <v>193</v>
      </c>
      <c r="B203" s="29" t="s">
        <v>49</v>
      </c>
      <c r="C203" s="30" t="s">
        <v>206</v>
      </c>
      <c r="D203" s="31">
        <v>44742</v>
      </c>
      <c r="E203" s="37">
        <v>750.8</v>
      </c>
      <c r="F203" s="37">
        <v>751.31666666666661</v>
      </c>
      <c r="G203" s="38">
        <v>746.28333333333319</v>
      </c>
      <c r="H203" s="38">
        <v>741.76666666666654</v>
      </c>
      <c r="I203" s="38">
        <v>736.73333333333312</v>
      </c>
      <c r="J203" s="38">
        <v>755.83333333333326</v>
      </c>
      <c r="K203" s="38">
        <v>760.86666666666656</v>
      </c>
      <c r="L203" s="38">
        <v>765.38333333333333</v>
      </c>
      <c r="M203" s="28">
        <v>756.35</v>
      </c>
      <c r="N203" s="28">
        <v>746.8</v>
      </c>
      <c r="O203" s="39">
        <v>8650600</v>
      </c>
      <c r="P203" s="40">
        <v>0</v>
      </c>
    </row>
    <row r="204" spans="1:16" ht="12.75" customHeight="1">
      <c r="A204" s="28">
        <v>194</v>
      </c>
      <c r="B204" s="29" t="s">
        <v>56</v>
      </c>
      <c r="C204" s="30" t="s">
        <v>207</v>
      </c>
      <c r="D204" s="31">
        <v>44742</v>
      </c>
      <c r="E204" s="37">
        <v>1463.95</v>
      </c>
      <c r="F204" s="37">
        <v>1458.75</v>
      </c>
      <c r="G204" s="38">
        <v>1448</v>
      </c>
      <c r="H204" s="38">
        <v>1432.05</v>
      </c>
      <c r="I204" s="38">
        <v>1421.3</v>
      </c>
      <c r="J204" s="38">
        <v>1474.7</v>
      </c>
      <c r="K204" s="38">
        <v>1485.45</v>
      </c>
      <c r="L204" s="38">
        <v>1501.4</v>
      </c>
      <c r="M204" s="28">
        <v>1469.5</v>
      </c>
      <c r="N204" s="28">
        <v>1442.8</v>
      </c>
      <c r="O204" s="39">
        <v>1134000</v>
      </c>
      <c r="P204" s="40">
        <v>2.1621621621621623E-2</v>
      </c>
    </row>
    <row r="205" spans="1:16" ht="12.75" customHeight="1">
      <c r="A205" s="28">
        <v>195</v>
      </c>
      <c r="B205" s="29" t="s">
        <v>42</v>
      </c>
      <c r="C205" s="30" t="s">
        <v>208</v>
      </c>
      <c r="D205" s="31">
        <v>44742</v>
      </c>
      <c r="E205" s="37">
        <v>5465.55</v>
      </c>
      <c r="F205" s="37">
        <v>5458.083333333333</v>
      </c>
      <c r="G205" s="38">
        <v>5425.7166666666662</v>
      </c>
      <c r="H205" s="38">
        <v>5385.8833333333332</v>
      </c>
      <c r="I205" s="38">
        <v>5353.5166666666664</v>
      </c>
      <c r="J205" s="38">
        <v>5497.9166666666661</v>
      </c>
      <c r="K205" s="38">
        <v>5530.2833333333328</v>
      </c>
      <c r="L205" s="38">
        <v>5570.1166666666659</v>
      </c>
      <c r="M205" s="28">
        <v>5490.45</v>
      </c>
      <c r="N205" s="28">
        <v>5418.25</v>
      </c>
      <c r="O205" s="39">
        <v>2992000</v>
      </c>
      <c r="P205" s="40">
        <v>8.3920326244481137E-3</v>
      </c>
    </row>
    <row r="206" spans="1:16" ht="12.75" customHeight="1">
      <c r="A206" s="28">
        <v>196</v>
      </c>
      <c r="B206" s="29" t="s">
        <v>38</v>
      </c>
      <c r="C206" s="30" t="s">
        <v>209</v>
      </c>
      <c r="D206" s="31">
        <v>44742</v>
      </c>
      <c r="E206" s="37">
        <v>712.7</v>
      </c>
      <c r="F206" s="37">
        <v>715.5333333333333</v>
      </c>
      <c r="G206" s="38">
        <v>706.16666666666663</v>
      </c>
      <c r="H206" s="38">
        <v>699.63333333333333</v>
      </c>
      <c r="I206" s="38">
        <v>690.26666666666665</v>
      </c>
      <c r="J206" s="38">
        <v>722.06666666666661</v>
      </c>
      <c r="K206" s="38">
        <v>731.43333333333339</v>
      </c>
      <c r="L206" s="38">
        <v>737.96666666666658</v>
      </c>
      <c r="M206" s="28">
        <v>724.9</v>
      </c>
      <c r="N206" s="28">
        <v>709</v>
      </c>
      <c r="O206" s="39">
        <v>19579300</v>
      </c>
      <c r="P206" s="40">
        <v>5.3145552381585063E-4</v>
      </c>
    </row>
    <row r="207" spans="1:16" ht="12.75" customHeight="1">
      <c r="A207" s="28">
        <v>197</v>
      </c>
      <c r="B207" s="29" t="s">
        <v>119</v>
      </c>
      <c r="C207" s="30" t="s">
        <v>210</v>
      </c>
      <c r="D207" s="31">
        <v>44742</v>
      </c>
      <c r="E207" s="37">
        <v>291.35000000000002</v>
      </c>
      <c r="F207" s="37">
        <v>292.7</v>
      </c>
      <c r="G207" s="38">
        <v>289.39999999999998</v>
      </c>
      <c r="H207" s="38">
        <v>287.45</v>
      </c>
      <c r="I207" s="38">
        <v>284.14999999999998</v>
      </c>
      <c r="J207" s="38">
        <v>294.64999999999998</v>
      </c>
      <c r="K207" s="38">
        <v>297.95000000000005</v>
      </c>
      <c r="L207" s="38">
        <v>299.89999999999998</v>
      </c>
      <c r="M207" s="28">
        <v>296</v>
      </c>
      <c r="N207" s="28">
        <v>290.75</v>
      </c>
      <c r="O207" s="39">
        <v>47586550</v>
      </c>
      <c r="P207" s="40">
        <v>-1.2924798250972576E-2</v>
      </c>
    </row>
    <row r="208" spans="1:16" ht="12.75" customHeight="1">
      <c r="A208" s="28">
        <v>198</v>
      </c>
      <c r="B208" s="29" t="s">
        <v>70</v>
      </c>
      <c r="C208" s="30" t="s">
        <v>211</v>
      </c>
      <c r="D208" s="31">
        <v>44742</v>
      </c>
      <c r="E208" s="37">
        <v>987.05</v>
      </c>
      <c r="F208" s="37">
        <v>989.48333333333323</v>
      </c>
      <c r="G208" s="38">
        <v>979.96666666666647</v>
      </c>
      <c r="H208" s="38">
        <v>972.88333333333321</v>
      </c>
      <c r="I208" s="38">
        <v>963.36666666666645</v>
      </c>
      <c r="J208" s="38">
        <v>996.56666666666649</v>
      </c>
      <c r="K208" s="38">
        <v>1006.0833333333331</v>
      </c>
      <c r="L208" s="38">
        <v>1013.1666666666665</v>
      </c>
      <c r="M208" s="28">
        <v>999</v>
      </c>
      <c r="N208" s="28">
        <v>982.4</v>
      </c>
      <c r="O208" s="39">
        <v>4418000</v>
      </c>
      <c r="P208" s="40">
        <v>0.10491434287857947</v>
      </c>
    </row>
    <row r="209" spans="1:16" ht="12.75" customHeight="1">
      <c r="A209" s="28">
        <v>199</v>
      </c>
      <c r="B209" s="29" t="s">
        <v>70</v>
      </c>
      <c r="C209" s="30" t="s">
        <v>280</v>
      </c>
      <c r="D209" s="31">
        <v>44742</v>
      </c>
      <c r="E209" s="37">
        <v>1517.35</v>
      </c>
      <c r="F209" s="37">
        <v>1523.1833333333334</v>
      </c>
      <c r="G209" s="38">
        <v>1503.4166666666667</v>
      </c>
      <c r="H209" s="38">
        <v>1489.4833333333333</v>
      </c>
      <c r="I209" s="38">
        <v>1469.7166666666667</v>
      </c>
      <c r="J209" s="38">
        <v>1537.1166666666668</v>
      </c>
      <c r="K209" s="38">
        <v>1556.8833333333332</v>
      </c>
      <c r="L209" s="38">
        <v>1570.8166666666668</v>
      </c>
      <c r="M209" s="28">
        <v>1542.95</v>
      </c>
      <c r="N209" s="28">
        <v>1509.25</v>
      </c>
      <c r="O209" s="39">
        <v>577300</v>
      </c>
      <c r="P209" s="40">
        <v>1.7896500044080048E-2</v>
      </c>
    </row>
    <row r="210" spans="1:16" ht="12.75" customHeight="1">
      <c r="A210" s="28">
        <v>200</v>
      </c>
      <c r="B210" s="29" t="s">
        <v>86</v>
      </c>
      <c r="C210" s="30" t="s">
        <v>212</v>
      </c>
      <c r="D210" s="31">
        <v>44742</v>
      </c>
      <c r="E210" s="37">
        <v>441.4</v>
      </c>
      <c r="F210" s="37">
        <v>444.43333333333334</v>
      </c>
      <c r="G210" s="38">
        <v>437.66666666666669</v>
      </c>
      <c r="H210" s="38">
        <v>433.93333333333334</v>
      </c>
      <c r="I210" s="38">
        <v>427.16666666666669</v>
      </c>
      <c r="J210" s="38">
        <v>448.16666666666669</v>
      </c>
      <c r="K210" s="38">
        <v>454.93333333333334</v>
      </c>
      <c r="L210" s="38">
        <v>458.66666666666669</v>
      </c>
      <c r="M210" s="28">
        <v>451.2</v>
      </c>
      <c r="N210" s="28">
        <v>440.7</v>
      </c>
      <c r="O210" s="39">
        <v>31840400</v>
      </c>
      <c r="P210" s="40">
        <v>2.4189086604649968E-2</v>
      </c>
    </row>
    <row r="211" spans="1:16" ht="12.75" customHeight="1">
      <c r="A211" s="28">
        <v>201</v>
      </c>
      <c r="B211" s="29" t="s">
        <v>180</v>
      </c>
      <c r="C211" s="30" t="s">
        <v>213</v>
      </c>
      <c r="D211" s="31">
        <v>44742</v>
      </c>
      <c r="E211" s="37">
        <v>221.85</v>
      </c>
      <c r="F211" s="37">
        <v>224.29999999999998</v>
      </c>
      <c r="G211" s="38">
        <v>218.69999999999996</v>
      </c>
      <c r="H211" s="38">
        <v>215.54999999999998</v>
      </c>
      <c r="I211" s="38">
        <v>209.94999999999996</v>
      </c>
      <c r="J211" s="38">
        <v>227.44999999999996</v>
      </c>
      <c r="K211" s="38">
        <v>233.04999999999998</v>
      </c>
      <c r="L211" s="38">
        <v>236.19999999999996</v>
      </c>
      <c r="M211" s="28">
        <v>229.9</v>
      </c>
      <c r="N211" s="28">
        <v>221.15</v>
      </c>
      <c r="O211" s="39">
        <v>81144000</v>
      </c>
      <c r="P211" s="40">
        <v>2.8910529519172244E-2</v>
      </c>
    </row>
    <row r="212" spans="1:16" ht="12.75" customHeight="1">
      <c r="A212" s="28">
        <v>202</v>
      </c>
      <c r="B212" s="29" t="s">
        <v>47</v>
      </c>
      <c r="C212" s="30" t="s">
        <v>859</v>
      </c>
      <c r="D212" s="31">
        <v>44742</v>
      </c>
      <c r="E212" s="37">
        <v>353.35</v>
      </c>
      <c r="F212" s="37">
        <v>352.51666666666671</v>
      </c>
      <c r="G212" s="38">
        <v>350.98333333333341</v>
      </c>
      <c r="H212" s="38">
        <v>348.61666666666667</v>
      </c>
      <c r="I212" s="38">
        <v>347.08333333333337</v>
      </c>
      <c r="J212" s="38">
        <v>354.88333333333344</v>
      </c>
      <c r="K212" s="38">
        <v>356.41666666666674</v>
      </c>
      <c r="L212" s="38">
        <v>358.78333333333347</v>
      </c>
      <c r="M212" s="28">
        <v>354.05</v>
      </c>
      <c r="N212" s="28">
        <v>350.15</v>
      </c>
      <c r="O212" s="39">
        <v>11818100</v>
      </c>
      <c r="P212" s="40">
        <v>-2.4225951311746632E-3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1"/>
      <c r="B215" s="303"/>
      <c r="C215" s="281"/>
      <c r="D215" s="304"/>
      <c r="E215" s="282"/>
      <c r="F215" s="282"/>
      <c r="G215" s="305"/>
      <c r="H215" s="305"/>
      <c r="I215" s="305"/>
      <c r="J215" s="305"/>
      <c r="K215" s="305"/>
      <c r="L215" s="305"/>
      <c r="M215" s="281"/>
      <c r="N215" s="281"/>
      <c r="O215" s="306"/>
      <c r="P215" s="307"/>
    </row>
    <row r="216" spans="1:16" ht="12.75" customHeight="1">
      <c r="A216" s="281"/>
      <c r="B216" s="303"/>
      <c r="C216" s="281"/>
      <c r="D216" s="304"/>
      <c r="E216" s="282"/>
      <c r="F216" s="282"/>
      <c r="G216" s="305"/>
      <c r="H216" s="305"/>
      <c r="I216" s="305"/>
      <c r="J216" s="305"/>
      <c r="K216" s="305"/>
      <c r="L216" s="305"/>
      <c r="M216" s="281"/>
      <c r="N216" s="281"/>
      <c r="O216" s="306"/>
      <c r="P216" s="307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K20" sqref="K2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44728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81" t="s">
        <v>16</v>
      </c>
      <c r="B8" s="483"/>
      <c r="C8" s="487" t="s">
        <v>20</v>
      </c>
      <c r="D8" s="487" t="s">
        <v>21</v>
      </c>
      <c r="E8" s="478" t="s">
        <v>22</v>
      </c>
      <c r="F8" s="479"/>
      <c r="G8" s="480"/>
      <c r="H8" s="478" t="s">
        <v>23</v>
      </c>
      <c r="I8" s="479"/>
      <c r="J8" s="480"/>
      <c r="K8" s="23"/>
      <c r="L8" s="50"/>
      <c r="M8" s="50"/>
      <c r="N8" s="1"/>
      <c r="O8" s="1"/>
    </row>
    <row r="9" spans="1:15" ht="36" customHeight="1">
      <c r="A9" s="485"/>
      <c r="B9" s="486"/>
      <c r="C9" s="486"/>
      <c r="D9" s="48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15692.15</v>
      </c>
      <c r="D10" s="32">
        <v>15718.233333333332</v>
      </c>
      <c r="E10" s="32">
        <v>15652.816666666664</v>
      </c>
      <c r="F10" s="32">
        <v>15613.483333333332</v>
      </c>
      <c r="G10" s="32">
        <v>15548.066666666664</v>
      </c>
      <c r="H10" s="32">
        <v>15757.566666666664</v>
      </c>
      <c r="I10" s="32">
        <v>15822.983333333332</v>
      </c>
      <c r="J10" s="32">
        <v>15862.316666666664</v>
      </c>
      <c r="K10" s="34">
        <v>15783.65</v>
      </c>
      <c r="L10" s="34">
        <v>15678.9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33339</v>
      </c>
      <c r="D11" s="37">
        <v>33381.033333333333</v>
      </c>
      <c r="E11" s="37">
        <v>33207.516666666663</v>
      </c>
      <c r="F11" s="37">
        <v>33076.033333333333</v>
      </c>
      <c r="G11" s="37">
        <v>32902.516666666663</v>
      </c>
      <c r="H11" s="37">
        <v>33512.516666666663</v>
      </c>
      <c r="I11" s="37">
        <v>33686.03333333334</v>
      </c>
      <c r="J11" s="37">
        <v>33817.516666666663</v>
      </c>
      <c r="K11" s="28">
        <v>33554.550000000003</v>
      </c>
      <c r="L11" s="28">
        <v>33249.550000000003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2540.1</v>
      </c>
      <c r="D12" s="37">
        <v>2558.2333333333331</v>
      </c>
      <c r="E12" s="37">
        <v>2517.6666666666661</v>
      </c>
      <c r="F12" s="37">
        <v>2495.2333333333331</v>
      </c>
      <c r="G12" s="37">
        <v>2454.6666666666661</v>
      </c>
      <c r="H12" s="37">
        <v>2580.6666666666661</v>
      </c>
      <c r="I12" s="37">
        <v>2621.2333333333327</v>
      </c>
      <c r="J12" s="37">
        <v>2643.6666666666661</v>
      </c>
      <c r="K12" s="28">
        <v>2598.8000000000002</v>
      </c>
      <c r="L12" s="28">
        <v>2535.8000000000002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4663.95</v>
      </c>
      <c r="D13" s="37">
        <v>4671.083333333333</v>
      </c>
      <c r="E13" s="37">
        <v>4649.3166666666657</v>
      </c>
      <c r="F13" s="37">
        <v>4634.6833333333325</v>
      </c>
      <c r="G13" s="37">
        <v>4612.9166666666652</v>
      </c>
      <c r="H13" s="37">
        <v>4685.7166666666662</v>
      </c>
      <c r="I13" s="37">
        <v>4707.4833333333345</v>
      </c>
      <c r="J13" s="37">
        <v>4722.1166666666668</v>
      </c>
      <c r="K13" s="28">
        <v>4692.8500000000004</v>
      </c>
      <c r="L13" s="28">
        <v>4656.45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27812.45</v>
      </c>
      <c r="D14" s="37">
        <v>27910.083333333332</v>
      </c>
      <c r="E14" s="37">
        <v>27689.016666666663</v>
      </c>
      <c r="F14" s="37">
        <v>27565.583333333332</v>
      </c>
      <c r="G14" s="37">
        <v>27344.516666666663</v>
      </c>
      <c r="H14" s="37">
        <v>28033.516666666663</v>
      </c>
      <c r="I14" s="37">
        <v>28254.583333333336</v>
      </c>
      <c r="J14" s="37">
        <v>28378.016666666663</v>
      </c>
      <c r="K14" s="28">
        <v>28131.15</v>
      </c>
      <c r="L14" s="28">
        <v>27786.65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3939</v>
      </c>
      <c r="D15" s="37">
        <v>3962.1166666666668</v>
      </c>
      <c r="E15" s="37">
        <v>3909.4333333333334</v>
      </c>
      <c r="F15" s="37">
        <v>3879.8666666666668</v>
      </c>
      <c r="G15" s="37">
        <v>3827.1833333333334</v>
      </c>
      <c r="H15" s="37">
        <v>3991.6833333333334</v>
      </c>
      <c r="I15" s="37">
        <v>4044.3666666666668</v>
      </c>
      <c r="J15" s="37">
        <v>4073.9333333333334</v>
      </c>
      <c r="K15" s="28">
        <v>4014.8</v>
      </c>
      <c r="L15" s="28">
        <v>3932.55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7376.65</v>
      </c>
      <c r="D16" s="37">
        <v>7375.4666666666672</v>
      </c>
      <c r="E16" s="37">
        <v>7345.2833333333347</v>
      </c>
      <c r="F16" s="37">
        <v>7313.9166666666679</v>
      </c>
      <c r="G16" s="37">
        <v>7283.7333333333354</v>
      </c>
      <c r="H16" s="37">
        <v>7406.8333333333339</v>
      </c>
      <c r="I16" s="37">
        <v>7437.0166666666664</v>
      </c>
      <c r="J16" s="37">
        <v>7468.3833333333332</v>
      </c>
      <c r="K16" s="28">
        <v>7405.65</v>
      </c>
      <c r="L16" s="28">
        <v>7344.1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2122.65</v>
      </c>
      <c r="D17" s="37">
        <v>2121.9166666666665</v>
      </c>
      <c r="E17" s="37">
        <v>2112.833333333333</v>
      </c>
      <c r="F17" s="37">
        <v>2103.0166666666664</v>
      </c>
      <c r="G17" s="37">
        <v>2093.9333333333329</v>
      </c>
      <c r="H17" s="37">
        <v>2131.7333333333331</v>
      </c>
      <c r="I17" s="37">
        <v>2140.8166666666662</v>
      </c>
      <c r="J17" s="37">
        <v>2150.6333333333332</v>
      </c>
      <c r="K17" s="28">
        <v>2131</v>
      </c>
      <c r="L17" s="28">
        <v>2112.1</v>
      </c>
      <c r="M17" s="28">
        <v>2.0560200000000002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627.4</v>
      </c>
      <c r="D18" s="37">
        <v>620.18333333333339</v>
      </c>
      <c r="E18" s="37">
        <v>610.36666666666679</v>
      </c>
      <c r="F18" s="37">
        <v>593.33333333333337</v>
      </c>
      <c r="G18" s="37">
        <v>583.51666666666677</v>
      </c>
      <c r="H18" s="37">
        <v>637.21666666666681</v>
      </c>
      <c r="I18" s="37">
        <v>647.03333333333342</v>
      </c>
      <c r="J18" s="37">
        <v>664.06666666666683</v>
      </c>
      <c r="K18" s="28">
        <v>630</v>
      </c>
      <c r="L18" s="28">
        <v>603.15</v>
      </c>
      <c r="M18" s="28">
        <v>25.33624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713.7</v>
      </c>
      <c r="D19" s="37">
        <v>714.26666666666677</v>
      </c>
      <c r="E19" s="37">
        <v>708.13333333333355</v>
      </c>
      <c r="F19" s="37">
        <v>702.56666666666683</v>
      </c>
      <c r="G19" s="37">
        <v>696.43333333333362</v>
      </c>
      <c r="H19" s="37">
        <v>719.83333333333348</v>
      </c>
      <c r="I19" s="37">
        <v>725.9666666666667</v>
      </c>
      <c r="J19" s="37">
        <v>731.53333333333342</v>
      </c>
      <c r="K19" s="28">
        <v>720.4</v>
      </c>
      <c r="L19" s="28">
        <v>708.7</v>
      </c>
      <c r="M19" s="28">
        <v>9.2923500000000008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2184.6</v>
      </c>
      <c r="D20" s="37">
        <v>2192.833333333333</v>
      </c>
      <c r="E20" s="37">
        <v>2165.9666666666662</v>
      </c>
      <c r="F20" s="37">
        <v>2147.333333333333</v>
      </c>
      <c r="G20" s="37">
        <v>2120.4666666666662</v>
      </c>
      <c r="H20" s="37">
        <v>2211.4666666666662</v>
      </c>
      <c r="I20" s="37">
        <v>2238.333333333333</v>
      </c>
      <c r="J20" s="37">
        <v>2256.9666666666662</v>
      </c>
      <c r="K20" s="28">
        <v>2219.6999999999998</v>
      </c>
      <c r="L20" s="28">
        <v>2174.1999999999998</v>
      </c>
      <c r="M20" s="28">
        <v>13.1351</v>
      </c>
      <c r="N20" s="1"/>
      <c r="O20" s="1"/>
    </row>
    <row r="21" spans="1:15" ht="12.75" customHeight="1">
      <c r="A21" s="53">
        <v>12</v>
      </c>
      <c r="B21" s="28" t="s">
        <v>238</v>
      </c>
      <c r="C21" s="28">
        <v>1757.85</v>
      </c>
      <c r="D21" s="37">
        <v>1776.95</v>
      </c>
      <c r="E21" s="37">
        <v>1731.9</v>
      </c>
      <c r="F21" s="37">
        <v>1705.95</v>
      </c>
      <c r="G21" s="37">
        <v>1660.9</v>
      </c>
      <c r="H21" s="37">
        <v>1802.9</v>
      </c>
      <c r="I21" s="37">
        <v>1847.9499999999998</v>
      </c>
      <c r="J21" s="37">
        <v>1873.9</v>
      </c>
      <c r="K21" s="28">
        <v>1822</v>
      </c>
      <c r="L21" s="28">
        <v>1751</v>
      </c>
      <c r="M21" s="28">
        <v>14.93285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703.75</v>
      </c>
      <c r="D22" s="37">
        <v>706.2166666666667</v>
      </c>
      <c r="E22" s="37">
        <v>699.13333333333344</v>
      </c>
      <c r="F22" s="37">
        <v>694.51666666666677</v>
      </c>
      <c r="G22" s="37">
        <v>687.43333333333351</v>
      </c>
      <c r="H22" s="37">
        <v>710.83333333333337</v>
      </c>
      <c r="I22" s="37">
        <v>717.91666666666663</v>
      </c>
      <c r="J22" s="37">
        <v>722.5333333333333</v>
      </c>
      <c r="K22" s="28">
        <v>713.3</v>
      </c>
      <c r="L22" s="28">
        <v>701.6</v>
      </c>
      <c r="M22" s="28">
        <v>24.47673</v>
      </c>
      <c r="N22" s="1"/>
      <c r="O22" s="1"/>
    </row>
    <row r="23" spans="1:15" ht="12.75" customHeight="1">
      <c r="A23" s="53">
        <v>14</v>
      </c>
      <c r="B23" s="28" t="s">
        <v>239</v>
      </c>
      <c r="C23" s="28">
        <v>2351.8000000000002</v>
      </c>
      <c r="D23" s="37">
        <v>2367.9166666666665</v>
      </c>
      <c r="E23" s="37">
        <v>2315.8833333333332</v>
      </c>
      <c r="F23" s="37">
        <v>2279.9666666666667</v>
      </c>
      <c r="G23" s="37">
        <v>2227.9333333333334</v>
      </c>
      <c r="H23" s="37">
        <v>2403.833333333333</v>
      </c>
      <c r="I23" s="37">
        <v>2455.8666666666668</v>
      </c>
      <c r="J23" s="37">
        <v>2491.7833333333328</v>
      </c>
      <c r="K23" s="28">
        <v>2419.9499999999998</v>
      </c>
      <c r="L23" s="28">
        <v>2332</v>
      </c>
      <c r="M23" s="28">
        <v>3.1185</v>
      </c>
      <c r="N23" s="1"/>
      <c r="O23" s="1"/>
    </row>
    <row r="24" spans="1:15" ht="12.75" customHeight="1">
      <c r="A24" s="53">
        <v>15</v>
      </c>
      <c r="B24" s="28" t="s">
        <v>240</v>
      </c>
      <c r="C24" s="28">
        <v>2057.3000000000002</v>
      </c>
      <c r="D24" s="37">
        <v>2071.8666666666668</v>
      </c>
      <c r="E24" s="37">
        <v>2023.7333333333336</v>
      </c>
      <c r="F24" s="37">
        <v>1990.1666666666667</v>
      </c>
      <c r="G24" s="37">
        <v>1942.0333333333335</v>
      </c>
      <c r="H24" s="37">
        <v>2105.4333333333334</v>
      </c>
      <c r="I24" s="37">
        <v>2153.5666666666666</v>
      </c>
      <c r="J24" s="37">
        <v>2187.1333333333337</v>
      </c>
      <c r="K24" s="28">
        <v>2120</v>
      </c>
      <c r="L24" s="28">
        <v>2038.3</v>
      </c>
      <c r="M24" s="28">
        <v>3.9677500000000001</v>
      </c>
      <c r="N24" s="1"/>
      <c r="O24" s="1"/>
    </row>
    <row r="25" spans="1:15" ht="12.75" customHeight="1">
      <c r="A25" s="53">
        <v>16</v>
      </c>
      <c r="B25" s="28" t="s">
        <v>241</v>
      </c>
      <c r="C25" s="28">
        <v>96.3</v>
      </c>
      <c r="D25" s="37">
        <v>96.166666666666671</v>
      </c>
      <c r="E25" s="37">
        <v>95.333333333333343</v>
      </c>
      <c r="F25" s="37">
        <v>94.366666666666674</v>
      </c>
      <c r="G25" s="37">
        <v>93.533333333333346</v>
      </c>
      <c r="H25" s="37">
        <v>97.13333333333334</v>
      </c>
      <c r="I25" s="37">
        <v>97.966666666666683</v>
      </c>
      <c r="J25" s="37">
        <v>98.933333333333337</v>
      </c>
      <c r="K25" s="28">
        <v>97</v>
      </c>
      <c r="L25" s="28">
        <v>95.2</v>
      </c>
      <c r="M25" s="28">
        <v>18.70176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239.6</v>
      </c>
      <c r="D26" s="37">
        <v>241.21666666666667</v>
      </c>
      <c r="E26" s="37">
        <v>235.13333333333333</v>
      </c>
      <c r="F26" s="37">
        <v>230.66666666666666</v>
      </c>
      <c r="G26" s="37">
        <v>224.58333333333331</v>
      </c>
      <c r="H26" s="37">
        <v>245.68333333333334</v>
      </c>
      <c r="I26" s="37">
        <v>251.76666666666665</v>
      </c>
      <c r="J26" s="37">
        <v>256.23333333333335</v>
      </c>
      <c r="K26" s="28">
        <v>247.3</v>
      </c>
      <c r="L26" s="28">
        <v>236.75</v>
      </c>
      <c r="M26" s="28">
        <v>34.846789999999999</v>
      </c>
      <c r="N26" s="1"/>
      <c r="O26" s="1"/>
    </row>
    <row r="27" spans="1:15" ht="12.75" customHeight="1">
      <c r="A27" s="53">
        <v>18</v>
      </c>
      <c r="B27" s="28" t="s">
        <v>242</v>
      </c>
      <c r="C27" s="28">
        <v>1778.9</v>
      </c>
      <c r="D27" s="37">
        <v>1783.0166666666667</v>
      </c>
      <c r="E27" s="37">
        <v>1762.0833333333333</v>
      </c>
      <c r="F27" s="37">
        <v>1745.2666666666667</v>
      </c>
      <c r="G27" s="37">
        <v>1724.3333333333333</v>
      </c>
      <c r="H27" s="37">
        <v>1799.8333333333333</v>
      </c>
      <c r="I27" s="37">
        <v>1820.7666666666667</v>
      </c>
      <c r="J27" s="37">
        <v>1837.5833333333333</v>
      </c>
      <c r="K27" s="28">
        <v>1803.95</v>
      </c>
      <c r="L27" s="28">
        <v>1766.2</v>
      </c>
      <c r="M27" s="28">
        <v>0.68852000000000002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736.85</v>
      </c>
      <c r="D28" s="37">
        <v>733.18333333333339</v>
      </c>
      <c r="E28" s="37">
        <v>727.01666666666677</v>
      </c>
      <c r="F28" s="37">
        <v>717.18333333333339</v>
      </c>
      <c r="G28" s="37">
        <v>711.01666666666677</v>
      </c>
      <c r="H28" s="37">
        <v>743.01666666666677</v>
      </c>
      <c r="I28" s="37">
        <v>749.18333333333328</v>
      </c>
      <c r="J28" s="37">
        <v>759.01666666666677</v>
      </c>
      <c r="K28" s="28">
        <v>739.35</v>
      </c>
      <c r="L28" s="28">
        <v>723.35</v>
      </c>
      <c r="M28" s="28">
        <v>0.57925000000000004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3101</v>
      </c>
      <c r="D29" s="37">
        <v>3097.3166666666671</v>
      </c>
      <c r="E29" s="37">
        <v>3066.6833333333343</v>
      </c>
      <c r="F29" s="37">
        <v>3032.3666666666672</v>
      </c>
      <c r="G29" s="37">
        <v>3001.7333333333345</v>
      </c>
      <c r="H29" s="37">
        <v>3131.6333333333341</v>
      </c>
      <c r="I29" s="37">
        <v>3162.2666666666664</v>
      </c>
      <c r="J29" s="37">
        <v>3196.5833333333339</v>
      </c>
      <c r="K29" s="28">
        <v>3127.95</v>
      </c>
      <c r="L29" s="28">
        <v>3063</v>
      </c>
      <c r="M29" s="28">
        <v>1.8835599999999999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479.3</v>
      </c>
      <c r="D30" s="37">
        <v>481.61666666666662</v>
      </c>
      <c r="E30" s="37">
        <v>475.98333333333323</v>
      </c>
      <c r="F30" s="37">
        <v>472.66666666666663</v>
      </c>
      <c r="G30" s="37">
        <v>467.03333333333325</v>
      </c>
      <c r="H30" s="37">
        <v>484.93333333333322</v>
      </c>
      <c r="I30" s="37">
        <v>490.56666666666655</v>
      </c>
      <c r="J30" s="37">
        <v>493.88333333333321</v>
      </c>
      <c r="K30" s="28">
        <v>487.25</v>
      </c>
      <c r="L30" s="28">
        <v>478.3</v>
      </c>
      <c r="M30" s="28">
        <v>2.7225299999999999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361.95</v>
      </c>
      <c r="D31" s="37">
        <v>361.13333333333338</v>
      </c>
      <c r="E31" s="37">
        <v>359.81666666666678</v>
      </c>
      <c r="F31" s="37">
        <v>357.68333333333339</v>
      </c>
      <c r="G31" s="37">
        <v>356.36666666666679</v>
      </c>
      <c r="H31" s="37">
        <v>363.26666666666677</v>
      </c>
      <c r="I31" s="37">
        <v>364.58333333333337</v>
      </c>
      <c r="J31" s="37">
        <v>366.71666666666675</v>
      </c>
      <c r="K31" s="28">
        <v>362.45</v>
      </c>
      <c r="L31" s="28">
        <v>359</v>
      </c>
      <c r="M31" s="28">
        <v>40.775010000000002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3722.7</v>
      </c>
      <c r="D32" s="37">
        <v>3708.2333333333331</v>
      </c>
      <c r="E32" s="37">
        <v>3660.3666666666663</v>
      </c>
      <c r="F32" s="37">
        <v>3598.0333333333333</v>
      </c>
      <c r="G32" s="37">
        <v>3550.1666666666665</v>
      </c>
      <c r="H32" s="37">
        <v>3770.5666666666662</v>
      </c>
      <c r="I32" s="37">
        <v>3818.4333333333329</v>
      </c>
      <c r="J32" s="37">
        <v>3880.766666666666</v>
      </c>
      <c r="K32" s="28">
        <v>3756.1</v>
      </c>
      <c r="L32" s="28">
        <v>3645.9</v>
      </c>
      <c r="M32" s="28">
        <v>4.6640499999999996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186.1</v>
      </c>
      <c r="D33" s="37">
        <v>185.76666666666665</v>
      </c>
      <c r="E33" s="37">
        <v>183.33333333333331</v>
      </c>
      <c r="F33" s="37">
        <v>180.56666666666666</v>
      </c>
      <c r="G33" s="37">
        <v>178.13333333333333</v>
      </c>
      <c r="H33" s="37">
        <v>188.5333333333333</v>
      </c>
      <c r="I33" s="37">
        <v>190.96666666666664</v>
      </c>
      <c r="J33" s="37">
        <v>193.73333333333329</v>
      </c>
      <c r="K33" s="28">
        <v>188.2</v>
      </c>
      <c r="L33" s="28">
        <v>183</v>
      </c>
      <c r="M33" s="28">
        <v>27.267019999999999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134.55000000000001</v>
      </c>
      <c r="D34" s="37">
        <v>134.86666666666667</v>
      </c>
      <c r="E34" s="37">
        <v>133.43333333333334</v>
      </c>
      <c r="F34" s="37">
        <v>132.31666666666666</v>
      </c>
      <c r="G34" s="37">
        <v>130.88333333333333</v>
      </c>
      <c r="H34" s="37">
        <v>135.98333333333335</v>
      </c>
      <c r="I34" s="37">
        <v>137.41666666666669</v>
      </c>
      <c r="J34" s="37">
        <v>138.53333333333336</v>
      </c>
      <c r="K34" s="28">
        <v>136.30000000000001</v>
      </c>
      <c r="L34" s="28">
        <v>133.75</v>
      </c>
      <c r="M34" s="28">
        <v>108.95362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2661.15</v>
      </c>
      <c r="D35" s="37">
        <v>2657.2833333333333</v>
      </c>
      <c r="E35" s="37">
        <v>2630.9666666666667</v>
      </c>
      <c r="F35" s="37">
        <v>2600.7833333333333</v>
      </c>
      <c r="G35" s="37">
        <v>2574.4666666666667</v>
      </c>
      <c r="H35" s="37">
        <v>2687.4666666666667</v>
      </c>
      <c r="I35" s="37">
        <v>2713.7833333333333</v>
      </c>
      <c r="J35" s="37">
        <v>2743.9666666666667</v>
      </c>
      <c r="K35" s="28">
        <v>2683.6</v>
      </c>
      <c r="L35" s="28">
        <v>2627.1</v>
      </c>
      <c r="M35" s="28">
        <v>9.2884200000000003</v>
      </c>
      <c r="N35" s="1"/>
      <c r="O35" s="1"/>
    </row>
    <row r="36" spans="1:15" ht="12.75" customHeight="1">
      <c r="A36" s="53">
        <v>27</v>
      </c>
      <c r="B36" s="28" t="s">
        <v>305</v>
      </c>
      <c r="C36" s="28">
        <v>1662.9</v>
      </c>
      <c r="D36" s="37">
        <v>1656.8333333333333</v>
      </c>
      <c r="E36" s="37">
        <v>1637.1666666666665</v>
      </c>
      <c r="F36" s="37">
        <v>1611.4333333333332</v>
      </c>
      <c r="G36" s="37">
        <v>1591.7666666666664</v>
      </c>
      <c r="H36" s="37">
        <v>1682.5666666666666</v>
      </c>
      <c r="I36" s="37">
        <v>1702.2333333333331</v>
      </c>
      <c r="J36" s="37">
        <v>1727.9666666666667</v>
      </c>
      <c r="K36" s="28">
        <v>1676.5</v>
      </c>
      <c r="L36" s="28">
        <v>1631.1</v>
      </c>
      <c r="M36" s="28">
        <v>1.6715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538.85</v>
      </c>
      <c r="D37" s="37">
        <v>537.01666666666677</v>
      </c>
      <c r="E37" s="37">
        <v>532.33333333333348</v>
      </c>
      <c r="F37" s="37">
        <v>525.81666666666672</v>
      </c>
      <c r="G37" s="37">
        <v>521.13333333333344</v>
      </c>
      <c r="H37" s="37">
        <v>543.53333333333353</v>
      </c>
      <c r="I37" s="37">
        <v>548.2166666666667</v>
      </c>
      <c r="J37" s="37">
        <v>554.73333333333358</v>
      </c>
      <c r="K37" s="28">
        <v>541.70000000000005</v>
      </c>
      <c r="L37" s="28">
        <v>530.5</v>
      </c>
      <c r="M37" s="28">
        <v>16.177949999999999</v>
      </c>
      <c r="N37" s="1"/>
      <c r="O37" s="1"/>
    </row>
    <row r="38" spans="1:15" ht="12.75" customHeight="1">
      <c r="A38" s="53">
        <v>29</v>
      </c>
      <c r="B38" s="28" t="s">
        <v>243</v>
      </c>
      <c r="C38" s="28">
        <v>3662.9</v>
      </c>
      <c r="D38" s="37">
        <v>3684.0666666666671</v>
      </c>
      <c r="E38" s="37">
        <v>3624.1833333333343</v>
      </c>
      <c r="F38" s="37">
        <v>3585.4666666666672</v>
      </c>
      <c r="G38" s="37">
        <v>3525.5833333333344</v>
      </c>
      <c r="H38" s="37">
        <v>3722.7833333333342</v>
      </c>
      <c r="I38" s="37">
        <v>3782.6666666666665</v>
      </c>
      <c r="J38" s="37">
        <v>3821.3833333333341</v>
      </c>
      <c r="K38" s="28">
        <v>3743.95</v>
      </c>
      <c r="L38" s="28">
        <v>3645.35</v>
      </c>
      <c r="M38" s="28">
        <v>2.7460399999999998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650.5</v>
      </c>
      <c r="D39" s="37">
        <v>651.35</v>
      </c>
      <c r="E39" s="37">
        <v>646.35</v>
      </c>
      <c r="F39" s="37">
        <v>642.20000000000005</v>
      </c>
      <c r="G39" s="37">
        <v>637.20000000000005</v>
      </c>
      <c r="H39" s="37">
        <v>655.5</v>
      </c>
      <c r="I39" s="37">
        <v>660.5</v>
      </c>
      <c r="J39" s="37">
        <v>664.65</v>
      </c>
      <c r="K39" s="28">
        <v>656.35</v>
      </c>
      <c r="L39" s="28">
        <v>647.20000000000005</v>
      </c>
      <c r="M39" s="28">
        <v>46.383360000000003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3698.1</v>
      </c>
      <c r="D40" s="37">
        <v>3695.25</v>
      </c>
      <c r="E40" s="37">
        <v>3647.85</v>
      </c>
      <c r="F40" s="37">
        <v>3597.6</v>
      </c>
      <c r="G40" s="37">
        <v>3550.2</v>
      </c>
      <c r="H40" s="37">
        <v>3745.5</v>
      </c>
      <c r="I40" s="37">
        <v>3792.8999999999996</v>
      </c>
      <c r="J40" s="37">
        <v>3843.15</v>
      </c>
      <c r="K40" s="28">
        <v>3742.65</v>
      </c>
      <c r="L40" s="28">
        <v>3645</v>
      </c>
      <c r="M40" s="28">
        <v>7.5382100000000003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5484.95</v>
      </c>
      <c r="D41" s="37">
        <v>5460.333333333333</v>
      </c>
      <c r="E41" s="37">
        <v>5420.7666666666664</v>
      </c>
      <c r="F41" s="37">
        <v>5356.583333333333</v>
      </c>
      <c r="G41" s="37">
        <v>5317.0166666666664</v>
      </c>
      <c r="H41" s="37">
        <v>5524.5166666666664</v>
      </c>
      <c r="I41" s="37">
        <v>5564.0833333333339</v>
      </c>
      <c r="J41" s="37">
        <v>5628.2666666666664</v>
      </c>
      <c r="K41" s="28">
        <v>5499.9</v>
      </c>
      <c r="L41" s="28">
        <v>5396.15</v>
      </c>
      <c r="M41" s="28">
        <v>16.599430000000002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11809.7</v>
      </c>
      <c r="D42" s="37">
        <v>11693.233333333332</v>
      </c>
      <c r="E42" s="37">
        <v>11516.466666666664</v>
      </c>
      <c r="F42" s="37">
        <v>11223.233333333332</v>
      </c>
      <c r="G42" s="37">
        <v>11046.466666666664</v>
      </c>
      <c r="H42" s="37">
        <v>11986.466666666664</v>
      </c>
      <c r="I42" s="37">
        <v>12163.23333333333</v>
      </c>
      <c r="J42" s="37">
        <v>12456.466666666664</v>
      </c>
      <c r="K42" s="28">
        <v>11870</v>
      </c>
      <c r="L42" s="28">
        <v>11400</v>
      </c>
      <c r="M42" s="28">
        <v>4.9628899999999998</v>
      </c>
      <c r="N42" s="1"/>
      <c r="O42" s="1"/>
    </row>
    <row r="43" spans="1:15" ht="12.75" customHeight="1">
      <c r="A43" s="53">
        <v>34</v>
      </c>
      <c r="B43" s="28" t="s">
        <v>244</v>
      </c>
      <c r="C43" s="28">
        <v>4966</v>
      </c>
      <c r="D43" s="37">
        <v>4982.55</v>
      </c>
      <c r="E43" s="37">
        <v>4895.9500000000007</v>
      </c>
      <c r="F43" s="37">
        <v>4825.9000000000005</v>
      </c>
      <c r="G43" s="37">
        <v>4739.3000000000011</v>
      </c>
      <c r="H43" s="37">
        <v>5052.6000000000004</v>
      </c>
      <c r="I43" s="37">
        <v>5139.2000000000007</v>
      </c>
      <c r="J43" s="37">
        <v>5209.25</v>
      </c>
      <c r="K43" s="28">
        <v>5069.1499999999996</v>
      </c>
      <c r="L43" s="28">
        <v>4912.5</v>
      </c>
      <c r="M43" s="28">
        <v>0.25625999999999999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2155.85</v>
      </c>
      <c r="D44" s="37">
        <v>2148.9166666666665</v>
      </c>
      <c r="E44" s="37">
        <v>2122.833333333333</v>
      </c>
      <c r="F44" s="37">
        <v>2089.8166666666666</v>
      </c>
      <c r="G44" s="37">
        <v>2063.7333333333331</v>
      </c>
      <c r="H44" s="37">
        <v>2181.9333333333329</v>
      </c>
      <c r="I44" s="37">
        <v>2208.016666666666</v>
      </c>
      <c r="J44" s="37">
        <v>2241.0333333333328</v>
      </c>
      <c r="K44" s="28">
        <v>2175</v>
      </c>
      <c r="L44" s="28">
        <v>2115.9</v>
      </c>
      <c r="M44" s="28">
        <v>1.25847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314</v>
      </c>
      <c r="D45" s="37">
        <v>315.11666666666667</v>
      </c>
      <c r="E45" s="37">
        <v>311.88333333333333</v>
      </c>
      <c r="F45" s="37">
        <v>309.76666666666665</v>
      </c>
      <c r="G45" s="37">
        <v>306.5333333333333</v>
      </c>
      <c r="H45" s="37">
        <v>317.23333333333335</v>
      </c>
      <c r="I45" s="37">
        <v>320.4666666666667</v>
      </c>
      <c r="J45" s="37">
        <v>322.58333333333337</v>
      </c>
      <c r="K45" s="28">
        <v>318.35000000000002</v>
      </c>
      <c r="L45" s="28">
        <v>313</v>
      </c>
      <c r="M45" s="28">
        <v>21.541250000000002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100.1</v>
      </c>
      <c r="D46" s="37">
        <v>100.53333333333335</v>
      </c>
      <c r="E46" s="37">
        <v>98.966666666666697</v>
      </c>
      <c r="F46" s="37">
        <v>97.833333333333357</v>
      </c>
      <c r="G46" s="37">
        <v>96.266666666666708</v>
      </c>
      <c r="H46" s="37">
        <v>101.66666666666669</v>
      </c>
      <c r="I46" s="37">
        <v>103.23333333333332</v>
      </c>
      <c r="J46" s="37">
        <v>104.36666666666667</v>
      </c>
      <c r="K46" s="28">
        <v>102.1</v>
      </c>
      <c r="L46" s="28">
        <v>99.4</v>
      </c>
      <c r="M46" s="28">
        <v>158.84977000000001</v>
      </c>
      <c r="N46" s="1"/>
      <c r="O46" s="1"/>
    </row>
    <row r="47" spans="1:15" ht="12.75" customHeight="1">
      <c r="A47" s="53">
        <v>38</v>
      </c>
      <c r="B47" s="28" t="s">
        <v>245</v>
      </c>
      <c r="C47" s="28">
        <v>44.45</v>
      </c>
      <c r="D47" s="37">
        <v>44.466666666666669</v>
      </c>
      <c r="E47" s="37">
        <v>44.183333333333337</v>
      </c>
      <c r="F47" s="37">
        <v>43.916666666666671</v>
      </c>
      <c r="G47" s="37">
        <v>43.63333333333334</v>
      </c>
      <c r="H47" s="37">
        <v>44.733333333333334</v>
      </c>
      <c r="I47" s="37">
        <v>45.016666666666666</v>
      </c>
      <c r="J47" s="37">
        <v>45.283333333333331</v>
      </c>
      <c r="K47" s="28">
        <v>44.75</v>
      </c>
      <c r="L47" s="28">
        <v>44.2</v>
      </c>
      <c r="M47" s="28">
        <v>9.7202999999999999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1722.3</v>
      </c>
      <c r="D48" s="37">
        <v>1726.9833333333336</v>
      </c>
      <c r="E48" s="37">
        <v>1709.9666666666672</v>
      </c>
      <c r="F48" s="37">
        <v>1697.6333333333337</v>
      </c>
      <c r="G48" s="37">
        <v>1680.6166666666672</v>
      </c>
      <c r="H48" s="37">
        <v>1739.3166666666671</v>
      </c>
      <c r="I48" s="37">
        <v>1756.3333333333335</v>
      </c>
      <c r="J48" s="37">
        <v>1768.666666666667</v>
      </c>
      <c r="K48" s="28">
        <v>1744</v>
      </c>
      <c r="L48" s="28">
        <v>1714.65</v>
      </c>
      <c r="M48" s="28">
        <v>0.92113999999999996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575.54999999999995</v>
      </c>
      <c r="D49" s="37">
        <v>572.6</v>
      </c>
      <c r="E49" s="37">
        <v>567.95000000000005</v>
      </c>
      <c r="F49" s="37">
        <v>560.35</v>
      </c>
      <c r="G49" s="37">
        <v>555.70000000000005</v>
      </c>
      <c r="H49" s="37">
        <v>580.20000000000005</v>
      </c>
      <c r="I49" s="37">
        <v>584.84999999999991</v>
      </c>
      <c r="J49" s="37">
        <v>592.45000000000005</v>
      </c>
      <c r="K49" s="28">
        <v>577.25</v>
      </c>
      <c r="L49" s="28">
        <v>565</v>
      </c>
      <c r="M49" s="28">
        <v>5.9738899999999999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240.15</v>
      </c>
      <c r="D50" s="37">
        <v>240.88333333333333</v>
      </c>
      <c r="E50" s="37">
        <v>238.11666666666665</v>
      </c>
      <c r="F50" s="37">
        <v>236.08333333333331</v>
      </c>
      <c r="G50" s="37">
        <v>233.31666666666663</v>
      </c>
      <c r="H50" s="37">
        <v>242.91666666666666</v>
      </c>
      <c r="I50" s="37">
        <v>245.68333333333331</v>
      </c>
      <c r="J50" s="37">
        <v>247.71666666666667</v>
      </c>
      <c r="K50" s="28">
        <v>243.65</v>
      </c>
      <c r="L50" s="28">
        <v>238.85</v>
      </c>
      <c r="M50" s="28">
        <v>31.99689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653.54999999999995</v>
      </c>
      <c r="D51" s="37">
        <v>651.25</v>
      </c>
      <c r="E51" s="37">
        <v>644.54999999999995</v>
      </c>
      <c r="F51" s="37">
        <v>635.54999999999995</v>
      </c>
      <c r="G51" s="37">
        <v>628.84999999999991</v>
      </c>
      <c r="H51" s="37">
        <v>660.25</v>
      </c>
      <c r="I51" s="37">
        <v>666.95</v>
      </c>
      <c r="J51" s="37">
        <v>675.95</v>
      </c>
      <c r="K51" s="28">
        <v>657.95</v>
      </c>
      <c r="L51" s="28">
        <v>642.25</v>
      </c>
      <c r="M51" s="28">
        <v>7.7111499999999999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47.5</v>
      </c>
      <c r="D52" s="37">
        <v>47.633333333333326</v>
      </c>
      <c r="E52" s="37">
        <v>47.16666666666665</v>
      </c>
      <c r="F52" s="37">
        <v>46.833333333333321</v>
      </c>
      <c r="G52" s="37">
        <v>46.366666666666646</v>
      </c>
      <c r="H52" s="37">
        <v>47.966666666666654</v>
      </c>
      <c r="I52" s="37">
        <v>48.433333333333323</v>
      </c>
      <c r="J52" s="37">
        <v>48.766666666666659</v>
      </c>
      <c r="K52" s="28">
        <v>48.1</v>
      </c>
      <c r="L52" s="28">
        <v>47.3</v>
      </c>
      <c r="M52" s="28">
        <v>100.67299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314</v>
      </c>
      <c r="D53" s="37">
        <v>312.95</v>
      </c>
      <c r="E53" s="37">
        <v>309.04999999999995</v>
      </c>
      <c r="F53" s="37">
        <v>304.09999999999997</v>
      </c>
      <c r="G53" s="37">
        <v>300.19999999999993</v>
      </c>
      <c r="H53" s="37">
        <v>317.89999999999998</v>
      </c>
      <c r="I53" s="37">
        <v>321.79999999999995</v>
      </c>
      <c r="J53" s="37">
        <v>326.75</v>
      </c>
      <c r="K53" s="28">
        <v>316.85000000000002</v>
      </c>
      <c r="L53" s="28">
        <v>308</v>
      </c>
      <c r="M53" s="28">
        <v>49.936540000000001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682.1</v>
      </c>
      <c r="D54" s="37">
        <v>680.19999999999993</v>
      </c>
      <c r="E54" s="37">
        <v>675.39999999999986</v>
      </c>
      <c r="F54" s="37">
        <v>668.69999999999993</v>
      </c>
      <c r="G54" s="37">
        <v>663.89999999999986</v>
      </c>
      <c r="H54" s="37">
        <v>686.89999999999986</v>
      </c>
      <c r="I54" s="37">
        <v>691.69999999999982</v>
      </c>
      <c r="J54" s="37">
        <v>698.39999999999986</v>
      </c>
      <c r="K54" s="28">
        <v>685</v>
      </c>
      <c r="L54" s="28">
        <v>673.5</v>
      </c>
      <c r="M54" s="28">
        <v>60.059699999999999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325.5</v>
      </c>
      <c r="D55" s="37">
        <v>326.86666666666662</v>
      </c>
      <c r="E55" s="37">
        <v>321.93333333333322</v>
      </c>
      <c r="F55" s="37">
        <v>318.36666666666662</v>
      </c>
      <c r="G55" s="37">
        <v>313.43333333333322</v>
      </c>
      <c r="H55" s="37">
        <v>330.43333333333322</v>
      </c>
      <c r="I55" s="37">
        <v>335.36666666666662</v>
      </c>
      <c r="J55" s="37">
        <v>338.93333333333322</v>
      </c>
      <c r="K55" s="28">
        <v>331.8</v>
      </c>
      <c r="L55" s="28">
        <v>323.3</v>
      </c>
      <c r="M55" s="28">
        <v>17.628779999999999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13871.15</v>
      </c>
      <c r="D56" s="37">
        <v>13855.533333333333</v>
      </c>
      <c r="E56" s="37">
        <v>13771.516666666666</v>
      </c>
      <c r="F56" s="37">
        <v>13671.883333333333</v>
      </c>
      <c r="G56" s="37">
        <v>13587.866666666667</v>
      </c>
      <c r="H56" s="37">
        <v>13955.166666666666</v>
      </c>
      <c r="I56" s="37">
        <v>14039.183333333332</v>
      </c>
      <c r="J56" s="37">
        <v>14138.816666666666</v>
      </c>
      <c r="K56" s="28">
        <v>13939.55</v>
      </c>
      <c r="L56" s="28">
        <v>13755.9</v>
      </c>
      <c r="M56" s="28">
        <v>0.13446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3385.4</v>
      </c>
      <c r="D57" s="37">
        <v>3380.1166666666668</v>
      </c>
      <c r="E57" s="37">
        <v>3357.3333333333335</v>
      </c>
      <c r="F57" s="37">
        <v>3329.2666666666669</v>
      </c>
      <c r="G57" s="37">
        <v>3306.4833333333336</v>
      </c>
      <c r="H57" s="37">
        <v>3408.1833333333334</v>
      </c>
      <c r="I57" s="37">
        <v>3430.9666666666662</v>
      </c>
      <c r="J57" s="37">
        <v>3459.0333333333333</v>
      </c>
      <c r="K57" s="28">
        <v>3402.9</v>
      </c>
      <c r="L57" s="28">
        <v>3352.05</v>
      </c>
      <c r="M57" s="28">
        <v>2.45702</v>
      </c>
      <c r="N57" s="1"/>
      <c r="O57" s="1"/>
    </row>
    <row r="58" spans="1:15" ht="12.75" customHeight="1">
      <c r="A58" s="53">
        <v>49</v>
      </c>
      <c r="B58" s="28" t="s">
        <v>411</v>
      </c>
      <c r="C58" s="28">
        <v>618.20000000000005</v>
      </c>
      <c r="D58" s="37">
        <v>622.73333333333335</v>
      </c>
      <c r="E58" s="37">
        <v>610.4666666666667</v>
      </c>
      <c r="F58" s="37">
        <v>602.73333333333335</v>
      </c>
      <c r="G58" s="37">
        <v>590.4666666666667</v>
      </c>
      <c r="H58" s="37">
        <v>630.4666666666667</v>
      </c>
      <c r="I58" s="37">
        <v>642.73333333333335</v>
      </c>
      <c r="J58" s="37">
        <v>650.4666666666667</v>
      </c>
      <c r="K58" s="28">
        <v>635</v>
      </c>
      <c r="L58" s="28">
        <v>615</v>
      </c>
      <c r="M58" s="28">
        <v>2.5225399999999998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188.3</v>
      </c>
      <c r="D59" s="37">
        <v>189.83333333333334</v>
      </c>
      <c r="E59" s="37">
        <v>186.4666666666667</v>
      </c>
      <c r="F59" s="37">
        <v>184.63333333333335</v>
      </c>
      <c r="G59" s="37">
        <v>181.26666666666671</v>
      </c>
      <c r="H59" s="37">
        <v>191.66666666666669</v>
      </c>
      <c r="I59" s="37">
        <v>195.0333333333333</v>
      </c>
      <c r="J59" s="37">
        <v>196.86666666666667</v>
      </c>
      <c r="K59" s="28">
        <v>193.2</v>
      </c>
      <c r="L59" s="28">
        <v>188</v>
      </c>
      <c r="M59" s="28">
        <v>87.760260000000002</v>
      </c>
      <c r="N59" s="1"/>
      <c r="O59" s="1"/>
    </row>
    <row r="60" spans="1:15" ht="12.75" customHeight="1">
      <c r="A60" s="53">
        <v>51</v>
      </c>
      <c r="B60" s="28" t="s">
        <v>248</v>
      </c>
      <c r="C60" s="28">
        <v>103.45</v>
      </c>
      <c r="D60" s="37">
        <v>103.25</v>
      </c>
      <c r="E60" s="37">
        <v>102.5</v>
      </c>
      <c r="F60" s="37">
        <v>101.55</v>
      </c>
      <c r="G60" s="37">
        <v>100.8</v>
      </c>
      <c r="H60" s="37">
        <v>104.2</v>
      </c>
      <c r="I60" s="37">
        <v>104.95</v>
      </c>
      <c r="J60" s="37">
        <v>105.9</v>
      </c>
      <c r="K60" s="28">
        <v>104</v>
      </c>
      <c r="L60" s="28">
        <v>102.3</v>
      </c>
      <c r="M60" s="28">
        <v>2.8917700000000002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633.15</v>
      </c>
      <c r="D61" s="37">
        <v>628.81666666666672</v>
      </c>
      <c r="E61" s="37">
        <v>621.63333333333344</v>
      </c>
      <c r="F61" s="37">
        <v>610.11666666666667</v>
      </c>
      <c r="G61" s="37">
        <v>602.93333333333339</v>
      </c>
      <c r="H61" s="37">
        <v>640.33333333333348</v>
      </c>
      <c r="I61" s="37">
        <v>647.51666666666665</v>
      </c>
      <c r="J61" s="37">
        <v>659.03333333333353</v>
      </c>
      <c r="K61" s="28">
        <v>636</v>
      </c>
      <c r="L61" s="28">
        <v>617.29999999999995</v>
      </c>
      <c r="M61" s="28">
        <v>17.82217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968.8</v>
      </c>
      <c r="D62" s="37">
        <v>969.23333333333323</v>
      </c>
      <c r="E62" s="37">
        <v>963.56666666666649</v>
      </c>
      <c r="F62" s="37">
        <v>958.33333333333326</v>
      </c>
      <c r="G62" s="37">
        <v>952.66666666666652</v>
      </c>
      <c r="H62" s="37">
        <v>974.46666666666647</v>
      </c>
      <c r="I62" s="37">
        <v>980.13333333333321</v>
      </c>
      <c r="J62" s="37">
        <v>985.36666666666645</v>
      </c>
      <c r="K62" s="28">
        <v>974.9</v>
      </c>
      <c r="L62" s="28">
        <v>964</v>
      </c>
      <c r="M62" s="28">
        <v>11.12618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134.15</v>
      </c>
      <c r="D63" s="37">
        <v>133.95000000000002</v>
      </c>
      <c r="E63" s="37">
        <v>132.60000000000002</v>
      </c>
      <c r="F63" s="37">
        <v>131.05000000000001</v>
      </c>
      <c r="G63" s="37">
        <v>129.70000000000002</v>
      </c>
      <c r="H63" s="37">
        <v>135.50000000000003</v>
      </c>
      <c r="I63" s="37">
        <v>136.85</v>
      </c>
      <c r="J63" s="37">
        <v>138.40000000000003</v>
      </c>
      <c r="K63" s="28">
        <v>135.30000000000001</v>
      </c>
      <c r="L63" s="28">
        <v>132.4</v>
      </c>
      <c r="M63" s="28">
        <v>11.44158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190.05</v>
      </c>
      <c r="D64" s="37">
        <v>191.01666666666665</v>
      </c>
      <c r="E64" s="37">
        <v>188.18333333333331</v>
      </c>
      <c r="F64" s="37">
        <v>186.31666666666666</v>
      </c>
      <c r="G64" s="37">
        <v>183.48333333333332</v>
      </c>
      <c r="H64" s="37">
        <v>192.8833333333333</v>
      </c>
      <c r="I64" s="37">
        <v>195.71666666666667</v>
      </c>
      <c r="J64" s="37">
        <v>197.58333333333329</v>
      </c>
      <c r="K64" s="28">
        <v>193.85</v>
      </c>
      <c r="L64" s="28">
        <v>189.15</v>
      </c>
      <c r="M64" s="28">
        <v>58.055889999999998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3277.45</v>
      </c>
      <c r="D65" s="37">
        <v>3265.15</v>
      </c>
      <c r="E65" s="37">
        <v>3230.4</v>
      </c>
      <c r="F65" s="37">
        <v>3183.35</v>
      </c>
      <c r="G65" s="37">
        <v>3148.6</v>
      </c>
      <c r="H65" s="37">
        <v>3312.2000000000003</v>
      </c>
      <c r="I65" s="37">
        <v>3346.9500000000003</v>
      </c>
      <c r="J65" s="37">
        <v>3394.0000000000005</v>
      </c>
      <c r="K65" s="28">
        <v>3299.9</v>
      </c>
      <c r="L65" s="28">
        <v>3218.1</v>
      </c>
      <c r="M65" s="28">
        <v>3.0387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1516.55</v>
      </c>
      <c r="D66" s="37">
        <v>1512.6333333333332</v>
      </c>
      <c r="E66" s="37">
        <v>1503.9666666666665</v>
      </c>
      <c r="F66" s="37">
        <v>1491.3833333333332</v>
      </c>
      <c r="G66" s="37">
        <v>1482.7166666666665</v>
      </c>
      <c r="H66" s="37">
        <v>1525.2166666666665</v>
      </c>
      <c r="I66" s="37">
        <v>1533.8833333333334</v>
      </c>
      <c r="J66" s="37">
        <v>1546.4666666666665</v>
      </c>
      <c r="K66" s="28">
        <v>1521.3</v>
      </c>
      <c r="L66" s="28">
        <v>1500.05</v>
      </c>
      <c r="M66" s="28">
        <v>2.24274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633.85</v>
      </c>
      <c r="D67" s="37">
        <v>637.48333333333335</v>
      </c>
      <c r="E67" s="37">
        <v>626.66666666666674</v>
      </c>
      <c r="F67" s="37">
        <v>619.48333333333335</v>
      </c>
      <c r="G67" s="37">
        <v>608.66666666666674</v>
      </c>
      <c r="H67" s="37">
        <v>644.66666666666674</v>
      </c>
      <c r="I67" s="37">
        <v>655.48333333333335</v>
      </c>
      <c r="J67" s="37">
        <v>662.66666666666674</v>
      </c>
      <c r="K67" s="28">
        <v>648.29999999999995</v>
      </c>
      <c r="L67" s="28">
        <v>630.29999999999995</v>
      </c>
      <c r="M67" s="28">
        <v>6.8943700000000003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961.05</v>
      </c>
      <c r="D68" s="37">
        <v>957.7166666666667</v>
      </c>
      <c r="E68" s="37">
        <v>951.33333333333337</v>
      </c>
      <c r="F68" s="37">
        <v>941.61666666666667</v>
      </c>
      <c r="G68" s="37">
        <v>935.23333333333335</v>
      </c>
      <c r="H68" s="37">
        <v>967.43333333333339</v>
      </c>
      <c r="I68" s="37">
        <v>973.81666666666661</v>
      </c>
      <c r="J68" s="37">
        <v>983.53333333333342</v>
      </c>
      <c r="K68" s="28">
        <v>964.1</v>
      </c>
      <c r="L68" s="28">
        <v>948</v>
      </c>
      <c r="M68" s="28">
        <v>5.1759300000000001</v>
      </c>
      <c r="N68" s="1"/>
      <c r="O68" s="1"/>
    </row>
    <row r="69" spans="1:15" ht="12.75" customHeight="1">
      <c r="A69" s="53">
        <v>60</v>
      </c>
      <c r="B69" s="28" t="s">
        <v>249</v>
      </c>
      <c r="C69" s="28">
        <v>316.39999999999998</v>
      </c>
      <c r="D69" s="37">
        <v>316.81666666666666</v>
      </c>
      <c r="E69" s="37">
        <v>312.93333333333334</v>
      </c>
      <c r="F69" s="37">
        <v>309.4666666666667</v>
      </c>
      <c r="G69" s="37">
        <v>305.58333333333337</v>
      </c>
      <c r="H69" s="37">
        <v>320.2833333333333</v>
      </c>
      <c r="I69" s="37">
        <v>324.16666666666663</v>
      </c>
      <c r="J69" s="37">
        <v>327.63333333333327</v>
      </c>
      <c r="K69" s="28">
        <v>320.7</v>
      </c>
      <c r="L69" s="28">
        <v>313.35000000000002</v>
      </c>
      <c r="M69" s="28">
        <v>20.06916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999.2</v>
      </c>
      <c r="D70" s="37">
        <v>1002.1333333333333</v>
      </c>
      <c r="E70" s="37">
        <v>988.26666666666665</v>
      </c>
      <c r="F70" s="37">
        <v>977.33333333333337</v>
      </c>
      <c r="G70" s="37">
        <v>963.4666666666667</v>
      </c>
      <c r="H70" s="37">
        <v>1013.0666666666666</v>
      </c>
      <c r="I70" s="37">
        <v>1026.9333333333332</v>
      </c>
      <c r="J70" s="37">
        <v>1037.8666666666666</v>
      </c>
      <c r="K70" s="28">
        <v>1016</v>
      </c>
      <c r="L70" s="28">
        <v>991.2</v>
      </c>
      <c r="M70" s="28">
        <v>4.8052799999999998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317.14999999999998</v>
      </c>
      <c r="D71" s="37">
        <v>316.48333333333335</v>
      </c>
      <c r="E71" s="37">
        <v>313.36666666666667</v>
      </c>
      <c r="F71" s="37">
        <v>309.58333333333331</v>
      </c>
      <c r="G71" s="37">
        <v>306.46666666666664</v>
      </c>
      <c r="H71" s="37">
        <v>320.26666666666671</v>
      </c>
      <c r="I71" s="37">
        <v>323.38333333333338</v>
      </c>
      <c r="J71" s="37">
        <v>327.16666666666674</v>
      </c>
      <c r="K71" s="28">
        <v>319.60000000000002</v>
      </c>
      <c r="L71" s="28">
        <v>312.7</v>
      </c>
      <c r="M71" s="28">
        <v>40.24438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496.3</v>
      </c>
      <c r="D72" s="37">
        <v>496.84999999999997</v>
      </c>
      <c r="E72" s="37">
        <v>492.69999999999993</v>
      </c>
      <c r="F72" s="37">
        <v>489.09999999999997</v>
      </c>
      <c r="G72" s="37">
        <v>484.94999999999993</v>
      </c>
      <c r="H72" s="37">
        <v>500.44999999999993</v>
      </c>
      <c r="I72" s="37">
        <v>504.59999999999991</v>
      </c>
      <c r="J72" s="37">
        <v>508.19999999999993</v>
      </c>
      <c r="K72" s="28">
        <v>501</v>
      </c>
      <c r="L72" s="28">
        <v>493.25</v>
      </c>
      <c r="M72" s="28">
        <v>12.139099999999999</v>
      </c>
      <c r="N72" s="1"/>
      <c r="O72" s="1"/>
    </row>
    <row r="73" spans="1:15" ht="12.75" customHeight="1">
      <c r="A73" s="53">
        <v>64</v>
      </c>
      <c r="B73" s="28" t="s">
        <v>250</v>
      </c>
      <c r="C73" s="28">
        <v>1280.8</v>
      </c>
      <c r="D73" s="37">
        <v>1280.2333333333333</v>
      </c>
      <c r="E73" s="37">
        <v>1266.0166666666667</v>
      </c>
      <c r="F73" s="37">
        <v>1251.2333333333333</v>
      </c>
      <c r="G73" s="37">
        <v>1237.0166666666667</v>
      </c>
      <c r="H73" s="37">
        <v>1295.0166666666667</v>
      </c>
      <c r="I73" s="37">
        <v>1309.2333333333333</v>
      </c>
      <c r="J73" s="37">
        <v>1324.0166666666667</v>
      </c>
      <c r="K73" s="28">
        <v>1294.45</v>
      </c>
      <c r="L73" s="28">
        <v>1265.45</v>
      </c>
      <c r="M73" s="28">
        <v>1.7188000000000001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1852.15</v>
      </c>
      <c r="D74" s="37">
        <v>1846.7166666666669</v>
      </c>
      <c r="E74" s="37">
        <v>1831.9833333333338</v>
      </c>
      <c r="F74" s="37">
        <v>1811.8166666666668</v>
      </c>
      <c r="G74" s="37">
        <v>1797.0833333333337</v>
      </c>
      <c r="H74" s="37">
        <v>1866.8833333333339</v>
      </c>
      <c r="I74" s="37">
        <v>1881.616666666667</v>
      </c>
      <c r="J74" s="37">
        <v>1901.783333333334</v>
      </c>
      <c r="K74" s="28">
        <v>1861.45</v>
      </c>
      <c r="L74" s="28">
        <v>1826.55</v>
      </c>
      <c r="M74" s="28">
        <v>7.15151</v>
      </c>
      <c r="N74" s="1"/>
      <c r="O74" s="1"/>
    </row>
    <row r="75" spans="1:15" ht="12.75" customHeight="1">
      <c r="A75" s="53">
        <v>66</v>
      </c>
      <c r="B75" s="28" t="s">
        <v>251</v>
      </c>
      <c r="C75" s="28">
        <v>39.700000000000003</v>
      </c>
      <c r="D75" s="37">
        <v>39.916666666666664</v>
      </c>
      <c r="E75" s="37">
        <v>39.033333333333331</v>
      </c>
      <c r="F75" s="37">
        <v>38.366666666666667</v>
      </c>
      <c r="G75" s="37">
        <v>37.483333333333334</v>
      </c>
      <c r="H75" s="37">
        <v>40.583333333333329</v>
      </c>
      <c r="I75" s="37">
        <v>41.466666666666669</v>
      </c>
      <c r="J75" s="37">
        <v>42.133333333333326</v>
      </c>
      <c r="K75" s="28">
        <v>40.799999999999997</v>
      </c>
      <c r="L75" s="28">
        <v>39.25</v>
      </c>
      <c r="M75" s="28">
        <v>30.12041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3581.1</v>
      </c>
      <c r="D76" s="37">
        <v>3563.8166666666671</v>
      </c>
      <c r="E76" s="37">
        <v>3537.733333333334</v>
      </c>
      <c r="F76" s="37">
        <v>3494.3666666666668</v>
      </c>
      <c r="G76" s="37">
        <v>3468.2833333333338</v>
      </c>
      <c r="H76" s="37">
        <v>3607.1833333333343</v>
      </c>
      <c r="I76" s="37">
        <v>3633.2666666666673</v>
      </c>
      <c r="J76" s="37">
        <v>3676.6333333333346</v>
      </c>
      <c r="K76" s="28">
        <v>3589.9</v>
      </c>
      <c r="L76" s="28">
        <v>3520.45</v>
      </c>
      <c r="M76" s="28">
        <v>4.1017000000000001</v>
      </c>
      <c r="N76" s="1"/>
      <c r="O76" s="1"/>
    </row>
    <row r="77" spans="1:15" ht="12.75" customHeight="1">
      <c r="A77" s="53">
        <v>68</v>
      </c>
      <c r="B77" s="28" t="s">
        <v>252</v>
      </c>
      <c r="C77" s="28">
        <v>3465.45</v>
      </c>
      <c r="D77" s="37">
        <v>3463.8166666666671</v>
      </c>
      <c r="E77" s="37">
        <v>3405.6833333333343</v>
      </c>
      <c r="F77" s="37">
        <v>3345.9166666666674</v>
      </c>
      <c r="G77" s="37">
        <v>3287.7833333333347</v>
      </c>
      <c r="H77" s="37">
        <v>3523.5833333333339</v>
      </c>
      <c r="I77" s="37">
        <v>3581.7166666666662</v>
      </c>
      <c r="J77" s="37">
        <v>3641.4833333333336</v>
      </c>
      <c r="K77" s="28">
        <v>3521.95</v>
      </c>
      <c r="L77" s="28">
        <v>3404.05</v>
      </c>
      <c r="M77" s="28">
        <v>2.6619799999999998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2034.35</v>
      </c>
      <c r="D78" s="37">
        <v>2037.6833333333334</v>
      </c>
      <c r="E78" s="37">
        <v>2010.3666666666668</v>
      </c>
      <c r="F78" s="37">
        <v>1986.3833333333334</v>
      </c>
      <c r="G78" s="37">
        <v>1959.0666666666668</v>
      </c>
      <c r="H78" s="37">
        <v>2061.666666666667</v>
      </c>
      <c r="I78" s="37">
        <v>2088.9833333333336</v>
      </c>
      <c r="J78" s="37">
        <v>2112.9666666666667</v>
      </c>
      <c r="K78" s="28">
        <v>2065</v>
      </c>
      <c r="L78" s="28">
        <v>2013.7</v>
      </c>
      <c r="M78" s="28">
        <v>1.12696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4335.5</v>
      </c>
      <c r="D79" s="37">
        <v>4323.8833333333341</v>
      </c>
      <c r="E79" s="37">
        <v>4298.6666666666679</v>
      </c>
      <c r="F79" s="37">
        <v>4261.8333333333339</v>
      </c>
      <c r="G79" s="37">
        <v>4236.6166666666677</v>
      </c>
      <c r="H79" s="37">
        <v>4360.7166666666681</v>
      </c>
      <c r="I79" s="37">
        <v>4385.9333333333334</v>
      </c>
      <c r="J79" s="37">
        <v>4422.7666666666682</v>
      </c>
      <c r="K79" s="28">
        <v>4349.1000000000004</v>
      </c>
      <c r="L79" s="28">
        <v>4287.05</v>
      </c>
      <c r="M79" s="28">
        <v>3.1706300000000001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2720.1</v>
      </c>
      <c r="D80" s="37">
        <v>2725.0499999999997</v>
      </c>
      <c r="E80" s="37">
        <v>2698.9999999999995</v>
      </c>
      <c r="F80" s="37">
        <v>2677.8999999999996</v>
      </c>
      <c r="G80" s="37">
        <v>2651.8499999999995</v>
      </c>
      <c r="H80" s="37">
        <v>2746.1499999999996</v>
      </c>
      <c r="I80" s="37">
        <v>2772.2</v>
      </c>
      <c r="J80" s="37">
        <v>2793.2999999999997</v>
      </c>
      <c r="K80" s="28">
        <v>2751.1</v>
      </c>
      <c r="L80" s="28">
        <v>2703.95</v>
      </c>
      <c r="M80" s="28">
        <v>3.3970500000000001</v>
      </c>
      <c r="N80" s="1"/>
      <c r="O80" s="1"/>
    </row>
    <row r="81" spans="1:15" ht="12.75" customHeight="1">
      <c r="A81" s="53">
        <v>72</v>
      </c>
      <c r="B81" s="28" t="s">
        <v>253</v>
      </c>
      <c r="C81" s="28">
        <v>416.2</v>
      </c>
      <c r="D81" s="37">
        <v>417.55</v>
      </c>
      <c r="E81" s="37">
        <v>409.75</v>
      </c>
      <c r="F81" s="37">
        <v>403.3</v>
      </c>
      <c r="G81" s="37">
        <v>395.5</v>
      </c>
      <c r="H81" s="37">
        <v>424</v>
      </c>
      <c r="I81" s="37">
        <v>431.80000000000007</v>
      </c>
      <c r="J81" s="37">
        <v>438.25</v>
      </c>
      <c r="K81" s="28">
        <v>425.35</v>
      </c>
      <c r="L81" s="28">
        <v>411.1</v>
      </c>
      <c r="M81" s="28">
        <v>1.84711</v>
      </c>
      <c r="N81" s="1"/>
      <c r="O81" s="1"/>
    </row>
    <row r="82" spans="1:15" ht="12.75" customHeight="1">
      <c r="A82" s="53">
        <v>73</v>
      </c>
      <c r="B82" s="28" t="s">
        <v>254</v>
      </c>
      <c r="C82" s="28">
        <v>1264.45</v>
      </c>
      <c r="D82" s="37">
        <v>1259.0666666666666</v>
      </c>
      <c r="E82" s="37">
        <v>1245.8333333333333</v>
      </c>
      <c r="F82" s="37">
        <v>1227.2166666666667</v>
      </c>
      <c r="G82" s="37">
        <v>1213.9833333333333</v>
      </c>
      <c r="H82" s="37">
        <v>1277.6833333333332</v>
      </c>
      <c r="I82" s="37">
        <v>1290.9166666666667</v>
      </c>
      <c r="J82" s="37">
        <v>1309.5333333333331</v>
      </c>
      <c r="K82" s="28">
        <v>1272.3</v>
      </c>
      <c r="L82" s="28">
        <v>1240.45</v>
      </c>
      <c r="M82" s="28">
        <v>0.39652999999999999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1568.55</v>
      </c>
      <c r="D83" s="37">
        <v>1561.5833333333333</v>
      </c>
      <c r="E83" s="37">
        <v>1545.0166666666664</v>
      </c>
      <c r="F83" s="37">
        <v>1521.4833333333331</v>
      </c>
      <c r="G83" s="37">
        <v>1504.9166666666663</v>
      </c>
      <c r="H83" s="37">
        <v>1585.1166666666666</v>
      </c>
      <c r="I83" s="37">
        <v>1601.6833333333336</v>
      </c>
      <c r="J83" s="37">
        <v>1625.2166666666667</v>
      </c>
      <c r="K83" s="28">
        <v>1578.15</v>
      </c>
      <c r="L83" s="28">
        <v>1538.05</v>
      </c>
      <c r="M83" s="28">
        <v>1.4393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141.19999999999999</v>
      </c>
      <c r="D84" s="37">
        <v>141</v>
      </c>
      <c r="E84" s="37">
        <v>140.19999999999999</v>
      </c>
      <c r="F84" s="37">
        <v>139.19999999999999</v>
      </c>
      <c r="G84" s="37">
        <v>138.39999999999998</v>
      </c>
      <c r="H84" s="37">
        <v>142</v>
      </c>
      <c r="I84" s="37">
        <v>142.80000000000001</v>
      </c>
      <c r="J84" s="37">
        <v>143.80000000000001</v>
      </c>
      <c r="K84" s="28">
        <v>141.80000000000001</v>
      </c>
      <c r="L84" s="28">
        <v>140</v>
      </c>
      <c r="M84" s="28">
        <v>6.5064599999999997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89.15</v>
      </c>
      <c r="D85" s="37">
        <v>89.633333333333326</v>
      </c>
      <c r="E85" s="37">
        <v>88.416666666666657</v>
      </c>
      <c r="F85" s="37">
        <v>87.683333333333337</v>
      </c>
      <c r="G85" s="37">
        <v>86.466666666666669</v>
      </c>
      <c r="H85" s="37">
        <v>90.366666666666646</v>
      </c>
      <c r="I85" s="37">
        <v>91.583333333333314</v>
      </c>
      <c r="J85" s="37">
        <v>92.316666666666634</v>
      </c>
      <c r="K85" s="28">
        <v>90.85</v>
      </c>
      <c r="L85" s="28">
        <v>88.9</v>
      </c>
      <c r="M85" s="28">
        <v>100.60165000000001</v>
      </c>
      <c r="N85" s="1"/>
      <c r="O85" s="1"/>
    </row>
    <row r="86" spans="1:15" ht="12.75" customHeight="1">
      <c r="A86" s="53">
        <v>77</v>
      </c>
      <c r="B86" s="28" t="s">
        <v>255</v>
      </c>
      <c r="C86" s="28">
        <v>233.95</v>
      </c>
      <c r="D86" s="37">
        <v>232.6</v>
      </c>
      <c r="E86" s="37">
        <v>230.2</v>
      </c>
      <c r="F86" s="37">
        <v>226.45</v>
      </c>
      <c r="G86" s="37">
        <v>224.04999999999998</v>
      </c>
      <c r="H86" s="37">
        <v>236.35</v>
      </c>
      <c r="I86" s="37">
        <v>238.75000000000003</v>
      </c>
      <c r="J86" s="37">
        <v>242.5</v>
      </c>
      <c r="K86" s="28">
        <v>235</v>
      </c>
      <c r="L86" s="28">
        <v>228.85</v>
      </c>
      <c r="M86" s="28">
        <v>4.6289999999999996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147.55000000000001</v>
      </c>
      <c r="D87" s="37">
        <v>148.50000000000003</v>
      </c>
      <c r="E87" s="37">
        <v>145.10000000000005</v>
      </c>
      <c r="F87" s="37">
        <v>142.65000000000003</v>
      </c>
      <c r="G87" s="37">
        <v>139.25000000000006</v>
      </c>
      <c r="H87" s="37">
        <v>150.95000000000005</v>
      </c>
      <c r="I87" s="37">
        <v>154.35000000000002</v>
      </c>
      <c r="J87" s="37">
        <v>156.80000000000004</v>
      </c>
      <c r="K87" s="28">
        <v>151.9</v>
      </c>
      <c r="L87" s="28">
        <v>146.05000000000001</v>
      </c>
      <c r="M87" s="28">
        <v>112.64525999999999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35.85</v>
      </c>
      <c r="D88" s="37">
        <v>35.833333333333336</v>
      </c>
      <c r="E88" s="37">
        <v>35.516666666666673</v>
      </c>
      <c r="F88" s="37">
        <v>35.183333333333337</v>
      </c>
      <c r="G88" s="37">
        <v>34.866666666666674</v>
      </c>
      <c r="H88" s="37">
        <v>36.166666666666671</v>
      </c>
      <c r="I88" s="37">
        <v>36.483333333333334</v>
      </c>
      <c r="J88" s="37">
        <v>36.81666666666667</v>
      </c>
      <c r="K88" s="28">
        <v>36.15</v>
      </c>
      <c r="L88" s="28">
        <v>35.5</v>
      </c>
      <c r="M88" s="28">
        <v>38.554279999999999</v>
      </c>
      <c r="N88" s="1"/>
      <c r="O88" s="1"/>
    </row>
    <row r="89" spans="1:15" ht="12.75" customHeight="1">
      <c r="A89" s="53">
        <v>80</v>
      </c>
      <c r="B89" s="28" t="s">
        <v>256</v>
      </c>
      <c r="C89" s="28">
        <v>2666</v>
      </c>
      <c r="D89" s="37">
        <v>2672.8166666666666</v>
      </c>
      <c r="E89" s="37">
        <v>2615.1833333333334</v>
      </c>
      <c r="F89" s="37">
        <v>2564.3666666666668</v>
      </c>
      <c r="G89" s="37">
        <v>2506.7333333333336</v>
      </c>
      <c r="H89" s="37">
        <v>2723.6333333333332</v>
      </c>
      <c r="I89" s="37">
        <v>2781.2666666666664</v>
      </c>
      <c r="J89" s="37">
        <v>2832.083333333333</v>
      </c>
      <c r="K89" s="28">
        <v>2730.45</v>
      </c>
      <c r="L89" s="28">
        <v>2622</v>
      </c>
      <c r="M89" s="28">
        <v>1.7304900000000001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382.15</v>
      </c>
      <c r="D90" s="37">
        <v>383.11666666666662</v>
      </c>
      <c r="E90" s="37">
        <v>378.83333333333326</v>
      </c>
      <c r="F90" s="37">
        <v>375.51666666666665</v>
      </c>
      <c r="G90" s="37">
        <v>371.23333333333329</v>
      </c>
      <c r="H90" s="37">
        <v>386.43333333333322</v>
      </c>
      <c r="I90" s="37">
        <v>390.71666666666664</v>
      </c>
      <c r="J90" s="37">
        <v>394.03333333333319</v>
      </c>
      <c r="K90" s="28">
        <v>387.4</v>
      </c>
      <c r="L90" s="28">
        <v>379.8</v>
      </c>
      <c r="M90" s="28">
        <v>2.6726999999999999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741.8</v>
      </c>
      <c r="D91" s="37">
        <v>741.1</v>
      </c>
      <c r="E91" s="37">
        <v>734.2</v>
      </c>
      <c r="F91" s="37">
        <v>726.6</v>
      </c>
      <c r="G91" s="37">
        <v>719.7</v>
      </c>
      <c r="H91" s="37">
        <v>748.7</v>
      </c>
      <c r="I91" s="37">
        <v>755.59999999999991</v>
      </c>
      <c r="J91" s="37">
        <v>763.2</v>
      </c>
      <c r="K91" s="28">
        <v>748</v>
      </c>
      <c r="L91" s="28">
        <v>733.5</v>
      </c>
      <c r="M91" s="28">
        <v>6.1104500000000002</v>
      </c>
      <c r="N91" s="1"/>
      <c r="O91" s="1"/>
    </row>
    <row r="92" spans="1:15" ht="12.75" customHeight="1">
      <c r="A92" s="53">
        <v>83</v>
      </c>
      <c r="B92" s="28" t="s">
        <v>258</v>
      </c>
      <c r="C92" s="28">
        <v>449.25</v>
      </c>
      <c r="D92" s="37">
        <v>450.59999999999997</v>
      </c>
      <c r="E92" s="37">
        <v>445.64999999999992</v>
      </c>
      <c r="F92" s="37">
        <v>442.04999999999995</v>
      </c>
      <c r="G92" s="37">
        <v>437.09999999999991</v>
      </c>
      <c r="H92" s="37">
        <v>454.19999999999993</v>
      </c>
      <c r="I92" s="37">
        <v>459.15</v>
      </c>
      <c r="J92" s="37">
        <v>462.74999999999994</v>
      </c>
      <c r="K92" s="28">
        <v>455.55</v>
      </c>
      <c r="L92" s="28">
        <v>447</v>
      </c>
      <c r="M92" s="28">
        <v>0.43053000000000002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1244.3499999999999</v>
      </c>
      <c r="D93" s="37">
        <v>1242.6000000000001</v>
      </c>
      <c r="E93" s="37">
        <v>1227.2500000000002</v>
      </c>
      <c r="F93" s="37">
        <v>1210.1500000000001</v>
      </c>
      <c r="G93" s="37">
        <v>1194.8000000000002</v>
      </c>
      <c r="H93" s="37">
        <v>1259.7000000000003</v>
      </c>
      <c r="I93" s="37">
        <v>1275.0500000000002</v>
      </c>
      <c r="J93" s="37">
        <v>1292.1500000000003</v>
      </c>
      <c r="K93" s="28">
        <v>1257.95</v>
      </c>
      <c r="L93" s="28">
        <v>1225.5</v>
      </c>
      <c r="M93" s="28">
        <v>4.7442500000000001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1331.7</v>
      </c>
      <c r="D94" s="37">
        <v>1326.8833333333332</v>
      </c>
      <c r="E94" s="37">
        <v>1312.7666666666664</v>
      </c>
      <c r="F94" s="37">
        <v>1293.8333333333333</v>
      </c>
      <c r="G94" s="37">
        <v>1279.7166666666665</v>
      </c>
      <c r="H94" s="37">
        <v>1345.8166666666664</v>
      </c>
      <c r="I94" s="37">
        <v>1359.9333333333332</v>
      </c>
      <c r="J94" s="37">
        <v>1378.8666666666663</v>
      </c>
      <c r="K94" s="28">
        <v>1341</v>
      </c>
      <c r="L94" s="28">
        <v>1307.95</v>
      </c>
      <c r="M94" s="28">
        <v>10.57944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449.45</v>
      </c>
      <c r="D95" s="37">
        <v>452.63333333333338</v>
      </c>
      <c r="E95" s="37">
        <v>440.26666666666677</v>
      </c>
      <c r="F95" s="37">
        <v>431.08333333333337</v>
      </c>
      <c r="G95" s="37">
        <v>418.71666666666675</v>
      </c>
      <c r="H95" s="37">
        <v>461.81666666666678</v>
      </c>
      <c r="I95" s="37">
        <v>474.18333333333345</v>
      </c>
      <c r="J95" s="37">
        <v>483.36666666666679</v>
      </c>
      <c r="K95" s="28">
        <v>465</v>
      </c>
      <c r="L95" s="28">
        <v>443.45</v>
      </c>
      <c r="M95" s="28">
        <v>42.581470000000003</v>
      </c>
      <c r="N95" s="1"/>
      <c r="O95" s="1"/>
    </row>
    <row r="96" spans="1:15" ht="12.75" customHeight="1">
      <c r="A96" s="53">
        <v>87</v>
      </c>
      <c r="B96" s="28" t="s">
        <v>259</v>
      </c>
      <c r="C96" s="28">
        <v>234.4</v>
      </c>
      <c r="D96" s="37">
        <v>234.93333333333331</v>
      </c>
      <c r="E96" s="37">
        <v>231.91666666666663</v>
      </c>
      <c r="F96" s="37">
        <v>229.43333333333331</v>
      </c>
      <c r="G96" s="37">
        <v>226.41666666666663</v>
      </c>
      <c r="H96" s="37">
        <v>237.41666666666663</v>
      </c>
      <c r="I96" s="37">
        <v>240.43333333333334</v>
      </c>
      <c r="J96" s="37">
        <v>242.91666666666663</v>
      </c>
      <c r="K96" s="28">
        <v>237.95</v>
      </c>
      <c r="L96" s="28">
        <v>232.45</v>
      </c>
      <c r="M96" s="28">
        <v>10.8887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989.9</v>
      </c>
      <c r="D97" s="37">
        <v>994.9666666666667</v>
      </c>
      <c r="E97" s="37">
        <v>982.93333333333339</v>
      </c>
      <c r="F97" s="37">
        <v>975.9666666666667</v>
      </c>
      <c r="G97" s="37">
        <v>963.93333333333339</v>
      </c>
      <c r="H97" s="37">
        <v>1001.9333333333334</v>
      </c>
      <c r="I97" s="37">
        <v>1013.9666666666667</v>
      </c>
      <c r="J97" s="37">
        <v>1020.9333333333334</v>
      </c>
      <c r="K97" s="28">
        <v>1007</v>
      </c>
      <c r="L97" s="28">
        <v>988</v>
      </c>
      <c r="M97" s="28">
        <v>24.086300000000001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1829</v>
      </c>
      <c r="D98" s="37">
        <v>1819.9833333333333</v>
      </c>
      <c r="E98" s="37">
        <v>1807.0666666666666</v>
      </c>
      <c r="F98" s="37">
        <v>1785.1333333333332</v>
      </c>
      <c r="G98" s="37">
        <v>1772.2166666666665</v>
      </c>
      <c r="H98" s="37">
        <v>1841.9166666666667</v>
      </c>
      <c r="I98" s="37">
        <v>1854.8333333333333</v>
      </c>
      <c r="J98" s="37">
        <v>1876.7666666666669</v>
      </c>
      <c r="K98" s="28">
        <v>1832.9</v>
      </c>
      <c r="L98" s="28">
        <v>1798.05</v>
      </c>
      <c r="M98" s="28">
        <v>3.6975099999999999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1307.45</v>
      </c>
      <c r="D99" s="37">
        <v>1307.2166666666667</v>
      </c>
      <c r="E99" s="37">
        <v>1298.6333333333334</v>
      </c>
      <c r="F99" s="37">
        <v>1289.8166666666668</v>
      </c>
      <c r="G99" s="37">
        <v>1281.2333333333336</v>
      </c>
      <c r="H99" s="37">
        <v>1316.0333333333333</v>
      </c>
      <c r="I99" s="37">
        <v>1324.6166666666663</v>
      </c>
      <c r="J99" s="37">
        <v>1333.4333333333332</v>
      </c>
      <c r="K99" s="28">
        <v>1315.8</v>
      </c>
      <c r="L99" s="28">
        <v>1298.4000000000001</v>
      </c>
      <c r="M99" s="28">
        <v>59.052349999999997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579.75</v>
      </c>
      <c r="D100" s="37">
        <v>577.69999999999993</v>
      </c>
      <c r="E100" s="37">
        <v>573.19999999999982</v>
      </c>
      <c r="F100" s="37">
        <v>566.64999999999986</v>
      </c>
      <c r="G100" s="37">
        <v>562.14999999999975</v>
      </c>
      <c r="H100" s="37">
        <v>584.24999999999989</v>
      </c>
      <c r="I100" s="37">
        <v>588.75000000000011</v>
      </c>
      <c r="J100" s="37">
        <v>595.29999999999995</v>
      </c>
      <c r="K100" s="28">
        <v>582.20000000000005</v>
      </c>
      <c r="L100" s="28">
        <v>571.15</v>
      </c>
      <c r="M100" s="28">
        <v>26.014669999999999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1113.5999999999999</v>
      </c>
      <c r="D101" s="37">
        <v>1116.8</v>
      </c>
      <c r="E101" s="37">
        <v>1103.8</v>
      </c>
      <c r="F101" s="37">
        <v>1094</v>
      </c>
      <c r="G101" s="37">
        <v>1081</v>
      </c>
      <c r="H101" s="37">
        <v>1126.5999999999999</v>
      </c>
      <c r="I101" s="37">
        <v>1139.5999999999999</v>
      </c>
      <c r="J101" s="37">
        <v>1149.3999999999999</v>
      </c>
      <c r="K101" s="28">
        <v>1129.8</v>
      </c>
      <c r="L101" s="28">
        <v>1107</v>
      </c>
      <c r="M101" s="28">
        <v>4.1242599999999996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2605.3000000000002</v>
      </c>
      <c r="D102" s="37">
        <v>2596.9666666666667</v>
      </c>
      <c r="E102" s="37">
        <v>2565.9333333333334</v>
      </c>
      <c r="F102" s="37">
        <v>2526.5666666666666</v>
      </c>
      <c r="G102" s="37">
        <v>2495.5333333333333</v>
      </c>
      <c r="H102" s="37">
        <v>2636.3333333333335</v>
      </c>
      <c r="I102" s="37">
        <v>2667.3666666666672</v>
      </c>
      <c r="J102" s="37">
        <v>2706.7333333333336</v>
      </c>
      <c r="K102" s="28">
        <v>2628</v>
      </c>
      <c r="L102" s="28">
        <v>2557.6</v>
      </c>
      <c r="M102" s="28">
        <v>6.7344400000000002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357.5</v>
      </c>
      <c r="D103" s="37">
        <v>358.81666666666666</v>
      </c>
      <c r="E103" s="37">
        <v>354.73333333333335</v>
      </c>
      <c r="F103" s="37">
        <v>351.9666666666667</v>
      </c>
      <c r="G103" s="37">
        <v>347.88333333333338</v>
      </c>
      <c r="H103" s="37">
        <v>361.58333333333331</v>
      </c>
      <c r="I103" s="37">
        <v>365.66666666666669</v>
      </c>
      <c r="J103" s="37">
        <v>368.43333333333328</v>
      </c>
      <c r="K103" s="28">
        <v>362.9</v>
      </c>
      <c r="L103" s="28">
        <v>356.05</v>
      </c>
      <c r="M103" s="28">
        <v>83.931439999999995</v>
      </c>
      <c r="N103" s="1"/>
      <c r="O103" s="1"/>
    </row>
    <row r="104" spans="1:15" ht="12.75" customHeight="1">
      <c r="A104" s="53">
        <v>95</v>
      </c>
      <c r="B104" s="28" t="s">
        <v>260</v>
      </c>
      <c r="C104" s="28">
        <v>1859.1</v>
      </c>
      <c r="D104" s="37">
        <v>1870.55</v>
      </c>
      <c r="E104" s="37">
        <v>1841.6</v>
      </c>
      <c r="F104" s="37">
        <v>1824.1</v>
      </c>
      <c r="G104" s="37">
        <v>1795.1499999999999</v>
      </c>
      <c r="H104" s="37">
        <v>1888.05</v>
      </c>
      <c r="I104" s="37">
        <v>1917.0000000000002</v>
      </c>
      <c r="J104" s="37">
        <v>1934.5</v>
      </c>
      <c r="K104" s="28">
        <v>1899.5</v>
      </c>
      <c r="L104" s="28">
        <v>1853.05</v>
      </c>
      <c r="M104" s="28">
        <v>4.1289300000000004</v>
      </c>
      <c r="N104" s="1"/>
      <c r="O104" s="1"/>
    </row>
    <row r="105" spans="1:15" ht="12.75" customHeight="1">
      <c r="A105" s="53">
        <v>96</v>
      </c>
      <c r="B105" s="28" t="s">
        <v>388</v>
      </c>
      <c r="C105" s="28">
        <v>97.3</v>
      </c>
      <c r="D105" s="37">
        <v>97.149999999999991</v>
      </c>
      <c r="E105" s="37">
        <v>95.949999999999989</v>
      </c>
      <c r="F105" s="37">
        <v>94.6</v>
      </c>
      <c r="G105" s="37">
        <v>93.399999999999991</v>
      </c>
      <c r="H105" s="37">
        <v>98.499999999999986</v>
      </c>
      <c r="I105" s="37">
        <v>99.7</v>
      </c>
      <c r="J105" s="37">
        <v>101.04999999999998</v>
      </c>
      <c r="K105" s="28">
        <v>98.35</v>
      </c>
      <c r="L105" s="28">
        <v>95.8</v>
      </c>
      <c r="M105" s="28">
        <v>21.578140000000001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214.85</v>
      </c>
      <c r="D106" s="37">
        <v>213.69999999999996</v>
      </c>
      <c r="E106" s="37">
        <v>211.44999999999993</v>
      </c>
      <c r="F106" s="37">
        <v>208.04999999999998</v>
      </c>
      <c r="G106" s="37">
        <v>205.79999999999995</v>
      </c>
      <c r="H106" s="37">
        <v>217.09999999999991</v>
      </c>
      <c r="I106" s="37">
        <v>219.34999999999997</v>
      </c>
      <c r="J106" s="37">
        <v>222.74999999999989</v>
      </c>
      <c r="K106" s="28">
        <v>215.95</v>
      </c>
      <c r="L106" s="28">
        <v>210.3</v>
      </c>
      <c r="M106" s="28">
        <v>62.606940000000002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2146.5500000000002</v>
      </c>
      <c r="D107" s="37">
        <v>2145.4833333333336</v>
      </c>
      <c r="E107" s="37">
        <v>2132.0666666666671</v>
      </c>
      <c r="F107" s="37">
        <v>2117.5833333333335</v>
      </c>
      <c r="G107" s="37">
        <v>2104.166666666667</v>
      </c>
      <c r="H107" s="37">
        <v>2159.9666666666672</v>
      </c>
      <c r="I107" s="37">
        <v>2173.3833333333332</v>
      </c>
      <c r="J107" s="37">
        <v>2187.8666666666672</v>
      </c>
      <c r="K107" s="28">
        <v>2158.9</v>
      </c>
      <c r="L107" s="28">
        <v>2131</v>
      </c>
      <c r="M107" s="28">
        <v>14.32377</v>
      </c>
      <c r="N107" s="1"/>
      <c r="O107" s="1"/>
    </row>
    <row r="108" spans="1:15" ht="12.75" customHeight="1">
      <c r="A108" s="53">
        <v>99</v>
      </c>
      <c r="B108" s="28" t="s">
        <v>261</v>
      </c>
      <c r="C108" s="28">
        <v>280.89999999999998</v>
      </c>
      <c r="D108" s="37">
        <v>282.71666666666664</v>
      </c>
      <c r="E108" s="37">
        <v>276.33333333333326</v>
      </c>
      <c r="F108" s="37">
        <v>271.76666666666659</v>
      </c>
      <c r="G108" s="37">
        <v>265.38333333333321</v>
      </c>
      <c r="H108" s="37">
        <v>287.2833333333333</v>
      </c>
      <c r="I108" s="37">
        <v>293.66666666666663</v>
      </c>
      <c r="J108" s="37">
        <v>298.23333333333335</v>
      </c>
      <c r="K108" s="28">
        <v>289.10000000000002</v>
      </c>
      <c r="L108" s="28">
        <v>278.14999999999998</v>
      </c>
      <c r="M108" s="28">
        <v>5.4338199999999999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2105.4499999999998</v>
      </c>
      <c r="D109" s="37">
        <v>2095.9</v>
      </c>
      <c r="E109" s="37">
        <v>2080.8500000000004</v>
      </c>
      <c r="F109" s="37">
        <v>2056.2500000000005</v>
      </c>
      <c r="G109" s="37">
        <v>2041.2000000000007</v>
      </c>
      <c r="H109" s="37">
        <v>2120.5</v>
      </c>
      <c r="I109" s="37">
        <v>2135.5500000000002</v>
      </c>
      <c r="J109" s="37">
        <v>2160.1499999999996</v>
      </c>
      <c r="K109" s="28">
        <v>2110.9499999999998</v>
      </c>
      <c r="L109" s="28">
        <v>2071.3000000000002</v>
      </c>
      <c r="M109" s="28">
        <v>43.65287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687.25</v>
      </c>
      <c r="D110" s="37">
        <v>689.9</v>
      </c>
      <c r="E110" s="37">
        <v>683.44999999999993</v>
      </c>
      <c r="F110" s="37">
        <v>679.65</v>
      </c>
      <c r="G110" s="37">
        <v>673.19999999999993</v>
      </c>
      <c r="H110" s="37">
        <v>693.69999999999993</v>
      </c>
      <c r="I110" s="37">
        <v>700.15</v>
      </c>
      <c r="J110" s="37">
        <v>703.94999999999993</v>
      </c>
      <c r="K110" s="28">
        <v>696.35</v>
      </c>
      <c r="L110" s="28">
        <v>686.1</v>
      </c>
      <c r="M110" s="28">
        <v>91.995909999999995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1150.75</v>
      </c>
      <c r="D111" s="37">
        <v>1148.0333333333333</v>
      </c>
      <c r="E111" s="37">
        <v>1135.0666666666666</v>
      </c>
      <c r="F111" s="37">
        <v>1119.3833333333332</v>
      </c>
      <c r="G111" s="37">
        <v>1106.4166666666665</v>
      </c>
      <c r="H111" s="37">
        <v>1163.7166666666667</v>
      </c>
      <c r="I111" s="37">
        <v>1176.6833333333334</v>
      </c>
      <c r="J111" s="37">
        <v>1192.3666666666668</v>
      </c>
      <c r="K111" s="28">
        <v>1161</v>
      </c>
      <c r="L111" s="28">
        <v>1132.3499999999999</v>
      </c>
      <c r="M111" s="28">
        <v>4.5070899999999998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524.5</v>
      </c>
      <c r="D112" s="37">
        <v>528.26666666666665</v>
      </c>
      <c r="E112" s="37">
        <v>518.73333333333335</v>
      </c>
      <c r="F112" s="37">
        <v>512.9666666666667</v>
      </c>
      <c r="G112" s="37">
        <v>503.43333333333339</v>
      </c>
      <c r="H112" s="37">
        <v>534.0333333333333</v>
      </c>
      <c r="I112" s="37">
        <v>543.56666666666661</v>
      </c>
      <c r="J112" s="37">
        <v>549.33333333333326</v>
      </c>
      <c r="K112" s="28">
        <v>537.79999999999995</v>
      </c>
      <c r="L112" s="28">
        <v>522.5</v>
      </c>
      <c r="M112" s="28">
        <v>9.5358800000000006</v>
      </c>
      <c r="N112" s="1"/>
      <c r="O112" s="1"/>
    </row>
    <row r="113" spans="1:15" ht="12.75" customHeight="1">
      <c r="A113" s="53">
        <v>104</v>
      </c>
      <c r="B113" s="28" t="s">
        <v>262</v>
      </c>
      <c r="C113" s="28">
        <v>454.8</v>
      </c>
      <c r="D113" s="37">
        <v>451.84999999999997</v>
      </c>
      <c r="E113" s="37">
        <v>444.44999999999993</v>
      </c>
      <c r="F113" s="37">
        <v>434.09999999999997</v>
      </c>
      <c r="G113" s="37">
        <v>426.69999999999993</v>
      </c>
      <c r="H113" s="37">
        <v>462.19999999999993</v>
      </c>
      <c r="I113" s="37">
        <v>469.59999999999991</v>
      </c>
      <c r="J113" s="37">
        <v>479.94999999999993</v>
      </c>
      <c r="K113" s="28">
        <v>459.25</v>
      </c>
      <c r="L113" s="28">
        <v>441.5</v>
      </c>
      <c r="M113" s="28">
        <v>4.0081300000000004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32.700000000000003</v>
      </c>
      <c r="D114" s="37">
        <v>32.9</v>
      </c>
      <c r="E114" s="37">
        <v>32.4</v>
      </c>
      <c r="F114" s="37">
        <v>32.1</v>
      </c>
      <c r="G114" s="37">
        <v>31.6</v>
      </c>
      <c r="H114" s="37">
        <v>33.199999999999996</v>
      </c>
      <c r="I114" s="37">
        <v>33.699999999999996</v>
      </c>
      <c r="J114" s="37">
        <v>33.999999999999993</v>
      </c>
      <c r="K114" s="28">
        <v>33.4</v>
      </c>
      <c r="L114" s="28">
        <v>32.6</v>
      </c>
      <c r="M114" s="28">
        <v>136.72546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263.39999999999998</v>
      </c>
      <c r="D115" s="37">
        <v>264.58333333333331</v>
      </c>
      <c r="E115" s="37">
        <v>261.86666666666662</v>
      </c>
      <c r="F115" s="37">
        <v>260.33333333333331</v>
      </c>
      <c r="G115" s="37">
        <v>257.61666666666662</v>
      </c>
      <c r="H115" s="37">
        <v>266.11666666666662</v>
      </c>
      <c r="I115" s="37">
        <v>268.83333333333331</v>
      </c>
      <c r="J115" s="37">
        <v>270.36666666666662</v>
      </c>
      <c r="K115" s="28">
        <v>267.3</v>
      </c>
      <c r="L115" s="28">
        <v>263.05</v>
      </c>
      <c r="M115" s="28">
        <v>50.594740000000002</v>
      </c>
      <c r="N115" s="1"/>
      <c r="O115" s="1"/>
    </row>
    <row r="116" spans="1:15" ht="12.75" customHeight="1">
      <c r="A116" s="53">
        <v>107</v>
      </c>
      <c r="B116" s="28" t="s">
        <v>263</v>
      </c>
      <c r="C116" s="28">
        <v>4174.3999999999996</v>
      </c>
      <c r="D116" s="37">
        <v>4165.0166666666664</v>
      </c>
      <c r="E116" s="37">
        <v>4120.0333333333328</v>
      </c>
      <c r="F116" s="37">
        <v>4065.6666666666661</v>
      </c>
      <c r="G116" s="37">
        <v>4020.6833333333325</v>
      </c>
      <c r="H116" s="37">
        <v>4219.3833333333332</v>
      </c>
      <c r="I116" s="37">
        <v>4264.3666666666668</v>
      </c>
      <c r="J116" s="37">
        <v>4318.7333333333336</v>
      </c>
      <c r="K116" s="28">
        <v>4210</v>
      </c>
      <c r="L116" s="28">
        <v>4110.6499999999996</v>
      </c>
      <c r="M116" s="28">
        <v>0.45202999999999999</v>
      </c>
      <c r="N116" s="1"/>
      <c r="O116" s="1"/>
    </row>
    <row r="117" spans="1:15" ht="12.75" customHeight="1">
      <c r="A117" s="53">
        <v>108</v>
      </c>
      <c r="B117" s="28" t="s">
        <v>403</v>
      </c>
      <c r="C117" s="28">
        <v>152.94999999999999</v>
      </c>
      <c r="D117" s="37">
        <v>152.76666666666668</v>
      </c>
      <c r="E117" s="37">
        <v>151.23333333333335</v>
      </c>
      <c r="F117" s="37">
        <v>149.51666666666668</v>
      </c>
      <c r="G117" s="37">
        <v>147.98333333333335</v>
      </c>
      <c r="H117" s="37">
        <v>154.48333333333335</v>
      </c>
      <c r="I117" s="37">
        <v>156.01666666666671</v>
      </c>
      <c r="J117" s="37">
        <v>157.73333333333335</v>
      </c>
      <c r="K117" s="28">
        <v>154.30000000000001</v>
      </c>
      <c r="L117" s="28">
        <v>151.05000000000001</v>
      </c>
      <c r="M117" s="28">
        <v>7.0577300000000003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222.05</v>
      </c>
      <c r="D118" s="37">
        <v>220.63333333333333</v>
      </c>
      <c r="E118" s="37">
        <v>218.41666666666666</v>
      </c>
      <c r="F118" s="37">
        <v>214.78333333333333</v>
      </c>
      <c r="G118" s="37">
        <v>212.56666666666666</v>
      </c>
      <c r="H118" s="37">
        <v>224.26666666666665</v>
      </c>
      <c r="I118" s="37">
        <v>226.48333333333335</v>
      </c>
      <c r="J118" s="37">
        <v>230.11666666666665</v>
      </c>
      <c r="K118" s="28">
        <v>222.85</v>
      </c>
      <c r="L118" s="28">
        <v>217</v>
      </c>
      <c r="M118" s="28">
        <v>52.367139999999999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109.2</v>
      </c>
      <c r="D119" s="37">
        <v>109.5</v>
      </c>
      <c r="E119" s="37">
        <v>108</v>
      </c>
      <c r="F119" s="37">
        <v>106.8</v>
      </c>
      <c r="G119" s="37">
        <v>105.3</v>
      </c>
      <c r="H119" s="37">
        <v>110.7</v>
      </c>
      <c r="I119" s="37">
        <v>112.2</v>
      </c>
      <c r="J119" s="37">
        <v>113.4</v>
      </c>
      <c r="K119" s="28">
        <v>111</v>
      </c>
      <c r="L119" s="28">
        <v>108.3</v>
      </c>
      <c r="M119" s="28">
        <v>95.911529999999999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623.35</v>
      </c>
      <c r="D120" s="37">
        <v>626.00000000000011</v>
      </c>
      <c r="E120" s="37">
        <v>619.55000000000018</v>
      </c>
      <c r="F120" s="37">
        <v>615.75000000000011</v>
      </c>
      <c r="G120" s="37">
        <v>609.30000000000018</v>
      </c>
      <c r="H120" s="37">
        <v>629.80000000000018</v>
      </c>
      <c r="I120" s="37">
        <v>636.25000000000023</v>
      </c>
      <c r="J120" s="37">
        <v>640.05000000000018</v>
      </c>
      <c r="K120" s="28">
        <v>632.45000000000005</v>
      </c>
      <c r="L120" s="28">
        <v>622.20000000000005</v>
      </c>
      <c r="M120" s="28">
        <v>9.7146000000000008</v>
      </c>
      <c r="N120" s="1"/>
      <c r="O120" s="1"/>
    </row>
    <row r="121" spans="1:15" ht="12.75" customHeight="1">
      <c r="A121" s="53">
        <v>112</v>
      </c>
      <c r="B121" s="28" t="s">
        <v>825</v>
      </c>
      <c r="C121" s="28">
        <v>20.75</v>
      </c>
      <c r="D121" s="37">
        <v>20.75</v>
      </c>
      <c r="E121" s="37">
        <v>20.7</v>
      </c>
      <c r="F121" s="37">
        <v>20.65</v>
      </c>
      <c r="G121" s="37">
        <v>20.599999999999998</v>
      </c>
      <c r="H121" s="37">
        <v>20.8</v>
      </c>
      <c r="I121" s="37">
        <v>20.849999999999998</v>
      </c>
      <c r="J121" s="37">
        <v>20.900000000000002</v>
      </c>
      <c r="K121" s="28">
        <v>20.8</v>
      </c>
      <c r="L121" s="28">
        <v>20.7</v>
      </c>
      <c r="M121" s="28">
        <v>30.60444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355.35</v>
      </c>
      <c r="D122" s="37">
        <v>352.40000000000003</v>
      </c>
      <c r="E122" s="37">
        <v>348.05000000000007</v>
      </c>
      <c r="F122" s="37">
        <v>340.75000000000006</v>
      </c>
      <c r="G122" s="37">
        <v>336.40000000000009</v>
      </c>
      <c r="H122" s="37">
        <v>359.70000000000005</v>
      </c>
      <c r="I122" s="37">
        <v>364.05000000000007</v>
      </c>
      <c r="J122" s="37">
        <v>371.35</v>
      </c>
      <c r="K122" s="28">
        <v>356.75</v>
      </c>
      <c r="L122" s="28">
        <v>345.1</v>
      </c>
      <c r="M122" s="28">
        <v>44.594819999999999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206.15</v>
      </c>
      <c r="D123" s="37">
        <v>203.66666666666666</v>
      </c>
      <c r="E123" s="37">
        <v>200.18333333333331</v>
      </c>
      <c r="F123" s="37">
        <v>194.21666666666664</v>
      </c>
      <c r="G123" s="37">
        <v>190.73333333333329</v>
      </c>
      <c r="H123" s="37">
        <v>209.63333333333333</v>
      </c>
      <c r="I123" s="37">
        <v>213.11666666666667</v>
      </c>
      <c r="J123" s="37">
        <v>219.08333333333334</v>
      </c>
      <c r="K123" s="28">
        <v>207.15</v>
      </c>
      <c r="L123" s="28">
        <v>197.7</v>
      </c>
      <c r="M123" s="28">
        <v>44.820709999999998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843.3</v>
      </c>
      <c r="D124" s="37">
        <v>842.76666666666677</v>
      </c>
      <c r="E124" s="37">
        <v>828.53333333333353</v>
      </c>
      <c r="F124" s="37">
        <v>813.76666666666677</v>
      </c>
      <c r="G124" s="37">
        <v>799.53333333333353</v>
      </c>
      <c r="H124" s="37">
        <v>857.53333333333353</v>
      </c>
      <c r="I124" s="37">
        <v>871.76666666666688</v>
      </c>
      <c r="J124" s="37">
        <v>886.53333333333353</v>
      </c>
      <c r="K124" s="28">
        <v>857</v>
      </c>
      <c r="L124" s="28">
        <v>828</v>
      </c>
      <c r="M124" s="28">
        <v>39.116729999999997</v>
      </c>
      <c r="N124" s="1"/>
      <c r="O124" s="1"/>
    </row>
    <row r="125" spans="1:15" ht="12.75" customHeight="1">
      <c r="A125" s="53">
        <v>116</v>
      </c>
      <c r="B125" s="28" t="s">
        <v>164</v>
      </c>
      <c r="C125" s="28">
        <v>3643.75</v>
      </c>
      <c r="D125" s="37">
        <v>3640.6666666666665</v>
      </c>
      <c r="E125" s="37">
        <v>3603.5333333333328</v>
      </c>
      <c r="F125" s="37">
        <v>3563.3166666666662</v>
      </c>
      <c r="G125" s="37">
        <v>3526.1833333333325</v>
      </c>
      <c r="H125" s="37">
        <v>3680.8833333333332</v>
      </c>
      <c r="I125" s="37">
        <v>3718.0166666666673</v>
      </c>
      <c r="J125" s="37">
        <v>3758.2333333333336</v>
      </c>
      <c r="K125" s="28">
        <v>3677.8</v>
      </c>
      <c r="L125" s="28">
        <v>3600.45</v>
      </c>
      <c r="M125" s="28">
        <v>2.2837399999999999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1422.2</v>
      </c>
      <c r="D126" s="37">
        <v>1429.1500000000003</v>
      </c>
      <c r="E126" s="37">
        <v>1411.9000000000005</v>
      </c>
      <c r="F126" s="37">
        <v>1401.6000000000001</v>
      </c>
      <c r="G126" s="37">
        <v>1384.3500000000004</v>
      </c>
      <c r="H126" s="37">
        <v>1439.4500000000007</v>
      </c>
      <c r="I126" s="37">
        <v>1456.7000000000003</v>
      </c>
      <c r="J126" s="37">
        <v>1467.0000000000009</v>
      </c>
      <c r="K126" s="28">
        <v>1446.4</v>
      </c>
      <c r="L126" s="28">
        <v>1418.85</v>
      </c>
      <c r="M126" s="28">
        <v>46.519579999999998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1735.5</v>
      </c>
      <c r="D127" s="37">
        <v>1743.1666666666667</v>
      </c>
      <c r="E127" s="37">
        <v>1724.4833333333336</v>
      </c>
      <c r="F127" s="37">
        <v>1713.4666666666669</v>
      </c>
      <c r="G127" s="37">
        <v>1694.7833333333338</v>
      </c>
      <c r="H127" s="37">
        <v>1754.1833333333334</v>
      </c>
      <c r="I127" s="37">
        <v>1772.8666666666663</v>
      </c>
      <c r="J127" s="37">
        <v>1783.8833333333332</v>
      </c>
      <c r="K127" s="28">
        <v>1761.85</v>
      </c>
      <c r="L127" s="28">
        <v>1732.15</v>
      </c>
      <c r="M127" s="28">
        <v>2.45913</v>
      </c>
      <c r="N127" s="1"/>
      <c r="O127" s="1"/>
    </row>
    <row r="128" spans="1:15" ht="12.75" customHeight="1">
      <c r="A128" s="53">
        <v>119</v>
      </c>
      <c r="B128" s="28" t="s">
        <v>264</v>
      </c>
      <c r="C128" s="28">
        <v>877.5</v>
      </c>
      <c r="D128" s="37">
        <v>875.85</v>
      </c>
      <c r="E128" s="37">
        <v>868.7</v>
      </c>
      <c r="F128" s="37">
        <v>859.9</v>
      </c>
      <c r="G128" s="37">
        <v>852.75</v>
      </c>
      <c r="H128" s="37">
        <v>884.65000000000009</v>
      </c>
      <c r="I128" s="37">
        <v>891.8</v>
      </c>
      <c r="J128" s="37">
        <v>900.60000000000014</v>
      </c>
      <c r="K128" s="28">
        <v>883</v>
      </c>
      <c r="L128" s="28">
        <v>867.05</v>
      </c>
      <c r="M128" s="28">
        <v>1.6559200000000001</v>
      </c>
      <c r="N128" s="1"/>
      <c r="O128" s="1"/>
    </row>
    <row r="129" spans="1:15" ht="12.75" customHeight="1">
      <c r="A129" s="53">
        <v>120</v>
      </c>
      <c r="B129" s="28" t="s">
        <v>265</v>
      </c>
      <c r="C129" s="28">
        <v>225.5</v>
      </c>
      <c r="D129" s="37">
        <v>226.43333333333331</v>
      </c>
      <c r="E129" s="37">
        <v>223.06666666666661</v>
      </c>
      <c r="F129" s="37">
        <v>220.6333333333333</v>
      </c>
      <c r="G129" s="37">
        <v>217.26666666666659</v>
      </c>
      <c r="H129" s="37">
        <v>228.86666666666662</v>
      </c>
      <c r="I129" s="37">
        <v>232.23333333333335</v>
      </c>
      <c r="J129" s="37">
        <v>234.66666666666663</v>
      </c>
      <c r="K129" s="28">
        <v>229.8</v>
      </c>
      <c r="L129" s="28">
        <v>224</v>
      </c>
      <c r="M129" s="28">
        <v>5.2290700000000001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563</v>
      </c>
      <c r="D130" s="37">
        <v>563.01666666666665</v>
      </c>
      <c r="E130" s="37">
        <v>557.0333333333333</v>
      </c>
      <c r="F130" s="37">
        <v>551.06666666666661</v>
      </c>
      <c r="G130" s="37">
        <v>545.08333333333326</v>
      </c>
      <c r="H130" s="37">
        <v>568.98333333333335</v>
      </c>
      <c r="I130" s="37">
        <v>574.9666666666667</v>
      </c>
      <c r="J130" s="37">
        <v>580.93333333333339</v>
      </c>
      <c r="K130" s="28">
        <v>569</v>
      </c>
      <c r="L130" s="28">
        <v>557.04999999999995</v>
      </c>
      <c r="M130" s="28">
        <v>38.031010000000002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348.55</v>
      </c>
      <c r="D131" s="37">
        <v>350.2833333333333</v>
      </c>
      <c r="E131" s="37">
        <v>345.61666666666662</v>
      </c>
      <c r="F131" s="37">
        <v>342.68333333333334</v>
      </c>
      <c r="G131" s="37">
        <v>338.01666666666665</v>
      </c>
      <c r="H131" s="37">
        <v>353.21666666666658</v>
      </c>
      <c r="I131" s="37">
        <v>357.88333333333333</v>
      </c>
      <c r="J131" s="37">
        <v>360.81666666666655</v>
      </c>
      <c r="K131" s="28">
        <v>354.95</v>
      </c>
      <c r="L131" s="28">
        <v>347.35</v>
      </c>
      <c r="M131" s="28">
        <v>32.443680000000001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524.15</v>
      </c>
      <c r="D132" s="37">
        <v>522.31666666666672</v>
      </c>
      <c r="E132" s="37">
        <v>517.63333333333344</v>
      </c>
      <c r="F132" s="37">
        <v>511.11666666666667</v>
      </c>
      <c r="G132" s="37">
        <v>506.43333333333339</v>
      </c>
      <c r="H132" s="37">
        <v>528.83333333333348</v>
      </c>
      <c r="I132" s="37">
        <v>533.51666666666665</v>
      </c>
      <c r="J132" s="37">
        <v>540.03333333333353</v>
      </c>
      <c r="K132" s="28">
        <v>527</v>
      </c>
      <c r="L132" s="28">
        <v>515.79999999999995</v>
      </c>
      <c r="M132" s="28">
        <v>13.820779999999999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1736.65</v>
      </c>
      <c r="D133" s="37">
        <v>1738.5166666666667</v>
      </c>
      <c r="E133" s="37">
        <v>1727.0333333333333</v>
      </c>
      <c r="F133" s="37">
        <v>1717.4166666666667</v>
      </c>
      <c r="G133" s="37">
        <v>1705.9333333333334</v>
      </c>
      <c r="H133" s="37">
        <v>1748.1333333333332</v>
      </c>
      <c r="I133" s="37">
        <v>1759.6166666666663</v>
      </c>
      <c r="J133" s="37">
        <v>1769.2333333333331</v>
      </c>
      <c r="K133" s="28">
        <v>1750</v>
      </c>
      <c r="L133" s="28">
        <v>1728.9</v>
      </c>
      <c r="M133" s="28">
        <v>17.701689999999999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70.75</v>
      </c>
      <c r="D134" s="37">
        <v>70.916666666666671</v>
      </c>
      <c r="E134" s="37">
        <v>69.63333333333334</v>
      </c>
      <c r="F134" s="37">
        <v>68.516666666666666</v>
      </c>
      <c r="G134" s="37">
        <v>67.233333333333334</v>
      </c>
      <c r="H134" s="37">
        <v>72.033333333333346</v>
      </c>
      <c r="I134" s="37">
        <v>73.316666666666677</v>
      </c>
      <c r="J134" s="37">
        <v>74.433333333333351</v>
      </c>
      <c r="K134" s="28">
        <v>72.2</v>
      </c>
      <c r="L134" s="28">
        <v>69.8</v>
      </c>
      <c r="M134" s="28">
        <v>94.337220000000002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3290.85</v>
      </c>
      <c r="D135" s="37">
        <v>3302.6166666666668</v>
      </c>
      <c r="E135" s="37">
        <v>3264.2333333333336</v>
      </c>
      <c r="F135" s="37">
        <v>3237.6166666666668</v>
      </c>
      <c r="G135" s="37">
        <v>3199.2333333333336</v>
      </c>
      <c r="H135" s="37">
        <v>3329.2333333333336</v>
      </c>
      <c r="I135" s="37">
        <v>3367.6166666666668</v>
      </c>
      <c r="J135" s="37">
        <v>3394.2333333333336</v>
      </c>
      <c r="K135" s="28">
        <v>3341</v>
      </c>
      <c r="L135" s="28">
        <v>3276</v>
      </c>
      <c r="M135" s="28">
        <v>1.28112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321.35000000000002</v>
      </c>
      <c r="D136" s="37">
        <v>319.83333333333331</v>
      </c>
      <c r="E136" s="37">
        <v>316.51666666666665</v>
      </c>
      <c r="F136" s="37">
        <v>311.68333333333334</v>
      </c>
      <c r="G136" s="37">
        <v>308.36666666666667</v>
      </c>
      <c r="H136" s="37">
        <v>324.66666666666663</v>
      </c>
      <c r="I136" s="37">
        <v>327.98333333333335</v>
      </c>
      <c r="J136" s="37">
        <v>332.81666666666661</v>
      </c>
      <c r="K136" s="28">
        <v>323.14999999999998</v>
      </c>
      <c r="L136" s="28">
        <v>315</v>
      </c>
      <c r="M136" s="28">
        <v>58.969340000000003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4201.8500000000004</v>
      </c>
      <c r="D137" s="37">
        <v>4203.3666666666659</v>
      </c>
      <c r="E137" s="37">
        <v>4163.7833333333319</v>
      </c>
      <c r="F137" s="37">
        <v>4125.7166666666662</v>
      </c>
      <c r="G137" s="37">
        <v>4086.1333333333323</v>
      </c>
      <c r="H137" s="37">
        <v>4241.4333333333316</v>
      </c>
      <c r="I137" s="37">
        <v>4281.0166666666655</v>
      </c>
      <c r="J137" s="37">
        <v>4319.0833333333312</v>
      </c>
      <c r="K137" s="28">
        <v>4242.95</v>
      </c>
      <c r="L137" s="28">
        <v>4165.3</v>
      </c>
      <c r="M137" s="28">
        <v>2.0213899999999998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1560.35</v>
      </c>
      <c r="D138" s="37">
        <v>1555.4666666666665</v>
      </c>
      <c r="E138" s="37">
        <v>1543.9333333333329</v>
      </c>
      <c r="F138" s="37">
        <v>1527.5166666666664</v>
      </c>
      <c r="G138" s="37">
        <v>1515.9833333333329</v>
      </c>
      <c r="H138" s="37">
        <v>1571.883333333333</v>
      </c>
      <c r="I138" s="37">
        <v>1583.4166666666663</v>
      </c>
      <c r="J138" s="37">
        <v>1599.833333333333</v>
      </c>
      <c r="K138" s="28">
        <v>1567</v>
      </c>
      <c r="L138" s="28">
        <v>1539.05</v>
      </c>
      <c r="M138" s="28">
        <v>14.61683</v>
      </c>
      <c r="N138" s="1"/>
      <c r="O138" s="1"/>
    </row>
    <row r="139" spans="1:15" ht="12.75" customHeight="1">
      <c r="A139" s="53">
        <v>130</v>
      </c>
      <c r="B139" s="28" t="s">
        <v>266</v>
      </c>
      <c r="C139" s="28">
        <v>513.4</v>
      </c>
      <c r="D139" s="37">
        <v>515.9</v>
      </c>
      <c r="E139" s="37">
        <v>507.69999999999993</v>
      </c>
      <c r="F139" s="37">
        <v>501.99999999999994</v>
      </c>
      <c r="G139" s="37">
        <v>493.7999999999999</v>
      </c>
      <c r="H139" s="37">
        <v>521.59999999999991</v>
      </c>
      <c r="I139" s="37">
        <v>529.79999999999995</v>
      </c>
      <c r="J139" s="37">
        <v>535.5</v>
      </c>
      <c r="K139" s="28">
        <v>524.1</v>
      </c>
      <c r="L139" s="28">
        <v>510.2</v>
      </c>
      <c r="M139" s="28">
        <v>13.34525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613.70000000000005</v>
      </c>
      <c r="D140" s="37">
        <v>612.73333333333335</v>
      </c>
      <c r="E140" s="37">
        <v>608.9666666666667</v>
      </c>
      <c r="F140" s="37">
        <v>604.23333333333335</v>
      </c>
      <c r="G140" s="37">
        <v>600.4666666666667</v>
      </c>
      <c r="H140" s="37">
        <v>617.4666666666667</v>
      </c>
      <c r="I140" s="37">
        <v>621.23333333333335</v>
      </c>
      <c r="J140" s="37">
        <v>625.9666666666667</v>
      </c>
      <c r="K140" s="28">
        <v>616.5</v>
      </c>
      <c r="L140" s="28">
        <v>608</v>
      </c>
      <c r="M140" s="28">
        <v>5.2409600000000003</v>
      </c>
      <c r="N140" s="1"/>
      <c r="O140" s="1"/>
    </row>
    <row r="141" spans="1:15" ht="12.75" customHeight="1">
      <c r="A141" s="53">
        <v>132</v>
      </c>
      <c r="B141" s="28" t="s">
        <v>160</v>
      </c>
      <c r="C141" s="28">
        <v>68441.7</v>
      </c>
      <c r="D141" s="37">
        <v>68731.650000000009</v>
      </c>
      <c r="E141" s="37">
        <v>67912.300000000017</v>
      </c>
      <c r="F141" s="37">
        <v>67382.900000000009</v>
      </c>
      <c r="G141" s="37">
        <v>66563.550000000017</v>
      </c>
      <c r="H141" s="37">
        <v>69261.050000000017</v>
      </c>
      <c r="I141" s="37">
        <v>70080.400000000023</v>
      </c>
      <c r="J141" s="37">
        <v>70609.800000000017</v>
      </c>
      <c r="K141" s="28">
        <v>69551</v>
      </c>
      <c r="L141" s="28">
        <v>68202.25</v>
      </c>
      <c r="M141" s="28">
        <v>7.7609999999999998E-2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762.85</v>
      </c>
      <c r="D142" s="37">
        <v>767.98333333333323</v>
      </c>
      <c r="E142" s="37">
        <v>751.41666666666652</v>
      </c>
      <c r="F142" s="37">
        <v>739.98333333333323</v>
      </c>
      <c r="G142" s="37">
        <v>723.41666666666652</v>
      </c>
      <c r="H142" s="37">
        <v>779.41666666666652</v>
      </c>
      <c r="I142" s="37">
        <v>795.98333333333335</v>
      </c>
      <c r="J142" s="37">
        <v>807.41666666666652</v>
      </c>
      <c r="K142" s="28">
        <v>784.55</v>
      </c>
      <c r="L142" s="28">
        <v>756.55</v>
      </c>
      <c r="M142" s="28">
        <v>14.31765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177.55</v>
      </c>
      <c r="D143" s="37">
        <v>176.04999999999998</v>
      </c>
      <c r="E143" s="37">
        <v>173.84999999999997</v>
      </c>
      <c r="F143" s="37">
        <v>170.14999999999998</v>
      </c>
      <c r="G143" s="37">
        <v>167.94999999999996</v>
      </c>
      <c r="H143" s="37">
        <v>179.74999999999997</v>
      </c>
      <c r="I143" s="37">
        <v>181.94999999999996</v>
      </c>
      <c r="J143" s="37">
        <v>185.64999999999998</v>
      </c>
      <c r="K143" s="28">
        <v>178.25</v>
      </c>
      <c r="L143" s="28">
        <v>172.35</v>
      </c>
      <c r="M143" s="28">
        <v>17.9373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1025.5</v>
      </c>
      <c r="D144" s="37">
        <v>1028.2666666666667</v>
      </c>
      <c r="E144" s="37">
        <v>1017.2333333333333</v>
      </c>
      <c r="F144" s="37">
        <v>1008.9666666666667</v>
      </c>
      <c r="G144" s="37">
        <v>997.93333333333339</v>
      </c>
      <c r="H144" s="37">
        <v>1036.5333333333333</v>
      </c>
      <c r="I144" s="37">
        <v>1047.5666666666666</v>
      </c>
      <c r="J144" s="37">
        <v>1055.8333333333333</v>
      </c>
      <c r="K144" s="28">
        <v>1039.3</v>
      </c>
      <c r="L144" s="28">
        <v>1020</v>
      </c>
      <c r="M144" s="28">
        <v>33.337530000000001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88.5</v>
      </c>
      <c r="D145" s="37">
        <v>88.5</v>
      </c>
      <c r="E145" s="37">
        <v>87.5</v>
      </c>
      <c r="F145" s="37">
        <v>86.5</v>
      </c>
      <c r="G145" s="37">
        <v>85.5</v>
      </c>
      <c r="H145" s="37">
        <v>89.5</v>
      </c>
      <c r="I145" s="37">
        <v>90.5</v>
      </c>
      <c r="J145" s="37">
        <v>91.5</v>
      </c>
      <c r="K145" s="28">
        <v>89.5</v>
      </c>
      <c r="L145" s="28">
        <v>87.5</v>
      </c>
      <c r="M145" s="28">
        <v>22.23002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493.8</v>
      </c>
      <c r="D146" s="37">
        <v>495.2</v>
      </c>
      <c r="E146" s="37">
        <v>489.59999999999997</v>
      </c>
      <c r="F146" s="37">
        <v>485.4</v>
      </c>
      <c r="G146" s="37">
        <v>479.79999999999995</v>
      </c>
      <c r="H146" s="37">
        <v>499.4</v>
      </c>
      <c r="I146" s="37">
        <v>505</v>
      </c>
      <c r="J146" s="37">
        <v>509.2</v>
      </c>
      <c r="K146" s="28">
        <v>500.8</v>
      </c>
      <c r="L146" s="28">
        <v>491</v>
      </c>
      <c r="M146" s="28">
        <v>12.34778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7853.45</v>
      </c>
      <c r="D147" s="37">
        <v>7866.1500000000005</v>
      </c>
      <c r="E147" s="37">
        <v>7803.3000000000011</v>
      </c>
      <c r="F147" s="37">
        <v>7753.1500000000005</v>
      </c>
      <c r="G147" s="37">
        <v>7690.3000000000011</v>
      </c>
      <c r="H147" s="37">
        <v>7916.3000000000011</v>
      </c>
      <c r="I147" s="37">
        <v>7979.1500000000015</v>
      </c>
      <c r="J147" s="37">
        <v>8029.3000000000011</v>
      </c>
      <c r="K147" s="28">
        <v>7929</v>
      </c>
      <c r="L147" s="28">
        <v>7816</v>
      </c>
      <c r="M147" s="28">
        <v>6.0456599999999998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822.2</v>
      </c>
      <c r="D148" s="37">
        <v>819</v>
      </c>
      <c r="E148" s="37">
        <v>811.4</v>
      </c>
      <c r="F148" s="37">
        <v>800.6</v>
      </c>
      <c r="G148" s="37">
        <v>793</v>
      </c>
      <c r="H148" s="37">
        <v>829.8</v>
      </c>
      <c r="I148" s="37">
        <v>837.39999999999986</v>
      </c>
      <c r="J148" s="37">
        <v>848.19999999999993</v>
      </c>
      <c r="K148" s="28">
        <v>826.6</v>
      </c>
      <c r="L148" s="28">
        <v>808.2</v>
      </c>
      <c r="M148" s="28">
        <v>2.9178099999999998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2929.25</v>
      </c>
      <c r="D149" s="37">
        <v>2938.1833333333329</v>
      </c>
      <c r="E149" s="37">
        <v>2903.1166666666659</v>
      </c>
      <c r="F149" s="37">
        <v>2876.9833333333331</v>
      </c>
      <c r="G149" s="37">
        <v>2841.9166666666661</v>
      </c>
      <c r="H149" s="37">
        <v>2964.3166666666657</v>
      </c>
      <c r="I149" s="37">
        <v>2999.3833333333323</v>
      </c>
      <c r="J149" s="37">
        <v>3025.5166666666655</v>
      </c>
      <c r="K149" s="28">
        <v>2973.25</v>
      </c>
      <c r="L149" s="28">
        <v>2912.05</v>
      </c>
      <c r="M149" s="28">
        <v>2.4915699999999998</v>
      </c>
      <c r="N149" s="1"/>
      <c r="O149" s="1"/>
    </row>
    <row r="150" spans="1:15" ht="12.75" customHeight="1">
      <c r="A150" s="53">
        <v>141</v>
      </c>
      <c r="B150" s="28" t="s">
        <v>159</v>
      </c>
      <c r="C150" s="28">
        <v>2338.75</v>
      </c>
      <c r="D150" s="37">
        <v>2332.6</v>
      </c>
      <c r="E150" s="37">
        <v>2316.6999999999998</v>
      </c>
      <c r="F150" s="37">
        <v>2294.65</v>
      </c>
      <c r="G150" s="37">
        <v>2278.75</v>
      </c>
      <c r="H150" s="37">
        <v>2354.6499999999996</v>
      </c>
      <c r="I150" s="37">
        <v>2370.5500000000002</v>
      </c>
      <c r="J150" s="37">
        <v>2392.5999999999995</v>
      </c>
      <c r="K150" s="28">
        <v>2348.5</v>
      </c>
      <c r="L150" s="28">
        <v>2310.5500000000002</v>
      </c>
      <c r="M150" s="28">
        <v>3.57443</v>
      </c>
      <c r="N150" s="1"/>
      <c r="O150" s="1"/>
    </row>
    <row r="151" spans="1:15" ht="12.75" customHeight="1">
      <c r="A151" s="53">
        <v>142</v>
      </c>
      <c r="B151" s="28" t="s">
        <v>161</v>
      </c>
      <c r="C151" s="28">
        <v>1042.5</v>
      </c>
      <c r="D151" s="37">
        <v>1042.5666666666668</v>
      </c>
      <c r="E151" s="37">
        <v>1029.8333333333337</v>
      </c>
      <c r="F151" s="37">
        <v>1017.166666666667</v>
      </c>
      <c r="G151" s="37">
        <v>1004.4333333333338</v>
      </c>
      <c r="H151" s="37">
        <v>1055.2333333333336</v>
      </c>
      <c r="I151" s="37">
        <v>1067.9666666666667</v>
      </c>
      <c r="J151" s="37">
        <v>1080.6333333333334</v>
      </c>
      <c r="K151" s="28">
        <v>1055.3</v>
      </c>
      <c r="L151" s="28">
        <v>1029.9000000000001</v>
      </c>
      <c r="M151" s="28">
        <v>12.942740000000001</v>
      </c>
      <c r="N151" s="1"/>
      <c r="O151" s="1"/>
    </row>
    <row r="152" spans="1:15" ht="12.75" customHeight="1">
      <c r="A152" s="53">
        <v>143</v>
      </c>
      <c r="B152" s="28" t="s">
        <v>267</v>
      </c>
      <c r="C152" s="28">
        <v>679.8</v>
      </c>
      <c r="D152" s="37">
        <v>678.56666666666661</v>
      </c>
      <c r="E152" s="37">
        <v>671.83333333333326</v>
      </c>
      <c r="F152" s="37">
        <v>663.86666666666667</v>
      </c>
      <c r="G152" s="37">
        <v>657.13333333333333</v>
      </c>
      <c r="H152" s="37">
        <v>686.53333333333319</v>
      </c>
      <c r="I152" s="37">
        <v>693.26666666666654</v>
      </c>
      <c r="J152" s="37">
        <v>701.23333333333312</v>
      </c>
      <c r="K152" s="28">
        <v>685.3</v>
      </c>
      <c r="L152" s="28">
        <v>670.6</v>
      </c>
      <c r="M152" s="28">
        <v>1.03969</v>
      </c>
      <c r="N152" s="1"/>
      <c r="O152" s="1"/>
    </row>
    <row r="153" spans="1:15" ht="12.75" customHeight="1">
      <c r="A153" s="53">
        <v>144</v>
      </c>
      <c r="B153" s="28" t="s">
        <v>167</v>
      </c>
      <c r="C153" s="28">
        <v>114.05</v>
      </c>
      <c r="D153" s="37">
        <v>114.19999999999999</v>
      </c>
      <c r="E153" s="37">
        <v>113.29999999999998</v>
      </c>
      <c r="F153" s="37">
        <v>112.55</v>
      </c>
      <c r="G153" s="37">
        <v>111.64999999999999</v>
      </c>
      <c r="H153" s="37">
        <v>114.94999999999997</v>
      </c>
      <c r="I153" s="37">
        <v>115.84999999999998</v>
      </c>
      <c r="J153" s="37">
        <v>116.59999999999997</v>
      </c>
      <c r="K153" s="28">
        <v>115.1</v>
      </c>
      <c r="L153" s="28">
        <v>113.45</v>
      </c>
      <c r="M153" s="28">
        <v>43.570369999999997</v>
      </c>
      <c r="N153" s="1"/>
      <c r="O153" s="1"/>
    </row>
    <row r="154" spans="1:15" ht="12.75" customHeight="1">
      <c r="A154" s="53">
        <v>145</v>
      </c>
      <c r="B154" s="28" t="s">
        <v>169</v>
      </c>
      <c r="C154" s="28">
        <v>148.15</v>
      </c>
      <c r="D154" s="37">
        <v>149.80000000000001</v>
      </c>
      <c r="E154" s="37">
        <v>145.90000000000003</v>
      </c>
      <c r="F154" s="37">
        <v>143.65000000000003</v>
      </c>
      <c r="G154" s="37">
        <v>139.75000000000006</v>
      </c>
      <c r="H154" s="37">
        <v>152.05000000000001</v>
      </c>
      <c r="I154" s="37">
        <v>155.94999999999999</v>
      </c>
      <c r="J154" s="37">
        <v>158.19999999999999</v>
      </c>
      <c r="K154" s="28">
        <v>153.69999999999999</v>
      </c>
      <c r="L154" s="28">
        <v>147.55000000000001</v>
      </c>
      <c r="M154" s="28">
        <v>151.72295</v>
      </c>
      <c r="N154" s="1"/>
      <c r="O154" s="1"/>
    </row>
    <row r="155" spans="1:15" ht="12.75" customHeight="1">
      <c r="A155" s="53">
        <v>146</v>
      </c>
      <c r="B155" s="28" t="s">
        <v>163</v>
      </c>
      <c r="C155" s="28">
        <v>82.1</v>
      </c>
      <c r="D155" s="37">
        <v>82.683333333333323</v>
      </c>
      <c r="E155" s="37">
        <v>81.016666666666652</v>
      </c>
      <c r="F155" s="37">
        <v>79.933333333333323</v>
      </c>
      <c r="G155" s="37">
        <v>78.266666666666652</v>
      </c>
      <c r="H155" s="37">
        <v>83.766666666666652</v>
      </c>
      <c r="I155" s="37">
        <v>85.433333333333309</v>
      </c>
      <c r="J155" s="37">
        <v>86.516666666666652</v>
      </c>
      <c r="K155" s="28">
        <v>84.35</v>
      </c>
      <c r="L155" s="28">
        <v>81.599999999999994</v>
      </c>
      <c r="M155" s="28">
        <v>131.31903</v>
      </c>
      <c r="N155" s="1"/>
      <c r="O155" s="1"/>
    </row>
    <row r="156" spans="1:15" ht="12.75" customHeight="1">
      <c r="A156" s="53">
        <v>147</v>
      </c>
      <c r="B156" s="28" t="s">
        <v>165</v>
      </c>
      <c r="C156" s="28">
        <v>3594.25</v>
      </c>
      <c r="D156" s="37">
        <v>3570.3000000000006</v>
      </c>
      <c r="E156" s="37">
        <v>3532.0000000000014</v>
      </c>
      <c r="F156" s="37">
        <v>3469.7500000000009</v>
      </c>
      <c r="G156" s="37">
        <v>3431.4500000000016</v>
      </c>
      <c r="H156" s="37">
        <v>3632.5500000000011</v>
      </c>
      <c r="I156" s="37">
        <v>3670.8500000000004</v>
      </c>
      <c r="J156" s="37">
        <v>3733.1000000000008</v>
      </c>
      <c r="K156" s="28">
        <v>3608.6</v>
      </c>
      <c r="L156" s="28">
        <v>3508.05</v>
      </c>
      <c r="M156" s="28">
        <v>0.74565999999999999</v>
      </c>
      <c r="N156" s="1"/>
      <c r="O156" s="1"/>
    </row>
    <row r="157" spans="1:15" ht="12.75" customHeight="1">
      <c r="A157" s="53">
        <v>148</v>
      </c>
      <c r="B157" s="28" t="s">
        <v>166</v>
      </c>
      <c r="C157" s="28">
        <v>16802.3</v>
      </c>
      <c r="D157" s="37">
        <v>16842.433333333334</v>
      </c>
      <c r="E157" s="37">
        <v>16619.866666666669</v>
      </c>
      <c r="F157" s="37">
        <v>16437.433333333334</v>
      </c>
      <c r="G157" s="37">
        <v>16214.866666666669</v>
      </c>
      <c r="H157" s="37">
        <v>17024.866666666669</v>
      </c>
      <c r="I157" s="37">
        <v>17247.433333333334</v>
      </c>
      <c r="J157" s="37">
        <v>17429.866666666669</v>
      </c>
      <c r="K157" s="28">
        <v>17065</v>
      </c>
      <c r="L157" s="28">
        <v>16660</v>
      </c>
      <c r="M157" s="28">
        <v>0.64753000000000005</v>
      </c>
      <c r="N157" s="1"/>
      <c r="O157" s="1"/>
    </row>
    <row r="158" spans="1:15" ht="12.75" customHeight="1">
      <c r="A158" s="53">
        <v>149</v>
      </c>
      <c r="B158" s="28" t="s">
        <v>162</v>
      </c>
      <c r="C158" s="28">
        <v>282.3</v>
      </c>
      <c r="D158" s="37">
        <v>284.55</v>
      </c>
      <c r="E158" s="37">
        <v>277.85000000000002</v>
      </c>
      <c r="F158" s="37">
        <v>273.40000000000003</v>
      </c>
      <c r="G158" s="37">
        <v>266.70000000000005</v>
      </c>
      <c r="H158" s="37">
        <v>289</v>
      </c>
      <c r="I158" s="37">
        <v>295.69999999999993</v>
      </c>
      <c r="J158" s="37">
        <v>300.14999999999998</v>
      </c>
      <c r="K158" s="28">
        <v>291.25</v>
      </c>
      <c r="L158" s="28">
        <v>280.10000000000002</v>
      </c>
      <c r="M158" s="28">
        <v>9.6593999999999998</v>
      </c>
      <c r="N158" s="1"/>
      <c r="O158" s="1"/>
    </row>
    <row r="159" spans="1:15" ht="12.75" customHeight="1">
      <c r="A159" s="53">
        <v>150</v>
      </c>
      <c r="B159" s="28" t="s">
        <v>268</v>
      </c>
      <c r="C159" s="28">
        <v>784.55</v>
      </c>
      <c r="D159" s="37">
        <v>788.80000000000007</v>
      </c>
      <c r="E159" s="37">
        <v>776.65000000000009</v>
      </c>
      <c r="F159" s="37">
        <v>768.75</v>
      </c>
      <c r="G159" s="37">
        <v>756.6</v>
      </c>
      <c r="H159" s="37">
        <v>796.70000000000016</v>
      </c>
      <c r="I159" s="37">
        <v>808.85</v>
      </c>
      <c r="J159" s="37">
        <v>816.75000000000023</v>
      </c>
      <c r="K159" s="28">
        <v>800.95</v>
      </c>
      <c r="L159" s="28">
        <v>780.9</v>
      </c>
      <c r="M159" s="28">
        <v>3.35379</v>
      </c>
      <c r="N159" s="1"/>
      <c r="O159" s="1"/>
    </row>
    <row r="160" spans="1:15" ht="12.75" customHeight="1">
      <c r="A160" s="53">
        <v>151</v>
      </c>
      <c r="B160" s="28" t="s">
        <v>170</v>
      </c>
      <c r="C160" s="28">
        <v>151.4</v>
      </c>
      <c r="D160" s="37">
        <v>153.15</v>
      </c>
      <c r="E160" s="37">
        <v>149.05000000000001</v>
      </c>
      <c r="F160" s="37">
        <v>146.70000000000002</v>
      </c>
      <c r="G160" s="37">
        <v>142.60000000000002</v>
      </c>
      <c r="H160" s="37">
        <v>155.5</v>
      </c>
      <c r="I160" s="37">
        <v>159.59999999999997</v>
      </c>
      <c r="J160" s="37">
        <v>161.94999999999999</v>
      </c>
      <c r="K160" s="28">
        <v>157.25</v>
      </c>
      <c r="L160" s="28">
        <v>150.80000000000001</v>
      </c>
      <c r="M160" s="28">
        <v>162.23384999999999</v>
      </c>
      <c r="N160" s="1"/>
      <c r="O160" s="1"/>
    </row>
    <row r="161" spans="1:15" ht="12.75" customHeight="1">
      <c r="A161" s="53">
        <v>152</v>
      </c>
      <c r="B161" s="28" t="s">
        <v>269</v>
      </c>
      <c r="C161" s="28">
        <v>271.05</v>
      </c>
      <c r="D161" s="37">
        <v>270.2833333333333</v>
      </c>
      <c r="E161" s="37">
        <v>263.81666666666661</v>
      </c>
      <c r="F161" s="37">
        <v>256.58333333333331</v>
      </c>
      <c r="G161" s="37">
        <v>250.11666666666662</v>
      </c>
      <c r="H161" s="37">
        <v>277.51666666666659</v>
      </c>
      <c r="I161" s="37">
        <v>283.98333333333329</v>
      </c>
      <c r="J161" s="37">
        <v>291.21666666666658</v>
      </c>
      <c r="K161" s="28">
        <v>276.75</v>
      </c>
      <c r="L161" s="28">
        <v>263.05</v>
      </c>
      <c r="M161" s="28">
        <v>44.536630000000002</v>
      </c>
      <c r="N161" s="1"/>
      <c r="O161" s="1"/>
    </row>
    <row r="162" spans="1:15" ht="12.75" customHeight="1">
      <c r="A162" s="53">
        <v>153</v>
      </c>
      <c r="B162" s="28" t="s">
        <v>177</v>
      </c>
      <c r="C162" s="28">
        <v>2594.0500000000002</v>
      </c>
      <c r="D162" s="37">
        <v>2578.0499999999997</v>
      </c>
      <c r="E162" s="37">
        <v>2548.0999999999995</v>
      </c>
      <c r="F162" s="37">
        <v>2502.1499999999996</v>
      </c>
      <c r="G162" s="37">
        <v>2472.1999999999994</v>
      </c>
      <c r="H162" s="37">
        <v>2623.9999999999995</v>
      </c>
      <c r="I162" s="37">
        <v>2653.9499999999994</v>
      </c>
      <c r="J162" s="37">
        <v>2699.8999999999996</v>
      </c>
      <c r="K162" s="28">
        <v>2608</v>
      </c>
      <c r="L162" s="28">
        <v>2532.1</v>
      </c>
      <c r="M162" s="28">
        <v>1.5228699999999999</v>
      </c>
      <c r="N162" s="1"/>
      <c r="O162" s="1"/>
    </row>
    <row r="163" spans="1:15" ht="12.75" customHeight="1">
      <c r="A163" s="53">
        <v>154</v>
      </c>
      <c r="B163" s="28" t="s">
        <v>171</v>
      </c>
      <c r="C163" s="28">
        <v>40971.949999999997</v>
      </c>
      <c r="D163" s="37">
        <v>40990.683333333327</v>
      </c>
      <c r="E163" s="37">
        <v>40281.366666666654</v>
      </c>
      <c r="F163" s="37">
        <v>39590.783333333326</v>
      </c>
      <c r="G163" s="37">
        <v>38881.466666666653</v>
      </c>
      <c r="H163" s="37">
        <v>41681.266666666656</v>
      </c>
      <c r="I163" s="37">
        <v>42390.583333333321</v>
      </c>
      <c r="J163" s="37">
        <v>43081.166666666657</v>
      </c>
      <c r="K163" s="28">
        <v>41700</v>
      </c>
      <c r="L163" s="28">
        <v>40300.1</v>
      </c>
      <c r="M163" s="28">
        <v>0.29681000000000002</v>
      </c>
      <c r="N163" s="1"/>
      <c r="O163" s="1"/>
    </row>
    <row r="164" spans="1:15" ht="12.75" customHeight="1">
      <c r="A164" s="53">
        <v>155</v>
      </c>
      <c r="B164" s="28" t="s">
        <v>173</v>
      </c>
      <c r="C164" s="28">
        <v>214.5</v>
      </c>
      <c r="D164" s="37">
        <v>214.93333333333331</v>
      </c>
      <c r="E164" s="37">
        <v>212.56666666666661</v>
      </c>
      <c r="F164" s="37">
        <v>210.6333333333333</v>
      </c>
      <c r="G164" s="37">
        <v>208.26666666666659</v>
      </c>
      <c r="H164" s="37">
        <v>216.86666666666662</v>
      </c>
      <c r="I164" s="37">
        <v>219.23333333333335</v>
      </c>
      <c r="J164" s="37">
        <v>221.16666666666663</v>
      </c>
      <c r="K164" s="28">
        <v>217.3</v>
      </c>
      <c r="L164" s="28">
        <v>213</v>
      </c>
      <c r="M164" s="28">
        <v>22.265730000000001</v>
      </c>
      <c r="N164" s="1"/>
      <c r="O164" s="1"/>
    </row>
    <row r="165" spans="1:15" ht="12.75" customHeight="1">
      <c r="A165" s="53">
        <v>156</v>
      </c>
      <c r="B165" s="28" t="s">
        <v>175</v>
      </c>
      <c r="C165" s="28">
        <v>4155.45</v>
      </c>
      <c r="D165" s="37">
        <v>4148.0666666666666</v>
      </c>
      <c r="E165" s="37">
        <v>4123.583333333333</v>
      </c>
      <c r="F165" s="37">
        <v>4091.7166666666662</v>
      </c>
      <c r="G165" s="37">
        <v>4067.2333333333327</v>
      </c>
      <c r="H165" s="37">
        <v>4179.9333333333334</v>
      </c>
      <c r="I165" s="37">
        <v>4204.416666666667</v>
      </c>
      <c r="J165" s="37">
        <v>4236.2833333333338</v>
      </c>
      <c r="K165" s="28">
        <v>4172.55</v>
      </c>
      <c r="L165" s="28">
        <v>4116.2</v>
      </c>
      <c r="M165" s="28">
        <v>3.8260000000000002E-2</v>
      </c>
      <c r="N165" s="1"/>
      <c r="O165" s="1"/>
    </row>
    <row r="166" spans="1:15" ht="12.75" customHeight="1">
      <c r="A166" s="53">
        <v>157</v>
      </c>
      <c r="B166" s="28" t="s">
        <v>176</v>
      </c>
      <c r="C166" s="28">
        <v>2112.65</v>
      </c>
      <c r="D166" s="37">
        <v>2120.2166666666667</v>
      </c>
      <c r="E166" s="37">
        <v>2096.4333333333334</v>
      </c>
      <c r="F166" s="37">
        <v>2080.2166666666667</v>
      </c>
      <c r="G166" s="37">
        <v>2056.4333333333334</v>
      </c>
      <c r="H166" s="37">
        <v>2136.4333333333334</v>
      </c>
      <c r="I166" s="37">
        <v>2160.2166666666672</v>
      </c>
      <c r="J166" s="37">
        <v>2176.4333333333334</v>
      </c>
      <c r="K166" s="28">
        <v>2144</v>
      </c>
      <c r="L166" s="28">
        <v>2104</v>
      </c>
      <c r="M166" s="28">
        <v>2.0455800000000002</v>
      </c>
      <c r="N166" s="1"/>
      <c r="O166" s="1"/>
    </row>
    <row r="167" spans="1:15" ht="12.75" customHeight="1">
      <c r="A167" s="53">
        <v>158</v>
      </c>
      <c r="B167" s="28" t="s">
        <v>172</v>
      </c>
      <c r="C167" s="28">
        <v>1661.8</v>
      </c>
      <c r="D167" s="37">
        <v>1644.7833333333335</v>
      </c>
      <c r="E167" s="37">
        <v>1618.116666666667</v>
      </c>
      <c r="F167" s="37">
        <v>1574.4333333333334</v>
      </c>
      <c r="G167" s="37">
        <v>1547.7666666666669</v>
      </c>
      <c r="H167" s="37">
        <v>1688.4666666666672</v>
      </c>
      <c r="I167" s="37">
        <v>1715.1333333333337</v>
      </c>
      <c r="J167" s="37">
        <v>1758.8166666666673</v>
      </c>
      <c r="K167" s="28">
        <v>1671.45</v>
      </c>
      <c r="L167" s="28">
        <v>1601.1</v>
      </c>
      <c r="M167" s="28">
        <v>10.7597</v>
      </c>
      <c r="N167" s="1"/>
      <c r="O167" s="1"/>
    </row>
    <row r="168" spans="1:15" ht="12.75" customHeight="1">
      <c r="A168" s="53">
        <v>159</v>
      </c>
      <c r="B168" s="28" t="s">
        <v>270</v>
      </c>
      <c r="C168" s="28">
        <v>2218.6</v>
      </c>
      <c r="D168" s="37">
        <v>2200.2000000000003</v>
      </c>
      <c r="E168" s="37">
        <v>2172.4000000000005</v>
      </c>
      <c r="F168" s="37">
        <v>2126.2000000000003</v>
      </c>
      <c r="G168" s="37">
        <v>2098.4000000000005</v>
      </c>
      <c r="H168" s="37">
        <v>2246.4000000000005</v>
      </c>
      <c r="I168" s="37">
        <v>2274.2000000000007</v>
      </c>
      <c r="J168" s="37">
        <v>2320.4000000000005</v>
      </c>
      <c r="K168" s="28">
        <v>2228</v>
      </c>
      <c r="L168" s="28">
        <v>2154</v>
      </c>
      <c r="M168" s="28">
        <v>5.0263299999999997</v>
      </c>
      <c r="N168" s="1"/>
      <c r="O168" s="1"/>
    </row>
    <row r="169" spans="1:15" ht="12.75" customHeight="1">
      <c r="A169" s="53">
        <v>160</v>
      </c>
      <c r="B169" s="28" t="s">
        <v>174</v>
      </c>
      <c r="C169" s="28">
        <v>102.05</v>
      </c>
      <c r="D169" s="37">
        <v>102.51666666666667</v>
      </c>
      <c r="E169" s="37">
        <v>101.33333333333333</v>
      </c>
      <c r="F169" s="37">
        <v>100.61666666666666</v>
      </c>
      <c r="G169" s="37">
        <v>99.433333333333323</v>
      </c>
      <c r="H169" s="37">
        <v>103.23333333333333</v>
      </c>
      <c r="I169" s="37">
        <v>104.41666666666667</v>
      </c>
      <c r="J169" s="37">
        <v>105.13333333333334</v>
      </c>
      <c r="K169" s="28">
        <v>103.7</v>
      </c>
      <c r="L169" s="28">
        <v>101.8</v>
      </c>
      <c r="M169" s="28">
        <v>30.419160000000002</v>
      </c>
      <c r="N169" s="1"/>
      <c r="O169" s="1"/>
    </row>
    <row r="170" spans="1:15" ht="12.75" customHeight="1">
      <c r="A170" s="53">
        <v>161</v>
      </c>
      <c r="B170" s="28" t="s">
        <v>179</v>
      </c>
      <c r="C170" s="28">
        <v>222.25</v>
      </c>
      <c r="D170" s="37">
        <v>223.48333333333335</v>
      </c>
      <c r="E170" s="37">
        <v>220.66666666666669</v>
      </c>
      <c r="F170" s="37">
        <v>219.08333333333334</v>
      </c>
      <c r="G170" s="37">
        <v>216.26666666666668</v>
      </c>
      <c r="H170" s="37">
        <v>225.06666666666669</v>
      </c>
      <c r="I170" s="37">
        <v>227.88333333333335</v>
      </c>
      <c r="J170" s="37">
        <v>229.4666666666667</v>
      </c>
      <c r="K170" s="28">
        <v>226.3</v>
      </c>
      <c r="L170" s="28">
        <v>221.9</v>
      </c>
      <c r="M170" s="28">
        <v>44.239229999999999</v>
      </c>
      <c r="N170" s="1"/>
      <c r="O170" s="1"/>
    </row>
    <row r="171" spans="1:15" ht="12.75" customHeight="1">
      <c r="A171" s="53">
        <v>162</v>
      </c>
      <c r="B171" s="28" t="s">
        <v>271</v>
      </c>
      <c r="C171" s="28">
        <v>420.05</v>
      </c>
      <c r="D171" s="37">
        <v>419.60000000000008</v>
      </c>
      <c r="E171" s="37">
        <v>409.30000000000018</v>
      </c>
      <c r="F171" s="37">
        <v>398.55000000000013</v>
      </c>
      <c r="G171" s="37">
        <v>388.25000000000023</v>
      </c>
      <c r="H171" s="37">
        <v>430.35000000000014</v>
      </c>
      <c r="I171" s="37">
        <v>440.65</v>
      </c>
      <c r="J171" s="37">
        <v>451.40000000000009</v>
      </c>
      <c r="K171" s="28">
        <v>429.9</v>
      </c>
      <c r="L171" s="28">
        <v>408.85</v>
      </c>
      <c r="M171" s="28">
        <v>2.31596</v>
      </c>
      <c r="N171" s="1"/>
      <c r="O171" s="1"/>
    </row>
    <row r="172" spans="1:15" ht="12.75" customHeight="1">
      <c r="A172" s="53">
        <v>163</v>
      </c>
      <c r="B172" s="28" t="s">
        <v>272</v>
      </c>
      <c r="C172" s="28">
        <v>13371.65</v>
      </c>
      <c r="D172" s="37">
        <v>13412.283333333333</v>
      </c>
      <c r="E172" s="37">
        <v>13289.366666666665</v>
      </c>
      <c r="F172" s="37">
        <v>13207.083333333332</v>
      </c>
      <c r="G172" s="37">
        <v>13084.166666666664</v>
      </c>
      <c r="H172" s="37">
        <v>13494.566666666666</v>
      </c>
      <c r="I172" s="37">
        <v>13617.483333333334</v>
      </c>
      <c r="J172" s="37">
        <v>13699.766666666666</v>
      </c>
      <c r="K172" s="28">
        <v>13535.2</v>
      </c>
      <c r="L172" s="28">
        <v>13330</v>
      </c>
      <c r="M172" s="28">
        <v>4.7070000000000001E-2</v>
      </c>
      <c r="N172" s="1"/>
      <c r="O172" s="1"/>
    </row>
    <row r="173" spans="1:15" ht="12.75" customHeight="1">
      <c r="A173" s="53">
        <v>164</v>
      </c>
      <c r="B173" s="28" t="s">
        <v>178</v>
      </c>
      <c r="C173" s="28">
        <v>29.95</v>
      </c>
      <c r="D173" s="37">
        <v>30</v>
      </c>
      <c r="E173" s="37">
        <v>29.8</v>
      </c>
      <c r="F173" s="37">
        <v>29.650000000000002</v>
      </c>
      <c r="G173" s="37">
        <v>29.450000000000003</v>
      </c>
      <c r="H173" s="37">
        <v>30.15</v>
      </c>
      <c r="I173" s="37">
        <v>30.35</v>
      </c>
      <c r="J173" s="37">
        <v>30.499999999999996</v>
      </c>
      <c r="K173" s="28">
        <v>30.2</v>
      </c>
      <c r="L173" s="28">
        <v>29.85</v>
      </c>
      <c r="M173" s="28">
        <v>111.90067000000001</v>
      </c>
      <c r="N173" s="1"/>
      <c r="O173" s="1"/>
    </row>
    <row r="174" spans="1:15" ht="12.75" customHeight="1">
      <c r="A174" s="53">
        <v>165</v>
      </c>
      <c r="B174" s="28" t="s">
        <v>183</v>
      </c>
      <c r="C174" s="28">
        <v>88.75</v>
      </c>
      <c r="D174" s="37">
        <v>88.533333333333346</v>
      </c>
      <c r="E174" s="37">
        <v>86.716666666666697</v>
      </c>
      <c r="F174" s="37">
        <v>84.683333333333351</v>
      </c>
      <c r="G174" s="37">
        <v>82.866666666666703</v>
      </c>
      <c r="H174" s="37">
        <v>90.566666666666691</v>
      </c>
      <c r="I174" s="37">
        <v>92.383333333333326</v>
      </c>
      <c r="J174" s="37">
        <v>94.416666666666686</v>
      </c>
      <c r="K174" s="28">
        <v>90.35</v>
      </c>
      <c r="L174" s="28">
        <v>86.5</v>
      </c>
      <c r="M174" s="28">
        <v>366.5994</v>
      </c>
      <c r="N174" s="1"/>
      <c r="O174" s="1"/>
    </row>
    <row r="175" spans="1:15" ht="12.75" customHeight="1">
      <c r="A175" s="53">
        <v>166</v>
      </c>
      <c r="B175" s="28" t="s">
        <v>184</v>
      </c>
      <c r="C175" s="28">
        <v>113.7</v>
      </c>
      <c r="D175" s="37">
        <v>113.53333333333335</v>
      </c>
      <c r="E175" s="37">
        <v>112.86666666666669</v>
      </c>
      <c r="F175" s="37">
        <v>112.03333333333335</v>
      </c>
      <c r="G175" s="37">
        <v>111.36666666666669</v>
      </c>
      <c r="H175" s="37">
        <v>114.36666666666669</v>
      </c>
      <c r="I175" s="37">
        <v>115.03333333333335</v>
      </c>
      <c r="J175" s="37">
        <v>115.86666666666669</v>
      </c>
      <c r="K175" s="28">
        <v>114.2</v>
      </c>
      <c r="L175" s="28">
        <v>112.7</v>
      </c>
      <c r="M175" s="28">
        <v>21.36664</v>
      </c>
      <c r="N175" s="1"/>
      <c r="O175" s="1"/>
    </row>
    <row r="176" spans="1:15" ht="12.75" customHeight="1">
      <c r="A176" s="53">
        <v>167</v>
      </c>
      <c r="B176" s="28" t="s">
        <v>185</v>
      </c>
      <c r="C176" s="28">
        <v>2596.3000000000002</v>
      </c>
      <c r="D176" s="37">
        <v>2606</v>
      </c>
      <c r="E176" s="37">
        <v>2574.6999999999998</v>
      </c>
      <c r="F176" s="37">
        <v>2553.1</v>
      </c>
      <c r="G176" s="37">
        <v>2521.7999999999997</v>
      </c>
      <c r="H176" s="37">
        <v>2627.6</v>
      </c>
      <c r="I176" s="37">
        <v>2658.9</v>
      </c>
      <c r="J176" s="37">
        <v>2680.5</v>
      </c>
      <c r="K176" s="28">
        <v>2637.3</v>
      </c>
      <c r="L176" s="28">
        <v>2584.4</v>
      </c>
      <c r="M176" s="28">
        <v>51.667380000000001</v>
      </c>
      <c r="N176" s="1"/>
      <c r="O176" s="1"/>
    </row>
    <row r="177" spans="1:15" ht="12.75" customHeight="1">
      <c r="A177" s="53">
        <v>168</v>
      </c>
      <c r="B177" s="28" t="s">
        <v>273</v>
      </c>
      <c r="C177" s="28">
        <v>723.3</v>
      </c>
      <c r="D177" s="37">
        <v>727.76666666666677</v>
      </c>
      <c r="E177" s="37">
        <v>717.58333333333348</v>
      </c>
      <c r="F177" s="37">
        <v>711.86666666666667</v>
      </c>
      <c r="G177" s="37">
        <v>701.68333333333339</v>
      </c>
      <c r="H177" s="37">
        <v>733.48333333333358</v>
      </c>
      <c r="I177" s="37">
        <v>743.66666666666674</v>
      </c>
      <c r="J177" s="37">
        <v>749.38333333333367</v>
      </c>
      <c r="K177" s="28">
        <v>737.95</v>
      </c>
      <c r="L177" s="28">
        <v>722.05</v>
      </c>
      <c r="M177" s="28">
        <v>10.52458</v>
      </c>
      <c r="N177" s="1"/>
      <c r="O177" s="1"/>
    </row>
    <row r="178" spans="1:15" ht="12.75" customHeight="1">
      <c r="A178" s="53">
        <v>169</v>
      </c>
      <c r="B178" s="28" t="s">
        <v>187</v>
      </c>
      <c r="C178" s="28">
        <v>1125.75</v>
      </c>
      <c r="D178" s="37">
        <v>1131.0833333333333</v>
      </c>
      <c r="E178" s="37">
        <v>1117.4666666666665</v>
      </c>
      <c r="F178" s="37">
        <v>1109.1833333333332</v>
      </c>
      <c r="G178" s="37">
        <v>1095.5666666666664</v>
      </c>
      <c r="H178" s="37">
        <v>1139.3666666666666</v>
      </c>
      <c r="I178" s="37">
        <v>1152.9833333333333</v>
      </c>
      <c r="J178" s="37">
        <v>1161.2666666666667</v>
      </c>
      <c r="K178" s="28">
        <v>1144.7</v>
      </c>
      <c r="L178" s="28">
        <v>1122.8</v>
      </c>
      <c r="M178" s="28">
        <v>9.4741700000000009</v>
      </c>
      <c r="N178" s="1"/>
      <c r="O178" s="1"/>
    </row>
    <row r="179" spans="1:15" ht="12.75" customHeight="1">
      <c r="A179" s="53">
        <v>170</v>
      </c>
      <c r="B179" s="28" t="s">
        <v>191</v>
      </c>
      <c r="C179" s="28">
        <v>2292.15</v>
      </c>
      <c r="D179" s="37">
        <v>2288.8833333333337</v>
      </c>
      <c r="E179" s="37">
        <v>2268.8166666666675</v>
      </c>
      <c r="F179" s="37">
        <v>2245.483333333334</v>
      </c>
      <c r="G179" s="37">
        <v>2225.4166666666679</v>
      </c>
      <c r="H179" s="37">
        <v>2312.2166666666672</v>
      </c>
      <c r="I179" s="37">
        <v>2332.2833333333338</v>
      </c>
      <c r="J179" s="37">
        <v>2355.6166666666668</v>
      </c>
      <c r="K179" s="28">
        <v>2308.9499999999998</v>
      </c>
      <c r="L179" s="28">
        <v>2265.5500000000002</v>
      </c>
      <c r="M179" s="28">
        <v>2.8302399999999999</v>
      </c>
      <c r="N179" s="1"/>
      <c r="O179" s="1"/>
    </row>
    <row r="180" spans="1:15" ht="12.75" customHeight="1">
      <c r="A180" s="53">
        <v>171</v>
      </c>
      <c r="B180" s="28" t="s">
        <v>274</v>
      </c>
      <c r="C180" s="28">
        <v>6628.35</v>
      </c>
      <c r="D180" s="37">
        <v>6639.45</v>
      </c>
      <c r="E180" s="37">
        <v>6588.9</v>
      </c>
      <c r="F180" s="37">
        <v>6549.45</v>
      </c>
      <c r="G180" s="37">
        <v>6498.9</v>
      </c>
      <c r="H180" s="37">
        <v>6678.9</v>
      </c>
      <c r="I180" s="37">
        <v>6729.4500000000007</v>
      </c>
      <c r="J180" s="37">
        <v>6768.9</v>
      </c>
      <c r="K180" s="28">
        <v>6690</v>
      </c>
      <c r="L180" s="28">
        <v>6600</v>
      </c>
      <c r="M180" s="28">
        <v>6.087E-2</v>
      </c>
      <c r="N180" s="1"/>
      <c r="O180" s="1"/>
    </row>
    <row r="181" spans="1:15" ht="12.75" customHeight="1">
      <c r="A181" s="53">
        <v>172</v>
      </c>
      <c r="B181" s="28" t="s">
        <v>189</v>
      </c>
      <c r="C181" s="28">
        <v>19314.2</v>
      </c>
      <c r="D181" s="37">
        <v>19246.733333333334</v>
      </c>
      <c r="E181" s="37">
        <v>19118.466666666667</v>
      </c>
      <c r="F181" s="37">
        <v>18922.733333333334</v>
      </c>
      <c r="G181" s="37">
        <v>18794.466666666667</v>
      </c>
      <c r="H181" s="37">
        <v>19442.466666666667</v>
      </c>
      <c r="I181" s="37">
        <v>19570.733333333337</v>
      </c>
      <c r="J181" s="37">
        <v>19766.466666666667</v>
      </c>
      <c r="K181" s="28">
        <v>19375</v>
      </c>
      <c r="L181" s="28">
        <v>19051</v>
      </c>
      <c r="M181" s="28">
        <v>0.30377999999999999</v>
      </c>
      <c r="N181" s="1"/>
      <c r="O181" s="1"/>
    </row>
    <row r="182" spans="1:15" ht="12.75" customHeight="1">
      <c r="A182" s="53">
        <v>173</v>
      </c>
      <c r="B182" s="28" t="s">
        <v>192</v>
      </c>
      <c r="C182" s="28">
        <v>1150</v>
      </c>
      <c r="D182" s="37">
        <v>1144.8666666666666</v>
      </c>
      <c r="E182" s="37">
        <v>1136.7333333333331</v>
      </c>
      <c r="F182" s="37">
        <v>1123.4666666666665</v>
      </c>
      <c r="G182" s="37">
        <v>1115.333333333333</v>
      </c>
      <c r="H182" s="37">
        <v>1158.1333333333332</v>
      </c>
      <c r="I182" s="37">
        <v>1166.2666666666669</v>
      </c>
      <c r="J182" s="37">
        <v>1179.5333333333333</v>
      </c>
      <c r="K182" s="28">
        <v>1153</v>
      </c>
      <c r="L182" s="28">
        <v>1131.5999999999999</v>
      </c>
      <c r="M182" s="28">
        <v>6.6910400000000001</v>
      </c>
      <c r="N182" s="1"/>
      <c r="O182" s="1"/>
    </row>
    <row r="183" spans="1:15" ht="12.75" customHeight="1">
      <c r="A183" s="53">
        <v>174</v>
      </c>
      <c r="B183" s="28" t="s">
        <v>190</v>
      </c>
      <c r="C183" s="28">
        <v>2382.4499999999998</v>
      </c>
      <c r="D183" s="37">
        <v>2392.4833333333331</v>
      </c>
      <c r="E183" s="37">
        <v>2359.9666666666662</v>
      </c>
      <c r="F183" s="37">
        <v>2337.4833333333331</v>
      </c>
      <c r="G183" s="37">
        <v>2304.9666666666662</v>
      </c>
      <c r="H183" s="37">
        <v>2414.9666666666662</v>
      </c>
      <c r="I183" s="37">
        <v>2447.4833333333336</v>
      </c>
      <c r="J183" s="37">
        <v>2469.9666666666662</v>
      </c>
      <c r="K183" s="28">
        <v>2425</v>
      </c>
      <c r="L183" s="28">
        <v>2370</v>
      </c>
      <c r="M183" s="28">
        <v>2.3174700000000001</v>
      </c>
      <c r="N183" s="1"/>
      <c r="O183" s="1"/>
    </row>
    <row r="184" spans="1:15" ht="12.75" customHeight="1">
      <c r="A184" s="53">
        <v>175</v>
      </c>
      <c r="B184" s="28" t="s">
        <v>188</v>
      </c>
      <c r="C184" s="28">
        <v>451.35</v>
      </c>
      <c r="D184" s="37">
        <v>451.8</v>
      </c>
      <c r="E184" s="37">
        <v>448.15000000000003</v>
      </c>
      <c r="F184" s="37">
        <v>444.95000000000005</v>
      </c>
      <c r="G184" s="37">
        <v>441.30000000000007</v>
      </c>
      <c r="H184" s="37">
        <v>455</v>
      </c>
      <c r="I184" s="37">
        <v>458.65</v>
      </c>
      <c r="J184" s="37">
        <v>461.84999999999997</v>
      </c>
      <c r="K184" s="28">
        <v>455.45</v>
      </c>
      <c r="L184" s="28">
        <v>448.6</v>
      </c>
      <c r="M184" s="28">
        <v>99.20926</v>
      </c>
      <c r="N184" s="1"/>
      <c r="O184" s="1"/>
    </row>
    <row r="185" spans="1:15" ht="12.75" customHeight="1">
      <c r="A185" s="53">
        <v>176</v>
      </c>
      <c r="B185" s="28" t="s">
        <v>186</v>
      </c>
      <c r="C185" s="28">
        <v>70.75</v>
      </c>
      <c r="D185" s="37">
        <v>71.166666666666671</v>
      </c>
      <c r="E185" s="37">
        <v>70.083333333333343</v>
      </c>
      <c r="F185" s="37">
        <v>69.416666666666671</v>
      </c>
      <c r="G185" s="37">
        <v>68.333333333333343</v>
      </c>
      <c r="H185" s="37">
        <v>71.833333333333343</v>
      </c>
      <c r="I185" s="37">
        <v>72.916666666666686</v>
      </c>
      <c r="J185" s="37">
        <v>73.583333333333343</v>
      </c>
      <c r="K185" s="28">
        <v>72.25</v>
      </c>
      <c r="L185" s="28">
        <v>70.5</v>
      </c>
      <c r="M185" s="28">
        <v>237.70095000000001</v>
      </c>
      <c r="N185" s="1"/>
      <c r="O185" s="1"/>
    </row>
    <row r="186" spans="1:15" ht="12.75" customHeight="1">
      <c r="A186" s="53">
        <v>177</v>
      </c>
      <c r="B186" s="28" t="s">
        <v>193</v>
      </c>
      <c r="C186" s="28">
        <v>822.3</v>
      </c>
      <c r="D186" s="37">
        <v>823.83333333333337</v>
      </c>
      <c r="E186" s="37">
        <v>817.61666666666679</v>
      </c>
      <c r="F186" s="37">
        <v>812.93333333333339</v>
      </c>
      <c r="G186" s="37">
        <v>806.71666666666681</v>
      </c>
      <c r="H186" s="37">
        <v>828.51666666666677</v>
      </c>
      <c r="I186" s="37">
        <v>834.73333333333323</v>
      </c>
      <c r="J186" s="37">
        <v>839.41666666666674</v>
      </c>
      <c r="K186" s="28">
        <v>830.05</v>
      </c>
      <c r="L186" s="28">
        <v>819.15</v>
      </c>
      <c r="M186" s="28">
        <v>20.087250000000001</v>
      </c>
      <c r="N186" s="1"/>
      <c r="O186" s="1"/>
    </row>
    <row r="187" spans="1:15" ht="12.75" customHeight="1">
      <c r="A187" s="53">
        <v>178</v>
      </c>
      <c r="B187" s="28" t="s">
        <v>194</v>
      </c>
      <c r="C187" s="28">
        <v>411.45</v>
      </c>
      <c r="D187" s="37">
        <v>419.7</v>
      </c>
      <c r="E187" s="37">
        <v>401.4</v>
      </c>
      <c r="F187" s="37">
        <v>391.34999999999997</v>
      </c>
      <c r="G187" s="37">
        <v>373.04999999999995</v>
      </c>
      <c r="H187" s="37">
        <v>429.75</v>
      </c>
      <c r="I187" s="37">
        <v>448.05000000000007</v>
      </c>
      <c r="J187" s="37">
        <v>458.1</v>
      </c>
      <c r="K187" s="28">
        <v>438</v>
      </c>
      <c r="L187" s="28">
        <v>409.65</v>
      </c>
      <c r="M187" s="28">
        <v>30.855589999999999</v>
      </c>
      <c r="N187" s="1"/>
      <c r="O187" s="1"/>
    </row>
    <row r="188" spans="1:15" ht="12.75" customHeight="1">
      <c r="A188" s="53">
        <v>179</v>
      </c>
      <c r="B188" s="28" t="s">
        <v>275</v>
      </c>
      <c r="C188" s="28">
        <v>557.54999999999995</v>
      </c>
      <c r="D188" s="37">
        <v>554.26666666666665</v>
      </c>
      <c r="E188" s="37">
        <v>546.5333333333333</v>
      </c>
      <c r="F188" s="37">
        <v>535.51666666666665</v>
      </c>
      <c r="G188" s="37">
        <v>527.7833333333333</v>
      </c>
      <c r="H188" s="37">
        <v>565.2833333333333</v>
      </c>
      <c r="I188" s="37">
        <v>573.01666666666665</v>
      </c>
      <c r="J188" s="37">
        <v>584.0333333333333</v>
      </c>
      <c r="K188" s="28">
        <v>562</v>
      </c>
      <c r="L188" s="28">
        <v>543.25</v>
      </c>
      <c r="M188" s="28">
        <v>7.2782900000000001</v>
      </c>
      <c r="N188" s="1"/>
      <c r="O188" s="1"/>
    </row>
    <row r="189" spans="1:15" ht="12.75" customHeight="1">
      <c r="A189" s="53">
        <v>180</v>
      </c>
      <c r="B189" s="28" t="s">
        <v>206</v>
      </c>
      <c r="C189" s="28">
        <v>753.85</v>
      </c>
      <c r="D189" s="37">
        <v>753.7833333333333</v>
      </c>
      <c r="E189" s="37">
        <v>749.66666666666663</v>
      </c>
      <c r="F189" s="37">
        <v>745.48333333333335</v>
      </c>
      <c r="G189" s="37">
        <v>741.36666666666667</v>
      </c>
      <c r="H189" s="37">
        <v>757.96666666666658</v>
      </c>
      <c r="I189" s="37">
        <v>762.08333333333337</v>
      </c>
      <c r="J189" s="37">
        <v>766.26666666666654</v>
      </c>
      <c r="K189" s="28">
        <v>757.9</v>
      </c>
      <c r="L189" s="28">
        <v>749.6</v>
      </c>
      <c r="M189" s="28">
        <v>6.94564</v>
      </c>
      <c r="N189" s="1"/>
      <c r="O189" s="1"/>
    </row>
    <row r="190" spans="1:15" ht="12.75" customHeight="1">
      <c r="A190" s="53">
        <v>181</v>
      </c>
      <c r="B190" s="28" t="s">
        <v>195</v>
      </c>
      <c r="C190" s="28">
        <v>872.75</v>
      </c>
      <c r="D190" s="37">
        <v>883.56666666666661</v>
      </c>
      <c r="E190" s="37">
        <v>857.28333333333319</v>
      </c>
      <c r="F190" s="37">
        <v>841.81666666666661</v>
      </c>
      <c r="G190" s="37">
        <v>815.53333333333319</v>
      </c>
      <c r="H190" s="37">
        <v>899.03333333333319</v>
      </c>
      <c r="I190" s="37">
        <v>925.31666666666649</v>
      </c>
      <c r="J190" s="37">
        <v>940.78333333333319</v>
      </c>
      <c r="K190" s="28">
        <v>909.85</v>
      </c>
      <c r="L190" s="28">
        <v>868.1</v>
      </c>
      <c r="M190" s="28">
        <v>21.76399</v>
      </c>
      <c r="N190" s="1"/>
      <c r="O190" s="1"/>
    </row>
    <row r="191" spans="1:15" ht="12.75" customHeight="1">
      <c r="A191" s="53">
        <v>182</v>
      </c>
      <c r="B191" s="28" t="s">
        <v>530</v>
      </c>
      <c r="C191" s="28">
        <v>875.35</v>
      </c>
      <c r="D191" s="37">
        <v>885.15</v>
      </c>
      <c r="E191" s="37">
        <v>846.44999999999993</v>
      </c>
      <c r="F191" s="37">
        <v>817.55</v>
      </c>
      <c r="G191" s="37">
        <v>778.84999999999991</v>
      </c>
      <c r="H191" s="37">
        <v>914.05</v>
      </c>
      <c r="I191" s="37">
        <v>952.75</v>
      </c>
      <c r="J191" s="37">
        <v>981.65</v>
      </c>
      <c r="K191" s="28">
        <v>923.85</v>
      </c>
      <c r="L191" s="28">
        <v>856.25</v>
      </c>
      <c r="M191" s="28">
        <v>29.519439999999999</v>
      </c>
      <c r="N191" s="1"/>
      <c r="O191" s="1"/>
    </row>
    <row r="192" spans="1:15" ht="12.75" customHeight="1">
      <c r="A192" s="53">
        <v>183</v>
      </c>
      <c r="B192" s="28" t="s">
        <v>200</v>
      </c>
      <c r="C192" s="28">
        <v>3206.3</v>
      </c>
      <c r="D192" s="37">
        <v>3213.7666666666664</v>
      </c>
      <c r="E192" s="37">
        <v>3193.5333333333328</v>
      </c>
      <c r="F192" s="37">
        <v>3180.7666666666664</v>
      </c>
      <c r="G192" s="37">
        <v>3160.5333333333328</v>
      </c>
      <c r="H192" s="37">
        <v>3226.5333333333328</v>
      </c>
      <c r="I192" s="37">
        <v>3246.7666666666664</v>
      </c>
      <c r="J192" s="37">
        <v>3259.5333333333328</v>
      </c>
      <c r="K192" s="28">
        <v>3234</v>
      </c>
      <c r="L192" s="28">
        <v>3201</v>
      </c>
      <c r="M192" s="28">
        <v>14.045360000000001</v>
      </c>
      <c r="N192" s="1"/>
      <c r="O192" s="1"/>
    </row>
    <row r="193" spans="1:15" ht="12.75" customHeight="1">
      <c r="A193" s="53">
        <v>184</v>
      </c>
      <c r="B193" s="28" t="s">
        <v>196</v>
      </c>
      <c r="C193" s="28">
        <v>737.75</v>
      </c>
      <c r="D193" s="37">
        <v>738.9</v>
      </c>
      <c r="E193" s="37">
        <v>731.34999999999991</v>
      </c>
      <c r="F193" s="37">
        <v>724.94999999999993</v>
      </c>
      <c r="G193" s="37">
        <v>717.39999999999986</v>
      </c>
      <c r="H193" s="37">
        <v>745.3</v>
      </c>
      <c r="I193" s="37">
        <v>752.84999999999991</v>
      </c>
      <c r="J193" s="37">
        <v>759.25</v>
      </c>
      <c r="K193" s="28">
        <v>746.45</v>
      </c>
      <c r="L193" s="28">
        <v>732.5</v>
      </c>
      <c r="M193" s="28">
        <v>8.4294200000000004</v>
      </c>
      <c r="N193" s="1"/>
      <c r="O193" s="1"/>
    </row>
    <row r="194" spans="1:15" ht="12.75" customHeight="1">
      <c r="A194" s="53">
        <v>185</v>
      </c>
      <c r="B194" s="28" t="s">
        <v>276</v>
      </c>
      <c r="C194" s="28">
        <v>8159.65</v>
      </c>
      <c r="D194" s="37">
        <v>8264.1833333333325</v>
      </c>
      <c r="E194" s="37">
        <v>8006.5666666666657</v>
      </c>
      <c r="F194" s="37">
        <v>7853.4833333333336</v>
      </c>
      <c r="G194" s="37">
        <v>7595.8666666666668</v>
      </c>
      <c r="H194" s="37">
        <v>8417.2666666666646</v>
      </c>
      <c r="I194" s="37">
        <v>8674.8833333333296</v>
      </c>
      <c r="J194" s="37">
        <v>8827.9666666666635</v>
      </c>
      <c r="K194" s="28">
        <v>8521.7999999999993</v>
      </c>
      <c r="L194" s="28">
        <v>8111.1</v>
      </c>
      <c r="M194" s="28">
        <v>3.11273</v>
      </c>
      <c r="N194" s="1"/>
      <c r="O194" s="1"/>
    </row>
    <row r="195" spans="1:15" ht="12.75" customHeight="1">
      <c r="A195" s="53">
        <v>186</v>
      </c>
      <c r="B195" s="28" t="s">
        <v>197</v>
      </c>
      <c r="C195" s="28">
        <v>414.1</v>
      </c>
      <c r="D195" s="37">
        <v>412.65000000000003</v>
      </c>
      <c r="E195" s="37">
        <v>408.90000000000009</v>
      </c>
      <c r="F195" s="37">
        <v>403.70000000000005</v>
      </c>
      <c r="G195" s="37">
        <v>399.9500000000001</v>
      </c>
      <c r="H195" s="37">
        <v>417.85000000000008</v>
      </c>
      <c r="I195" s="37">
        <v>421.59999999999997</v>
      </c>
      <c r="J195" s="37">
        <v>426.80000000000007</v>
      </c>
      <c r="K195" s="28">
        <v>416.4</v>
      </c>
      <c r="L195" s="28">
        <v>407.45</v>
      </c>
      <c r="M195" s="28">
        <v>151.92825999999999</v>
      </c>
      <c r="N195" s="1"/>
      <c r="O195" s="1"/>
    </row>
    <row r="196" spans="1:15" ht="12.75" customHeight="1">
      <c r="A196" s="53">
        <v>187</v>
      </c>
      <c r="B196" s="28" t="s">
        <v>198</v>
      </c>
      <c r="C196" s="28">
        <v>218.95</v>
      </c>
      <c r="D196" s="37">
        <v>219.85</v>
      </c>
      <c r="E196" s="37">
        <v>217.39999999999998</v>
      </c>
      <c r="F196" s="37">
        <v>215.85</v>
      </c>
      <c r="G196" s="37">
        <v>213.39999999999998</v>
      </c>
      <c r="H196" s="37">
        <v>221.39999999999998</v>
      </c>
      <c r="I196" s="37">
        <v>223.84999999999997</v>
      </c>
      <c r="J196" s="37">
        <v>225.39999999999998</v>
      </c>
      <c r="K196" s="28">
        <v>222.3</v>
      </c>
      <c r="L196" s="28">
        <v>218.3</v>
      </c>
      <c r="M196" s="28">
        <v>118.20899</v>
      </c>
      <c r="N196" s="1"/>
      <c r="O196" s="1"/>
    </row>
    <row r="197" spans="1:15" ht="12.75" customHeight="1">
      <c r="A197" s="53">
        <v>188</v>
      </c>
      <c r="B197" s="28" t="s">
        <v>199</v>
      </c>
      <c r="C197" s="28">
        <v>959.55</v>
      </c>
      <c r="D197" s="37">
        <v>961.48333333333323</v>
      </c>
      <c r="E197" s="37">
        <v>948.71666666666647</v>
      </c>
      <c r="F197" s="37">
        <v>937.88333333333321</v>
      </c>
      <c r="G197" s="37">
        <v>925.11666666666645</v>
      </c>
      <c r="H197" s="37">
        <v>972.31666666666649</v>
      </c>
      <c r="I197" s="37">
        <v>985.08333333333314</v>
      </c>
      <c r="J197" s="37">
        <v>995.91666666666652</v>
      </c>
      <c r="K197" s="28">
        <v>974.25</v>
      </c>
      <c r="L197" s="28">
        <v>950.65</v>
      </c>
      <c r="M197" s="28">
        <v>92.443330000000003</v>
      </c>
      <c r="N197" s="1"/>
      <c r="O197" s="1"/>
    </row>
    <row r="198" spans="1:15" ht="12.75" customHeight="1">
      <c r="A198" s="53">
        <v>189</v>
      </c>
      <c r="B198" s="28" t="s">
        <v>201</v>
      </c>
      <c r="C198" s="28">
        <v>1020.05</v>
      </c>
      <c r="D198" s="37">
        <v>1024.95</v>
      </c>
      <c r="E198" s="37">
        <v>1012.9000000000001</v>
      </c>
      <c r="F198" s="37">
        <v>1005.75</v>
      </c>
      <c r="G198" s="37">
        <v>993.7</v>
      </c>
      <c r="H198" s="37">
        <v>1032.1000000000001</v>
      </c>
      <c r="I198" s="37">
        <v>1044.1499999999999</v>
      </c>
      <c r="J198" s="37">
        <v>1051.3000000000002</v>
      </c>
      <c r="K198" s="28">
        <v>1037</v>
      </c>
      <c r="L198" s="28">
        <v>1017.8</v>
      </c>
      <c r="M198" s="28">
        <v>32.381410000000002</v>
      </c>
      <c r="N198" s="1"/>
      <c r="O198" s="1"/>
    </row>
    <row r="199" spans="1:15" ht="12.75" customHeight="1">
      <c r="A199" s="53">
        <v>190</v>
      </c>
      <c r="B199" s="28" t="s">
        <v>182</v>
      </c>
      <c r="C199" s="28">
        <v>606.4</v>
      </c>
      <c r="D199" s="37">
        <v>601.9666666666667</v>
      </c>
      <c r="E199" s="37">
        <v>593.93333333333339</v>
      </c>
      <c r="F199" s="37">
        <v>581.4666666666667</v>
      </c>
      <c r="G199" s="37">
        <v>573.43333333333339</v>
      </c>
      <c r="H199" s="37">
        <v>614.43333333333339</v>
      </c>
      <c r="I199" s="37">
        <v>622.4666666666667</v>
      </c>
      <c r="J199" s="37">
        <v>634.93333333333339</v>
      </c>
      <c r="K199" s="28">
        <v>610</v>
      </c>
      <c r="L199" s="28">
        <v>589.5</v>
      </c>
      <c r="M199" s="28">
        <v>3.0727099999999998</v>
      </c>
      <c r="N199" s="1"/>
      <c r="O199" s="1"/>
    </row>
    <row r="200" spans="1:15" ht="12.75" customHeight="1">
      <c r="A200" s="53">
        <v>191</v>
      </c>
      <c r="B200" s="28" t="s">
        <v>202</v>
      </c>
      <c r="C200" s="28">
        <v>2105.0500000000002</v>
      </c>
      <c r="D200" s="37">
        <v>2107.5166666666669</v>
      </c>
      <c r="E200" s="37">
        <v>2087.5333333333338</v>
      </c>
      <c r="F200" s="37">
        <v>2070.0166666666669</v>
      </c>
      <c r="G200" s="37">
        <v>2050.0333333333338</v>
      </c>
      <c r="H200" s="37">
        <v>2125.0333333333338</v>
      </c>
      <c r="I200" s="37">
        <v>2145.0166666666664</v>
      </c>
      <c r="J200" s="37">
        <v>2162.5333333333338</v>
      </c>
      <c r="K200" s="28">
        <v>2127.5</v>
      </c>
      <c r="L200" s="28">
        <v>2090</v>
      </c>
      <c r="M200" s="28">
        <v>7.8371399999999998</v>
      </c>
      <c r="N200" s="1"/>
      <c r="O200" s="1"/>
    </row>
    <row r="201" spans="1:15" ht="12.75" customHeight="1">
      <c r="A201" s="53">
        <v>192</v>
      </c>
      <c r="B201" s="28" t="s">
        <v>203</v>
      </c>
      <c r="C201" s="28">
        <v>2817.75</v>
      </c>
      <c r="D201" s="37">
        <v>2820.5</v>
      </c>
      <c r="E201" s="37">
        <v>2795.45</v>
      </c>
      <c r="F201" s="37">
        <v>2773.1499999999996</v>
      </c>
      <c r="G201" s="37">
        <v>2748.0999999999995</v>
      </c>
      <c r="H201" s="37">
        <v>2842.8</v>
      </c>
      <c r="I201" s="37">
        <v>2867.8500000000004</v>
      </c>
      <c r="J201" s="37">
        <v>2890.1500000000005</v>
      </c>
      <c r="K201" s="28">
        <v>2845.55</v>
      </c>
      <c r="L201" s="28">
        <v>2798.2</v>
      </c>
      <c r="M201" s="28">
        <v>0.69008000000000003</v>
      </c>
      <c r="N201" s="1"/>
      <c r="O201" s="1"/>
    </row>
    <row r="202" spans="1:15" ht="12.75" customHeight="1">
      <c r="A202" s="53">
        <v>193</v>
      </c>
      <c r="B202" s="28" t="s">
        <v>204</v>
      </c>
      <c r="C202" s="28">
        <v>474.3</v>
      </c>
      <c r="D202" s="37">
        <v>477.25</v>
      </c>
      <c r="E202" s="37">
        <v>467.15</v>
      </c>
      <c r="F202" s="37">
        <v>460</v>
      </c>
      <c r="G202" s="37">
        <v>449.9</v>
      </c>
      <c r="H202" s="37">
        <v>484.4</v>
      </c>
      <c r="I202" s="37">
        <v>494.5</v>
      </c>
      <c r="J202" s="37">
        <v>501.65</v>
      </c>
      <c r="K202" s="28">
        <v>487.35</v>
      </c>
      <c r="L202" s="28">
        <v>470.1</v>
      </c>
      <c r="M202" s="28">
        <v>17.128799999999998</v>
      </c>
      <c r="N202" s="1"/>
      <c r="O202" s="1"/>
    </row>
    <row r="203" spans="1:15" ht="12.75" customHeight="1">
      <c r="A203" s="53">
        <v>194</v>
      </c>
      <c r="B203" s="28" t="s">
        <v>205</v>
      </c>
      <c r="C203" s="28">
        <v>1094.9000000000001</v>
      </c>
      <c r="D203" s="37">
        <v>1089.55</v>
      </c>
      <c r="E203" s="37">
        <v>1071.0999999999999</v>
      </c>
      <c r="F203" s="37">
        <v>1047.3</v>
      </c>
      <c r="G203" s="37">
        <v>1028.8499999999999</v>
      </c>
      <c r="H203" s="37">
        <v>1113.3499999999999</v>
      </c>
      <c r="I203" s="37">
        <v>1131.8000000000002</v>
      </c>
      <c r="J203" s="37">
        <v>1155.5999999999999</v>
      </c>
      <c r="K203" s="28">
        <v>1108</v>
      </c>
      <c r="L203" s="28">
        <v>1065.75</v>
      </c>
      <c r="M203" s="28">
        <v>8.8220200000000002</v>
      </c>
      <c r="N203" s="1"/>
      <c r="O203" s="1"/>
    </row>
    <row r="204" spans="1:15" ht="12.75" customHeight="1">
      <c r="A204" s="53">
        <v>195</v>
      </c>
      <c r="B204" s="28" t="s">
        <v>209</v>
      </c>
      <c r="C204" s="28">
        <v>712.15</v>
      </c>
      <c r="D204" s="37">
        <v>714.26666666666677</v>
      </c>
      <c r="E204" s="37">
        <v>704.93333333333351</v>
      </c>
      <c r="F204" s="37">
        <v>697.7166666666667</v>
      </c>
      <c r="G204" s="37">
        <v>688.38333333333344</v>
      </c>
      <c r="H204" s="37">
        <v>721.48333333333358</v>
      </c>
      <c r="I204" s="37">
        <v>730.81666666666683</v>
      </c>
      <c r="J204" s="37">
        <v>738.03333333333364</v>
      </c>
      <c r="K204" s="28">
        <v>723.6</v>
      </c>
      <c r="L204" s="28">
        <v>707.05</v>
      </c>
      <c r="M204" s="28">
        <v>11.08371</v>
      </c>
      <c r="N204" s="1"/>
      <c r="O204" s="1"/>
    </row>
    <row r="205" spans="1:15" ht="12.75" customHeight="1">
      <c r="A205" s="53">
        <v>196</v>
      </c>
      <c r="B205" s="28" t="s">
        <v>208</v>
      </c>
      <c r="C205" s="28">
        <v>5454.15</v>
      </c>
      <c r="D205" s="37">
        <v>5442.9000000000005</v>
      </c>
      <c r="E205" s="37">
        <v>5412.2500000000009</v>
      </c>
      <c r="F205" s="37">
        <v>5370.35</v>
      </c>
      <c r="G205" s="37">
        <v>5339.7000000000007</v>
      </c>
      <c r="H205" s="37">
        <v>5484.8000000000011</v>
      </c>
      <c r="I205" s="37">
        <v>5515.4500000000007</v>
      </c>
      <c r="J205" s="37">
        <v>5557.3500000000013</v>
      </c>
      <c r="K205" s="28">
        <v>5473.55</v>
      </c>
      <c r="L205" s="28">
        <v>5401</v>
      </c>
      <c r="M205" s="28">
        <v>2.8675899999999999</v>
      </c>
      <c r="N205" s="1"/>
      <c r="O205" s="1"/>
    </row>
    <row r="206" spans="1:15" ht="12.75" customHeight="1">
      <c r="A206" s="53">
        <v>197</v>
      </c>
      <c r="B206" s="28" t="s">
        <v>277</v>
      </c>
      <c r="C206" s="28">
        <v>36</v>
      </c>
      <c r="D206" s="37">
        <v>36.033333333333331</v>
      </c>
      <c r="E206" s="37">
        <v>35.816666666666663</v>
      </c>
      <c r="F206" s="37">
        <v>35.633333333333333</v>
      </c>
      <c r="G206" s="37">
        <v>35.416666666666664</v>
      </c>
      <c r="H206" s="37">
        <v>36.216666666666661</v>
      </c>
      <c r="I206" s="37">
        <v>36.43333333333333</v>
      </c>
      <c r="J206" s="37">
        <v>36.61666666666666</v>
      </c>
      <c r="K206" s="28">
        <v>36.25</v>
      </c>
      <c r="L206" s="28">
        <v>35.85</v>
      </c>
      <c r="M206" s="28">
        <v>33.264960000000002</v>
      </c>
      <c r="N206" s="1"/>
      <c r="O206" s="1"/>
    </row>
    <row r="207" spans="1:15" ht="12.75" customHeight="1">
      <c r="A207" s="53">
        <v>198</v>
      </c>
      <c r="B207" s="28" t="s">
        <v>207</v>
      </c>
      <c r="C207" s="28">
        <v>1460.05</v>
      </c>
      <c r="D207" s="37">
        <v>1455.7166666666665</v>
      </c>
      <c r="E207" s="37">
        <v>1444.4333333333329</v>
      </c>
      <c r="F207" s="37">
        <v>1428.8166666666664</v>
      </c>
      <c r="G207" s="37">
        <v>1417.5333333333328</v>
      </c>
      <c r="H207" s="37">
        <v>1471.333333333333</v>
      </c>
      <c r="I207" s="37">
        <v>1482.6166666666663</v>
      </c>
      <c r="J207" s="37">
        <v>1498.2333333333331</v>
      </c>
      <c r="K207" s="28">
        <v>1467</v>
      </c>
      <c r="L207" s="28">
        <v>1440.1</v>
      </c>
      <c r="M207" s="28">
        <v>2.4535999999999998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768.2</v>
      </c>
      <c r="D208" s="37">
        <v>769.75</v>
      </c>
      <c r="E208" s="37">
        <v>759.55</v>
      </c>
      <c r="F208" s="37">
        <v>750.9</v>
      </c>
      <c r="G208" s="37">
        <v>740.69999999999993</v>
      </c>
      <c r="H208" s="37">
        <v>778.4</v>
      </c>
      <c r="I208" s="37">
        <v>788.6</v>
      </c>
      <c r="J208" s="37">
        <v>797.25</v>
      </c>
      <c r="K208" s="28">
        <v>779.95</v>
      </c>
      <c r="L208" s="28">
        <v>761.1</v>
      </c>
      <c r="M208" s="28">
        <v>7.5479799999999999</v>
      </c>
      <c r="N208" s="1"/>
      <c r="O208" s="1"/>
    </row>
    <row r="209" spans="1:15" ht="12.75" customHeight="1">
      <c r="A209" s="53">
        <v>200</v>
      </c>
      <c r="B209" s="28" t="s">
        <v>279</v>
      </c>
      <c r="C209" s="28">
        <v>786.85</v>
      </c>
      <c r="D209" s="37">
        <v>789.15</v>
      </c>
      <c r="E209" s="37">
        <v>772.69999999999993</v>
      </c>
      <c r="F209" s="37">
        <v>758.55</v>
      </c>
      <c r="G209" s="37">
        <v>742.09999999999991</v>
      </c>
      <c r="H209" s="37">
        <v>803.3</v>
      </c>
      <c r="I209" s="37">
        <v>819.75</v>
      </c>
      <c r="J209" s="37">
        <v>833.9</v>
      </c>
      <c r="K209" s="28">
        <v>805.6</v>
      </c>
      <c r="L209" s="28">
        <v>775</v>
      </c>
      <c r="M209" s="28">
        <v>18.628900000000002</v>
      </c>
      <c r="N209" s="1"/>
      <c r="O209" s="1"/>
    </row>
    <row r="210" spans="1:15" ht="12.75" customHeight="1">
      <c r="A210" s="53">
        <v>201</v>
      </c>
      <c r="B210" s="28" t="s">
        <v>210</v>
      </c>
      <c r="C210" s="28">
        <v>291.35000000000002</v>
      </c>
      <c r="D210" s="37">
        <v>292.63333333333333</v>
      </c>
      <c r="E210" s="37">
        <v>289.31666666666666</v>
      </c>
      <c r="F210" s="37">
        <v>287.28333333333336</v>
      </c>
      <c r="G210" s="37">
        <v>283.9666666666667</v>
      </c>
      <c r="H210" s="37">
        <v>294.66666666666663</v>
      </c>
      <c r="I210" s="37">
        <v>297.98333333333323</v>
      </c>
      <c r="J210" s="37">
        <v>300.01666666666659</v>
      </c>
      <c r="K210" s="28">
        <v>295.95</v>
      </c>
      <c r="L210" s="28">
        <v>290.60000000000002</v>
      </c>
      <c r="M210" s="28">
        <v>61.600209999999997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8.8000000000000007</v>
      </c>
      <c r="D211" s="37">
        <v>8.8166666666666682</v>
      </c>
      <c r="E211" s="37">
        <v>8.7333333333333361</v>
      </c>
      <c r="F211" s="37">
        <v>8.6666666666666679</v>
      </c>
      <c r="G211" s="37">
        <v>8.5833333333333357</v>
      </c>
      <c r="H211" s="37">
        <v>8.8833333333333364</v>
      </c>
      <c r="I211" s="37">
        <v>8.9666666666666686</v>
      </c>
      <c r="J211" s="37">
        <v>9.0333333333333368</v>
      </c>
      <c r="K211" s="28">
        <v>8.9</v>
      </c>
      <c r="L211" s="28">
        <v>8.75</v>
      </c>
      <c r="M211" s="28">
        <v>491.86723000000001</v>
      </c>
      <c r="N211" s="1"/>
      <c r="O211" s="1"/>
    </row>
    <row r="212" spans="1:15" ht="12.75" customHeight="1">
      <c r="A212" s="53">
        <v>203</v>
      </c>
      <c r="B212" s="28" t="s">
        <v>211</v>
      </c>
      <c r="C212" s="28">
        <v>994.75</v>
      </c>
      <c r="D212" s="37">
        <v>996.2166666666667</v>
      </c>
      <c r="E212" s="37">
        <v>988.03333333333342</v>
      </c>
      <c r="F212" s="37">
        <v>981.31666666666672</v>
      </c>
      <c r="G212" s="37">
        <v>973.13333333333344</v>
      </c>
      <c r="H212" s="37">
        <v>1002.9333333333334</v>
      </c>
      <c r="I212" s="37">
        <v>1011.1166666666668</v>
      </c>
      <c r="J212" s="37">
        <v>1017.8333333333334</v>
      </c>
      <c r="K212" s="28">
        <v>1004.4</v>
      </c>
      <c r="L212" s="28">
        <v>989.5</v>
      </c>
      <c r="M212" s="28">
        <v>10.032080000000001</v>
      </c>
      <c r="N212" s="1"/>
      <c r="O212" s="1"/>
    </row>
    <row r="213" spans="1:15" ht="12.75" customHeight="1">
      <c r="A213" s="53">
        <v>204</v>
      </c>
      <c r="B213" s="28" t="s">
        <v>280</v>
      </c>
      <c r="C213" s="28">
        <v>1512.35</v>
      </c>
      <c r="D213" s="37">
        <v>1519.4166666666667</v>
      </c>
      <c r="E213" s="37">
        <v>1498.0833333333335</v>
      </c>
      <c r="F213" s="37">
        <v>1483.8166666666668</v>
      </c>
      <c r="G213" s="37">
        <v>1462.4833333333336</v>
      </c>
      <c r="H213" s="37">
        <v>1533.6833333333334</v>
      </c>
      <c r="I213" s="37">
        <v>1555.0166666666669</v>
      </c>
      <c r="J213" s="37">
        <v>1569.2833333333333</v>
      </c>
      <c r="K213" s="28">
        <v>1540.75</v>
      </c>
      <c r="L213" s="28">
        <v>1505.15</v>
      </c>
      <c r="M213" s="28">
        <v>0.52864</v>
      </c>
      <c r="N213" s="1"/>
      <c r="O213" s="1"/>
    </row>
    <row r="214" spans="1:15" ht="12.75" customHeight="1">
      <c r="A214" s="53">
        <v>205</v>
      </c>
      <c r="B214" s="28" t="s">
        <v>212</v>
      </c>
      <c r="C214" s="37">
        <v>440.1</v>
      </c>
      <c r="D214" s="37">
        <v>443.34999999999997</v>
      </c>
      <c r="E214" s="37">
        <v>436.04999999999995</v>
      </c>
      <c r="F214" s="37">
        <v>432</v>
      </c>
      <c r="G214" s="37">
        <v>424.7</v>
      </c>
      <c r="H214" s="37">
        <v>447.39999999999992</v>
      </c>
      <c r="I214" s="37">
        <v>454.7</v>
      </c>
      <c r="J214" s="37">
        <v>458.74999999999989</v>
      </c>
      <c r="K214" s="37">
        <v>450.65</v>
      </c>
      <c r="L214" s="37">
        <v>439.3</v>
      </c>
      <c r="M214" s="37">
        <v>56.957979999999999</v>
      </c>
      <c r="N214" s="1"/>
      <c r="O214" s="1"/>
    </row>
    <row r="215" spans="1:15" ht="12.75" customHeight="1">
      <c r="A215" s="53">
        <v>206</v>
      </c>
      <c r="B215" s="28" t="s">
        <v>281</v>
      </c>
      <c r="C215" s="37">
        <v>12.75</v>
      </c>
      <c r="D215" s="37">
        <v>12.816666666666668</v>
      </c>
      <c r="E215" s="37">
        <v>12.633333333333336</v>
      </c>
      <c r="F215" s="37">
        <v>12.516666666666667</v>
      </c>
      <c r="G215" s="37">
        <v>12.333333333333336</v>
      </c>
      <c r="H215" s="37">
        <v>12.933333333333337</v>
      </c>
      <c r="I215" s="37">
        <v>13.116666666666671</v>
      </c>
      <c r="J215" s="37">
        <v>13.233333333333338</v>
      </c>
      <c r="K215" s="37">
        <v>13</v>
      </c>
      <c r="L215" s="37">
        <v>12.7</v>
      </c>
      <c r="M215" s="37">
        <v>457.78926999999999</v>
      </c>
      <c r="N215" s="1"/>
      <c r="O215" s="1"/>
    </row>
    <row r="216" spans="1:15" ht="12.75" customHeight="1">
      <c r="A216" s="53">
        <v>207</v>
      </c>
      <c r="B216" s="28" t="s">
        <v>213</v>
      </c>
      <c r="C216" s="37">
        <v>221</v>
      </c>
      <c r="D216" s="37">
        <v>223.58333333333334</v>
      </c>
      <c r="E216" s="37">
        <v>217.66666666666669</v>
      </c>
      <c r="F216" s="37">
        <v>214.33333333333334</v>
      </c>
      <c r="G216" s="37">
        <v>208.41666666666669</v>
      </c>
      <c r="H216" s="37">
        <v>226.91666666666669</v>
      </c>
      <c r="I216" s="37">
        <v>232.83333333333337</v>
      </c>
      <c r="J216" s="37">
        <v>236.16666666666669</v>
      </c>
      <c r="K216" s="37">
        <v>229.5</v>
      </c>
      <c r="L216" s="37">
        <v>220.25</v>
      </c>
      <c r="M216" s="37">
        <v>107.16437000000001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G26" sqref="G2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88"/>
      <c r="B1" s="489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44728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81" t="s">
        <v>16</v>
      </c>
      <c r="B9" s="483" t="s">
        <v>18</v>
      </c>
      <c r="C9" s="487" t="s">
        <v>20</v>
      </c>
      <c r="D9" s="487" t="s">
        <v>21</v>
      </c>
      <c r="E9" s="478" t="s">
        <v>22</v>
      </c>
      <c r="F9" s="479"/>
      <c r="G9" s="480"/>
      <c r="H9" s="478" t="s">
        <v>23</v>
      </c>
      <c r="I9" s="479"/>
      <c r="J9" s="480"/>
      <c r="K9" s="23"/>
      <c r="L9" s="24"/>
      <c r="M9" s="50"/>
      <c r="N9" s="1"/>
      <c r="O9" s="1"/>
    </row>
    <row r="10" spans="1:15" ht="42.75" customHeight="1">
      <c r="A10" s="485"/>
      <c r="B10" s="486"/>
      <c r="C10" s="486"/>
      <c r="D10" s="48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310" t="s">
        <v>287</v>
      </c>
      <c r="C11" s="301">
        <v>20278.55</v>
      </c>
      <c r="D11" s="302">
        <v>20165.483333333334</v>
      </c>
      <c r="E11" s="302">
        <v>19886.116666666669</v>
      </c>
      <c r="F11" s="302">
        <v>19493.683333333334</v>
      </c>
      <c r="G11" s="302">
        <v>19214.316666666669</v>
      </c>
      <c r="H11" s="302">
        <v>20557.916666666668</v>
      </c>
      <c r="I11" s="302">
        <v>20837.283333333329</v>
      </c>
      <c r="J11" s="302">
        <v>21229.716666666667</v>
      </c>
      <c r="K11" s="301">
        <v>20444.849999999999</v>
      </c>
      <c r="L11" s="301">
        <v>19773.05</v>
      </c>
      <c r="M11" s="301">
        <v>2.2159999999999999E-2</v>
      </c>
      <c r="N11" s="1"/>
      <c r="O11" s="1"/>
    </row>
    <row r="12" spans="1:15" ht="12" customHeight="1">
      <c r="A12" s="30">
        <v>2</v>
      </c>
      <c r="B12" s="311" t="s">
        <v>292</v>
      </c>
      <c r="C12" s="301">
        <v>419.35</v>
      </c>
      <c r="D12" s="302">
        <v>419.35000000000008</v>
      </c>
      <c r="E12" s="302">
        <v>416.40000000000015</v>
      </c>
      <c r="F12" s="302">
        <v>413.45000000000005</v>
      </c>
      <c r="G12" s="302">
        <v>410.50000000000011</v>
      </c>
      <c r="H12" s="302">
        <v>422.30000000000018</v>
      </c>
      <c r="I12" s="302">
        <v>425.25000000000011</v>
      </c>
      <c r="J12" s="302">
        <v>428.20000000000022</v>
      </c>
      <c r="K12" s="301">
        <v>422.3</v>
      </c>
      <c r="L12" s="301">
        <v>416.4</v>
      </c>
      <c r="M12" s="301">
        <v>0.25197999999999998</v>
      </c>
      <c r="N12" s="1"/>
      <c r="O12" s="1"/>
    </row>
    <row r="13" spans="1:15" ht="12" customHeight="1">
      <c r="A13" s="30">
        <v>3</v>
      </c>
      <c r="B13" s="311" t="s">
        <v>39</v>
      </c>
      <c r="C13" s="301">
        <v>713.7</v>
      </c>
      <c r="D13" s="302">
        <v>714.26666666666677</v>
      </c>
      <c r="E13" s="302">
        <v>708.13333333333355</v>
      </c>
      <c r="F13" s="302">
        <v>702.56666666666683</v>
      </c>
      <c r="G13" s="302">
        <v>696.43333333333362</v>
      </c>
      <c r="H13" s="302">
        <v>719.83333333333348</v>
      </c>
      <c r="I13" s="302">
        <v>725.9666666666667</v>
      </c>
      <c r="J13" s="302">
        <v>731.53333333333342</v>
      </c>
      <c r="K13" s="301">
        <v>720.4</v>
      </c>
      <c r="L13" s="301">
        <v>708.7</v>
      </c>
      <c r="M13" s="301">
        <v>9.2923500000000008</v>
      </c>
      <c r="N13" s="1"/>
      <c r="O13" s="1"/>
    </row>
    <row r="14" spans="1:15" ht="12" customHeight="1">
      <c r="A14" s="30">
        <v>4</v>
      </c>
      <c r="B14" s="311" t="s">
        <v>293</v>
      </c>
      <c r="C14" s="301">
        <v>2004.7</v>
      </c>
      <c r="D14" s="302">
        <v>2006.9666666666665</v>
      </c>
      <c r="E14" s="302">
        <v>1991.7333333333329</v>
      </c>
      <c r="F14" s="302">
        <v>1978.7666666666664</v>
      </c>
      <c r="G14" s="302">
        <v>1963.5333333333328</v>
      </c>
      <c r="H14" s="302">
        <v>2019.9333333333329</v>
      </c>
      <c r="I14" s="302">
        <v>2035.1666666666665</v>
      </c>
      <c r="J14" s="302">
        <v>2048.1333333333332</v>
      </c>
      <c r="K14" s="301">
        <v>2022.2</v>
      </c>
      <c r="L14" s="301">
        <v>1994</v>
      </c>
      <c r="M14" s="301">
        <v>0.70204999999999995</v>
      </c>
      <c r="N14" s="1"/>
      <c r="O14" s="1"/>
    </row>
    <row r="15" spans="1:15" ht="12" customHeight="1">
      <c r="A15" s="30">
        <v>5</v>
      </c>
      <c r="B15" s="311" t="s">
        <v>288</v>
      </c>
      <c r="C15" s="301">
        <v>2304.6999999999998</v>
      </c>
      <c r="D15" s="302">
        <v>2313.15</v>
      </c>
      <c r="E15" s="302">
        <v>2286.5500000000002</v>
      </c>
      <c r="F15" s="302">
        <v>2268.4</v>
      </c>
      <c r="G15" s="302">
        <v>2241.8000000000002</v>
      </c>
      <c r="H15" s="302">
        <v>2331.3000000000002</v>
      </c>
      <c r="I15" s="302">
        <v>2357.8999999999996</v>
      </c>
      <c r="J15" s="302">
        <v>2376.0500000000002</v>
      </c>
      <c r="K15" s="301">
        <v>2339.75</v>
      </c>
      <c r="L15" s="301">
        <v>2295</v>
      </c>
      <c r="M15" s="301">
        <v>2.8389600000000002</v>
      </c>
      <c r="N15" s="1"/>
      <c r="O15" s="1"/>
    </row>
    <row r="16" spans="1:15" ht="12" customHeight="1">
      <c r="A16" s="30">
        <v>6</v>
      </c>
      <c r="B16" s="311" t="s">
        <v>237</v>
      </c>
      <c r="C16" s="301">
        <v>17909.900000000001</v>
      </c>
      <c r="D16" s="302">
        <v>17883.3</v>
      </c>
      <c r="E16" s="302">
        <v>17767.599999999999</v>
      </c>
      <c r="F16" s="302">
        <v>17625.3</v>
      </c>
      <c r="G16" s="302">
        <v>17509.599999999999</v>
      </c>
      <c r="H16" s="302">
        <v>18025.599999999999</v>
      </c>
      <c r="I16" s="302">
        <v>18141.300000000003</v>
      </c>
      <c r="J16" s="302">
        <v>18283.599999999999</v>
      </c>
      <c r="K16" s="301">
        <v>17999</v>
      </c>
      <c r="L16" s="301">
        <v>17741</v>
      </c>
      <c r="M16" s="301">
        <v>8.5919999999999996E-2</v>
      </c>
      <c r="N16" s="1"/>
      <c r="O16" s="1"/>
    </row>
    <row r="17" spans="1:15" ht="12" customHeight="1">
      <c r="A17" s="30">
        <v>7</v>
      </c>
      <c r="B17" s="311" t="s">
        <v>241</v>
      </c>
      <c r="C17" s="301">
        <v>96.3</v>
      </c>
      <c r="D17" s="302">
        <v>96.166666666666671</v>
      </c>
      <c r="E17" s="302">
        <v>95.333333333333343</v>
      </c>
      <c r="F17" s="302">
        <v>94.366666666666674</v>
      </c>
      <c r="G17" s="302">
        <v>93.533333333333346</v>
      </c>
      <c r="H17" s="302">
        <v>97.13333333333334</v>
      </c>
      <c r="I17" s="302">
        <v>97.966666666666683</v>
      </c>
      <c r="J17" s="302">
        <v>98.933333333333337</v>
      </c>
      <c r="K17" s="301">
        <v>97</v>
      </c>
      <c r="L17" s="301">
        <v>95.2</v>
      </c>
      <c r="M17" s="301">
        <v>18.70176</v>
      </c>
      <c r="N17" s="1"/>
      <c r="O17" s="1"/>
    </row>
    <row r="18" spans="1:15" ht="12" customHeight="1">
      <c r="A18" s="30">
        <v>8</v>
      </c>
      <c r="B18" s="311" t="s">
        <v>41</v>
      </c>
      <c r="C18" s="301">
        <v>239.6</v>
      </c>
      <c r="D18" s="302">
        <v>241.21666666666667</v>
      </c>
      <c r="E18" s="302">
        <v>235.13333333333333</v>
      </c>
      <c r="F18" s="302">
        <v>230.66666666666666</v>
      </c>
      <c r="G18" s="302">
        <v>224.58333333333331</v>
      </c>
      <c r="H18" s="302">
        <v>245.68333333333334</v>
      </c>
      <c r="I18" s="302">
        <v>251.76666666666665</v>
      </c>
      <c r="J18" s="302">
        <v>256.23333333333335</v>
      </c>
      <c r="K18" s="301">
        <v>247.3</v>
      </c>
      <c r="L18" s="301">
        <v>236.75</v>
      </c>
      <c r="M18" s="301">
        <v>34.846789999999999</v>
      </c>
      <c r="N18" s="1"/>
      <c r="O18" s="1"/>
    </row>
    <row r="19" spans="1:15" ht="12" customHeight="1">
      <c r="A19" s="30">
        <v>9</v>
      </c>
      <c r="B19" s="311" t="s">
        <v>43</v>
      </c>
      <c r="C19" s="301">
        <v>2122.65</v>
      </c>
      <c r="D19" s="302">
        <v>2121.9166666666665</v>
      </c>
      <c r="E19" s="302">
        <v>2112.833333333333</v>
      </c>
      <c r="F19" s="302">
        <v>2103.0166666666664</v>
      </c>
      <c r="G19" s="302">
        <v>2093.9333333333329</v>
      </c>
      <c r="H19" s="302">
        <v>2131.7333333333331</v>
      </c>
      <c r="I19" s="302">
        <v>2140.8166666666662</v>
      </c>
      <c r="J19" s="302">
        <v>2150.6333333333332</v>
      </c>
      <c r="K19" s="301">
        <v>2131</v>
      </c>
      <c r="L19" s="301">
        <v>2112.1</v>
      </c>
      <c r="M19" s="301">
        <v>2.0560200000000002</v>
      </c>
      <c r="N19" s="1"/>
      <c r="O19" s="1"/>
    </row>
    <row r="20" spans="1:15" ht="12" customHeight="1">
      <c r="A20" s="30">
        <v>10</v>
      </c>
      <c r="B20" s="311" t="s">
        <v>45</v>
      </c>
      <c r="C20" s="301">
        <v>2184.6</v>
      </c>
      <c r="D20" s="302">
        <v>2192.833333333333</v>
      </c>
      <c r="E20" s="302">
        <v>2165.9666666666662</v>
      </c>
      <c r="F20" s="302">
        <v>2147.333333333333</v>
      </c>
      <c r="G20" s="302">
        <v>2120.4666666666662</v>
      </c>
      <c r="H20" s="302">
        <v>2211.4666666666662</v>
      </c>
      <c r="I20" s="302">
        <v>2238.333333333333</v>
      </c>
      <c r="J20" s="302">
        <v>2256.9666666666662</v>
      </c>
      <c r="K20" s="301">
        <v>2219.6999999999998</v>
      </c>
      <c r="L20" s="301">
        <v>2174.1999999999998</v>
      </c>
      <c r="M20" s="301">
        <v>13.1351</v>
      </c>
      <c r="N20" s="1"/>
      <c r="O20" s="1"/>
    </row>
    <row r="21" spans="1:15" ht="12" customHeight="1">
      <c r="A21" s="30">
        <v>11</v>
      </c>
      <c r="B21" s="311" t="s">
        <v>238</v>
      </c>
      <c r="C21" s="301">
        <v>1757.85</v>
      </c>
      <c r="D21" s="302">
        <v>1776.95</v>
      </c>
      <c r="E21" s="302">
        <v>1731.9</v>
      </c>
      <c r="F21" s="302">
        <v>1705.95</v>
      </c>
      <c r="G21" s="302">
        <v>1660.9</v>
      </c>
      <c r="H21" s="302">
        <v>1802.9</v>
      </c>
      <c r="I21" s="302">
        <v>1847.9499999999998</v>
      </c>
      <c r="J21" s="302">
        <v>1873.9</v>
      </c>
      <c r="K21" s="301">
        <v>1822</v>
      </c>
      <c r="L21" s="301">
        <v>1751</v>
      </c>
      <c r="M21" s="301">
        <v>14.93285</v>
      </c>
      <c r="N21" s="1"/>
      <c r="O21" s="1"/>
    </row>
    <row r="22" spans="1:15" ht="12" customHeight="1">
      <c r="A22" s="30">
        <v>12</v>
      </c>
      <c r="B22" s="311" t="s">
        <v>46</v>
      </c>
      <c r="C22" s="301">
        <v>703.75</v>
      </c>
      <c r="D22" s="302">
        <v>706.2166666666667</v>
      </c>
      <c r="E22" s="302">
        <v>699.13333333333344</v>
      </c>
      <c r="F22" s="302">
        <v>694.51666666666677</v>
      </c>
      <c r="G22" s="302">
        <v>687.43333333333351</v>
      </c>
      <c r="H22" s="302">
        <v>710.83333333333337</v>
      </c>
      <c r="I22" s="302">
        <v>717.91666666666663</v>
      </c>
      <c r="J22" s="302">
        <v>722.5333333333333</v>
      </c>
      <c r="K22" s="301">
        <v>713.3</v>
      </c>
      <c r="L22" s="301">
        <v>701.6</v>
      </c>
      <c r="M22" s="301">
        <v>24.47673</v>
      </c>
      <c r="N22" s="1"/>
      <c r="O22" s="1"/>
    </row>
    <row r="23" spans="1:15" ht="12.75" customHeight="1">
      <c r="A23" s="30">
        <v>13</v>
      </c>
      <c r="B23" s="311" t="s">
        <v>240</v>
      </c>
      <c r="C23" s="301">
        <v>2057.3000000000002</v>
      </c>
      <c r="D23" s="302">
        <v>2071.8666666666668</v>
      </c>
      <c r="E23" s="302">
        <v>2023.7333333333336</v>
      </c>
      <c r="F23" s="302">
        <v>1990.1666666666667</v>
      </c>
      <c r="G23" s="302">
        <v>1942.0333333333335</v>
      </c>
      <c r="H23" s="302">
        <v>2105.4333333333334</v>
      </c>
      <c r="I23" s="302">
        <v>2153.5666666666666</v>
      </c>
      <c r="J23" s="302">
        <v>2187.1333333333337</v>
      </c>
      <c r="K23" s="301">
        <v>2120</v>
      </c>
      <c r="L23" s="301">
        <v>2038.3</v>
      </c>
      <c r="M23" s="301">
        <v>3.9677500000000001</v>
      </c>
      <c r="N23" s="1"/>
      <c r="O23" s="1"/>
    </row>
    <row r="24" spans="1:15" ht="12.75" customHeight="1">
      <c r="A24" s="30">
        <v>14</v>
      </c>
      <c r="B24" s="311" t="s">
        <v>294</v>
      </c>
      <c r="C24" s="301">
        <v>287.39999999999998</v>
      </c>
      <c r="D24" s="302">
        <v>286.95</v>
      </c>
      <c r="E24" s="302">
        <v>280.75</v>
      </c>
      <c r="F24" s="302">
        <v>274.10000000000002</v>
      </c>
      <c r="G24" s="302">
        <v>267.90000000000003</v>
      </c>
      <c r="H24" s="302">
        <v>293.59999999999997</v>
      </c>
      <c r="I24" s="302">
        <v>299.7999999999999</v>
      </c>
      <c r="J24" s="302">
        <v>306.44999999999993</v>
      </c>
      <c r="K24" s="301">
        <v>293.14999999999998</v>
      </c>
      <c r="L24" s="301">
        <v>280.3</v>
      </c>
      <c r="M24" s="301">
        <v>0.38134000000000001</v>
      </c>
      <c r="N24" s="1"/>
      <c r="O24" s="1"/>
    </row>
    <row r="25" spans="1:15" ht="12.75" customHeight="1">
      <c r="A25" s="30">
        <v>15</v>
      </c>
      <c r="B25" s="311" t="s">
        <v>295</v>
      </c>
      <c r="C25" s="301">
        <v>228.85</v>
      </c>
      <c r="D25" s="302">
        <v>227.81666666666669</v>
      </c>
      <c r="E25" s="302">
        <v>223.63333333333338</v>
      </c>
      <c r="F25" s="302">
        <v>218.41666666666669</v>
      </c>
      <c r="G25" s="302">
        <v>214.23333333333338</v>
      </c>
      <c r="H25" s="302">
        <v>233.03333333333339</v>
      </c>
      <c r="I25" s="302">
        <v>237.21666666666673</v>
      </c>
      <c r="J25" s="302">
        <v>242.43333333333339</v>
      </c>
      <c r="K25" s="301">
        <v>232</v>
      </c>
      <c r="L25" s="301">
        <v>222.6</v>
      </c>
      <c r="M25" s="301">
        <v>11.20298</v>
      </c>
      <c r="N25" s="1"/>
      <c r="O25" s="1"/>
    </row>
    <row r="26" spans="1:15" ht="12.75" customHeight="1">
      <c r="A26" s="30">
        <v>16</v>
      </c>
      <c r="B26" s="311" t="s">
        <v>296</v>
      </c>
      <c r="C26" s="301">
        <v>1019.7</v>
      </c>
      <c r="D26" s="302">
        <v>1008.0166666666668</v>
      </c>
      <c r="E26" s="302">
        <v>986.73333333333358</v>
      </c>
      <c r="F26" s="302">
        <v>953.76666666666677</v>
      </c>
      <c r="G26" s="302">
        <v>932.48333333333358</v>
      </c>
      <c r="H26" s="302">
        <v>1040.9833333333336</v>
      </c>
      <c r="I26" s="302">
        <v>1062.2666666666667</v>
      </c>
      <c r="J26" s="302">
        <v>1095.2333333333336</v>
      </c>
      <c r="K26" s="301">
        <v>1029.3</v>
      </c>
      <c r="L26" s="301">
        <v>975.05</v>
      </c>
      <c r="M26" s="301">
        <v>6.4527099999999997</v>
      </c>
      <c r="N26" s="1"/>
      <c r="O26" s="1"/>
    </row>
    <row r="27" spans="1:15" ht="12.75" customHeight="1">
      <c r="A27" s="30">
        <v>17</v>
      </c>
      <c r="B27" s="311" t="s">
        <v>290</v>
      </c>
      <c r="C27" s="301">
        <v>2114.1</v>
      </c>
      <c r="D27" s="302">
        <v>2100.1</v>
      </c>
      <c r="E27" s="302">
        <v>2060.1999999999998</v>
      </c>
      <c r="F27" s="302">
        <v>2006.3</v>
      </c>
      <c r="G27" s="302">
        <v>1966.3999999999999</v>
      </c>
      <c r="H27" s="302">
        <v>2154</v>
      </c>
      <c r="I27" s="302">
        <v>2193.9000000000005</v>
      </c>
      <c r="J27" s="302">
        <v>2247.7999999999997</v>
      </c>
      <c r="K27" s="301">
        <v>2140</v>
      </c>
      <c r="L27" s="301">
        <v>2046.2</v>
      </c>
      <c r="M27" s="301">
        <v>0.61595</v>
      </c>
      <c r="N27" s="1"/>
      <c r="O27" s="1"/>
    </row>
    <row r="28" spans="1:15" ht="12.75" customHeight="1">
      <c r="A28" s="30">
        <v>18</v>
      </c>
      <c r="B28" s="311" t="s">
        <v>242</v>
      </c>
      <c r="C28" s="301">
        <v>1778.9</v>
      </c>
      <c r="D28" s="302">
        <v>1783.0166666666667</v>
      </c>
      <c r="E28" s="302">
        <v>1762.0833333333333</v>
      </c>
      <c r="F28" s="302">
        <v>1745.2666666666667</v>
      </c>
      <c r="G28" s="302">
        <v>1724.3333333333333</v>
      </c>
      <c r="H28" s="302">
        <v>1799.8333333333333</v>
      </c>
      <c r="I28" s="302">
        <v>1820.7666666666667</v>
      </c>
      <c r="J28" s="302">
        <v>1837.5833333333333</v>
      </c>
      <c r="K28" s="301">
        <v>1803.95</v>
      </c>
      <c r="L28" s="301">
        <v>1766.2</v>
      </c>
      <c r="M28" s="301">
        <v>0.68852000000000002</v>
      </c>
      <c r="N28" s="1"/>
      <c r="O28" s="1"/>
    </row>
    <row r="29" spans="1:15" ht="12.75" customHeight="1">
      <c r="A29" s="30">
        <v>19</v>
      </c>
      <c r="B29" s="311" t="s">
        <v>297</v>
      </c>
      <c r="C29" s="301">
        <v>65.8</v>
      </c>
      <c r="D29" s="302">
        <v>65.966666666666669</v>
      </c>
      <c r="E29" s="302">
        <v>65.433333333333337</v>
      </c>
      <c r="F29" s="302">
        <v>65.066666666666663</v>
      </c>
      <c r="G29" s="302">
        <v>64.533333333333331</v>
      </c>
      <c r="H29" s="302">
        <v>66.333333333333343</v>
      </c>
      <c r="I29" s="302">
        <v>66.866666666666674</v>
      </c>
      <c r="J29" s="302">
        <v>67.233333333333348</v>
      </c>
      <c r="K29" s="301">
        <v>66.5</v>
      </c>
      <c r="L29" s="301">
        <v>65.599999999999994</v>
      </c>
      <c r="M29" s="301">
        <v>0.44591999999999998</v>
      </c>
      <c r="N29" s="1"/>
      <c r="O29" s="1"/>
    </row>
    <row r="30" spans="1:15" ht="12.75" customHeight="1">
      <c r="A30" s="30">
        <v>20</v>
      </c>
      <c r="B30" s="311" t="s">
        <v>48</v>
      </c>
      <c r="C30" s="301">
        <v>3101</v>
      </c>
      <c r="D30" s="302">
        <v>3097.3166666666671</v>
      </c>
      <c r="E30" s="302">
        <v>3066.6833333333343</v>
      </c>
      <c r="F30" s="302">
        <v>3032.3666666666672</v>
      </c>
      <c r="G30" s="302">
        <v>3001.7333333333345</v>
      </c>
      <c r="H30" s="302">
        <v>3131.6333333333341</v>
      </c>
      <c r="I30" s="302">
        <v>3162.2666666666664</v>
      </c>
      <c r="J30" s="302">
        <v>3196.5833333333339</v>
      </c>
      <c r="K30" s="301">
        <v>3127.95</v>
      </c>
      <c r="L30" s="301">
        <v>3063</v>
      </c>
      <c r="M30" s="301">
        <v>1.8835599999999999</v>
      </c>
      <c r="N30" s="1"/>
      <c r="O30" s="1"/>
    </row>
    <row r="31" spans="1:15" ht="12.75" customHeight="1">
      <c r="A31" s="30">
        <v>21</v>
      </c>
      <c r="B31" s="311" t="s">
        <v>298</v>
      </c>
      <c r="C31" s="301">
        <v>2692.75</v>
      </c>
      <c r="D31" s="302">
        <v>2698.4166666666665</v>
      </c>
      <c r="E31" s="302">
        <v>2658.1833333333329</v>
      </c>
      <c r="F31" s="302">
        <v>2623.6166666666663</v>
      </c>
      <c r="G31" s="302">
        <v>2583.3833333333328</v>
      </c>
      <c r="H31" s="302">
        <v>2732.9833333333331</v>
      </c>
      <c r="I31" s="302">
        <v>2773.2166666666667</v>
      </c>
      <c r="J31" s="302">
        <v>2807.7833333333333</v>
      </c>
      <c r="K31" s="301">
        <v>2738.65</v>
      </c>
      <c r="L31" s="301">
        <v>2663.85</v>
      </c>
      <c r="M31" s="301">
        <v>0.36033999999999999</v>
      </c>
      <c r="N31" s="1"/>
      <c r="O31" s="1"/>
    </row>
    <row r="32" spans="1:15" ht="12.75" customHeight="1">
      <c r="A32" s="30">
        <v>22</v>
      </c>
      <c r="B32" s="311" t="s">
        <v>299</v>
      </c>
      <c r="C32" s="301">
        <v>21.45</v>
      </c>
      <c r="D32" s="302">
        <v>21.466666666666669</v>
      </c>
      <c r="E32" s="302">
        <v>21.233333333333338</v>
      </c>
      <c r="F32" s="302">
        <v>21.016666666666669</v>
      </c>
      <c r="G32" s="302">
        <v>20.783333333333339</v>
      </c>
      <c r="H32" s="302">
        <v>21.683333333333337</v>
      </c>
      <c r="I32" s="302">
        <v>21.916666666666671</v>
      </c>
      <c r="J32" s="302">
        <v>22.133333333333336</v>
      </c>
      <c r="K32" s="301">
        <v>21.7</v>
      </c>
      <c r="L32" s="301">
        <v>21.25</v>
      </c>
      <c r="M32" s="301">
        <v>10.100099999999999</v>
      </c>
      <c r="N32" s="1"/>
      <c r="O32" s="1"/>
    </row>
    <row r="33" spans="1:15" ht="12.75" customHeight="1">
      <c r="A33" s="30">
        <v>23</v>
      </c>
      <c r="B33" s="311" t="s">
        <v>50</v>
      </c>
      <c r="C33" s="301">
        <v>479.3</v>
      </c>
      <c r="D33" s="302">
        <v>481.61666666666662</v>
      </c>
      <c r="E33" s="302">
        <v>475.98333333333323</v>
      </c>
      <c r="F33" s="302">
        <v>472.66666666666663</v>
      </c>
      <c r="G33" s="302">
        <v>467.03333333333325</v>
      </c>
      <c r="H33" s="302">
        <v>484.93333333333322</v>
      </c>
      <c r="I33" s="302">
        <v>490.56666666666655</v>
      </c>
      <c r="J33" s="302">
        <v>493.88333333333321</v>
      </c>
      <c r="K33" s="301">
        <v>487.25</v>
      </c>
      <c r="L33" s="301">
        <v>478.3</v>
      </c>
      <c r="M33" s="301">
        <v>2.7225299999999999</v>
      </c>
      <c r="N33" s="1"/>
      <c r="O33" s="1"/>
    </row>
    <row r="34" spans="1:15" ht="12.75" customHeight="1">
      <c r="A34" s="30">
        <v>24</v>
      </c>
      <c r="B34" s="311" t="s">
        <v>300</v>
      </c>
      <c r="C34" s="301">
        <v>2197.35</v>
      </c>
      <c r="D34" s="302">
        <v>2207.4833333333336</v>
      </c>
      <c r="E34" s="302">
        <v>2174.9666666666672</v>
      </c>
      <c r="F34" s="302">
        <v>2152.5833333333335</v>
      </c>
      <c r="G34" s="302">
        <v>2120.0666666666671</v>
      </c>
      <c r="H34" s="302">
        <v>2229.8666666666672</v>
      </c>
      <c r="I34" s="302">
        <v>2262.3833333333337</v>
      </c>
      <c r="J34" s="302">
        <v>2284.7666666666673</v>
      </c>
      <c r="K34" s="301">
        <v>2240</v>
      </c>
      <c r="L34" s="301">
        <v>2185.1</v>
      </c>
      <c r="M34" s="301">
        <v>0.34633999999999998</v>
      </c>
      <c r="N34" s="1"/>
      <c r="O34" s="1"/>
    </row>
    <row r="35" spans="1:15" ht="12.75" customHeight="1">
      <c r="A35" s="30">
        <v>25</v>
      </c>
      <c r="B35" s="311" t="s">
        <v>51</v>
      </c>
      <c r="C35" s="301">
        <v>361.95</v>
      </c>
      <c r="D35" s="302">
        <v>361.13333333333338</v>
      </c>
      <c r="E35" s="302">
        <v>359.81666666666678</v>
      </c>
      <c r="F35" s="302">
        <v>357.68333333333339</v>
      </c>
      <c r="G35" s="302">
        <v>356.36666666666679</v>
      </c>
      <c r="H35" s="302">
        <v>363.26666666666677</v>
      </c>
      <c r="I35" s="302">
        <v>364.58333333333337</v>
      </c>
      <c r="J35" s="302">
        <v>366.71666666666675</v>
      </c>
      <c r="K35" s="301">
        <v>362.45</v>
      </c>
      <c r="L35" s="301">
        <v>359</v>
      </c>
      <c r="M35" s="301">
        <v>40.775010000000002</v>
      </c>
      <c r="N35" s="1"/>
      <c r="O35" s="1"/>
    </row>
    <row r="36" spans="1:15" ht="12.75" customHeight="1">
      <c r="A36" s="30">
        <v>26</v>
      </c>
      <c r="B36" s="311" t="s">
        <v>847</v>
      </c>
      <c r="C36" s="301">
        <v>1266</v>
      </c>
      <c r="D36" s="302">
        <v>1286.1000000000001</v>
      </c>
      <c r="E36" s="302">
        <v>1232.2000000000003</v>
      </c>
      <c r="F36" s="302">
        <v>1198.4000000000001</v>
      </c>
      <c r="G36" s="302">
        <v>1144.5000000000002</v>
      </c>
      <c r="H36" s="302">
        <v>1319.9000000000003</v>
      </c>
      <c r="I36" s="302">
        <v>1373.8000000000004</v>
      </c>
      <c r="J36" s="302">
        <v>1407.6000000000004</v>
      </c>
      <c r="K36" s="301">
        <v>1340</v>
      </c>
      <c r="L36" s="301">
        <v>1252.3</v>
      </c>
      <c r="M36" s="301">
        <v>9.3081499999999995</v>
      </c>
      <c r="N36" s="1"/>
      <c r="O36" s="1"/>
    </row>
    <row r="37" spans="1:15" ht="12.75" customHeight="1">
      <c r="A37" s="30">
        <v>27</v>
      </c>
      <c r="B37" s="311" t="s">
        <v>809</v>
      </c>
      <c r="C37" s="301">
        <v>600.54999999999995</v>
      </c>
      <c r="D37" s="302">
        <v>602.44999999999993</v>
      </c>
      <c r="E37" s="302">
        <v>595.09999999999991</v>
      </c>
      <c r="F37" s="302">
        <v>589.65</v>
      </c>
      <c r="G37" s="302">
        <v>582.29999999999995</v>
      </c>
      <c r="H37" s="302">
        <v>607.89999999999986</v>
      </c>
      <c r="I37" s="302">
        <v>615.25</v>
      </c>
      <c r="J37" s="302">
        <v>620.69999999999982</v>
      </c>
      <c r="K37" s="301">
        <v>609.79999999999995</v>
      </c>
      <c r="L37" s="301">
        <v>597</v>
      </c>
      <c r="M37" s="301">
        <v>0.24857000000000001</v>
      </c>
      <c r="N37" s="1"/>
      <c r="O37" s="1"/>
    </row>
    <row r="38" spans="1:15" ht="12.75" customHeight="1">
      <c r="A38" s="30">
        <v>28</v>
      </c>
      <c r="B38" s="311" t="s">
        <v>291</v>
      </c>
      <c r="C38" s="301">
        <v>928.5</v>
      </c>
      <c r="D38" s="302">
        <v>918.2833333333333</v>
      </c>
      <c r="E38" s="302">
        <v>890.56666666666661</v>
      </c>
      <c r="F38" s="302">
        <v>852.63333333333333</v>
      </c>
      <c r="G38" s="302">
        <v>824.91666666666663</v>
      </c>
      <c r="H38" s="302">
        <v>956.21666666666658</v>
      </c>
      <c r="I38" s="302">
        <v>983.93333333333328</v>
      </c>
      <c r="J38" s="302">
        <v>1021.8666666666666</v>
      </c>
      <c r="K38" s="301">
        <v>946</v>
      </c>
      <c r="L38" s="301">
        <v>880.35</v>
      </c>
      <c r="M38" s="301">
        <v>5.5305900000000001</v>
      </c>
      <c r="N38" s="1"/>
      <c r="O38" s="1"/>
    </row>
    <row r="39" spans="1:15" ht="12.75" customHeight="1">
      <c r="A39" s="30">
        <v>29</v>
      </c>
      <c r="B39" s="311" t="s">
        <v>52</v>
      </c>
      <c r="C39" s="301">
        <v>736.85</v>
      </c>
      <c r="D39" s="302">
        <v>733.18333333333339</v>
      </c>
      <c r="E39" s="302">
        <v>727.01666666666677</v>
      </c>
      <c r="F39" s="302">
        <v>717.18333333333339</v>
      </c>
      <c r="G39" s="302">
        <v>711.01666666666677</v>
      </c>
      <c r="H39" s="302">
        <v>743.01666666666677</v>
      </c>
      <c r="I39" s="302">
        <v>749.18333333333328</v>
      </c>
      <c r="J39" s="302">
        <v>759.01666666666677</v>
      </c>
      <c r="K39" s="301">
        <v>739.35</v>
      </c>
      <c r="L39" s="301">
        <v>723.35</v>
      </c>
      <c r="M39" s="301">
        <v>0.57925000000000004</v>
      </c>
      <c r="N39" s="1"/>
      <c r="O39" s="1"/>
    </row>
    <row r="40" spans="1:15" ht="12.75" customHeight="1">
      <c r="A40" s="30">
        <v>30</v>
      </c>
      <c r="B40" s="311" t="s">
        <v>53</v>
      </c>
      <c r="C40" s="301">
        <v>3722.7</v>
      </c>
      <c r="D40" s="302">
        <v>3708.2333333333331</v>
      </c>
      <c r="E40" s="302">
        <v>3660.3666666666663</v>
      </c>
      <c r="F40" s="302">
        <v>3598.0333333333333</v>
      </c>
      <c r="G40" s="302">
        <v>3550.1666666666665</v>
      </c>
      <c r="H40" s="302">
        <v>3770.5666666666662</v>
      </c>
      <c r="I40" s="302">
        <v>3818.4333333333329</v>
      </c>
      <c r="J40" s="302">
        <v>3880.766666666666</v>
      </c>
      <c r="K40" s="301">
        <v>3756.1</v>
      </c>
      <c r="L40" s="301">
        <v>3645.9</v>
      </c>
      <c r="M40" s="301">
        <v>4.6640499999999996</v>
      </c>
      <c r="N40" s="1"/>
      <c r="O40" s="1"/>
    </row>
    <row r="41" spans="1:15" ht="12.75" customHeight="1">
      <c r="A41" s="30">
        <v>31</v>
      </c>
      <c r="B41" s="311" t="s">
        <v>54</v>
      </c>
      <c r="C41" s="301">
        <v>186.1</v>
      </c>
      <c r="D41" s="302">
        <v>185.76666666666665</v>
      </c>
      <c r="E41" s="302">
        <v>183.33333333333331</v>
      </c>
      <c r="F41" s="302">
        <v>180.56666666666666</v>
      </c>
      <c r="G41" s="302">
        <v>178.13333333333333</v>
      </c>
      <c r="H41" s="302">
        <v>188.5333333333333</v>
      </c>
      <c r="I41" s="302">
        <v>190.96666666666664</v>
      </c>
      <c r="J41" s="302">
        <v>193.73333333333329</v>
      </c>
      <c r="K41" s="301">
        <v>188.2</v>
      </c>
      <c r="L41" s="301">
        <v>183</v>
      </c>
      <c r="M41" s="301">
        <v>27.267019999999999</v>
      </c>
      <c r="N41" s="1"/>
      <c r="O41" s="1"/>
    </row>
    <row r="42" spans="1:15" ht="12.75" customHeight="1">
      <c r="A42" s="30">
        <v>32</v>
      </c>
      <c r="B42" s="311" t="s">
        <v>301</v>
      </c>
      <c r="C42" s="301">
        <v>444.4</v>
      </c>
      <c r="D42" s="302">
        <v>440.76666666666665</v>
      </c>
      <c r="E42" s="302">
        <v>434.5333333333333</v>
      </c>
      <c r="F42" s="302">
        <v>424.66666666666663</v>
      </c>
      <c r="G42" s="302">
        <v>418.43333333333328</v>
      </c>
      <c r="H42" s="302">
        <v>450.63333333333333</v>
      </c>
      <c r="I42" s="302">
        <v>456.86666666666667</v>
      </c>
      <c r="J42" s="302">
        <v>466.73333333333335</v>
      </c>
      <c r="K42" s="301">
        <v>447</v>
      </c>
      <c r="L42" s="301">
        <v>430.9</v>
      </c>
      <c r="M42" s="301">
        <v>1.22732</v>
      </c>
      <c r="N42" s="1"/>
      <c r="O42" s="1"/>
    </row>
    <row r="43" spans="1:15" ht="12.75" customHeight="1">
      <c r="A43" s="30">
        <v>33</v>
      </c>
      <c r="B43" s="311" t="s">
        <v>302</v>
      </c>
      <c r="C43" s="301">
        <v>78.7</v>
      </c>
      <c r="D43" s="302">
        <v>79.25</v>
      </c>
      <c r="E43" s="302">
        <v>77.8</v>
      </c>
      <c r="F43" s="302">
        <v>76.899999999999991</v>
      </c>
      <c r="G43" s="302">
        <v>75.449999999999989</v>
      </c>
      <c r="H43" s="302">
        <v>80.150000000000006</v>
      </c>
      <c r="I43" s="302">
        <v>81.599999999999994</v>
      </c>
      <c r="J43" s="302">
        <v>82.500000000000014</v>
      </c>
      <c r="K43" s="301">
        <v>80.7</v>
      </c>
      <c r="L43" s="301">
        <v>78.349999999999994</v>
      </c>
      <c r="M43" s="301">
        <v>3.5973000000000002</v>
      </c>
      <c r="N43" s="1"/>
      <c r="O43" s="1"/>
    </row>
    <row r="44" spans="1:15" ht="12.75" customHeight="1">
      <c r="A44" s="30">
        <v>34</v>
      </c>
      <c r="B44" s="311" t="s">
        <v>55</v>
      </c>
      <c r="C44" s="301">
        <v>134.55000000000001</v>
      </c>
      <c r="D44" s="302">
        <v>134.86666666666667</v>
      </c>
      <c r="E44" s="302">
        <v>133.43333333333334</v>
      </c>
      <c r="F44" s="302">
        <v>132.31666666666666</v>
      </c>
      <c r="G44" s="302">
        <v>130.88333333333333</v>
      </c>
      <c r="H44" s="302">
        <v>135.98333333333335</v>
      </c>
      <c r="I44" s="302">
        <v>137.41666666666669</v>
      </c>
      <c r="J44" s="302">
        <v>138.53333333333336</v>
      </c>
      <c r="K44" s="301">
        <v>136.30000000000001</v>
      </c>
      <c r="L44" s="301">
        <v>133.75</v>
      </c>
      <c r="M44" s="301">
        <v>108.95362</v>
      </c>
      <c r="N44" s="1"/>
      <c r="O44" s="1"/>
    </row>
    <row r="45" spans="1:15" ht="12.75" customHeight="1">
      <c r="A45" s="30">
        <v>35</v>
      </c>
      <c r="B45" s="311" t="s">
        <v>57</v>
      </c>
      <c r="C45" s="301">
        <v>2661.15</v>
      </c>
      <c r="D45" s="302">
        <v>2657.2833333333333</v>
      </c>
      <c r="E45" s="302">
        <v>2630.9666666666667</v>
      </c>
      <c r="F45" s="302">
        <v>2600.7833333333333</v>
      </c>
      <c r="G45" s="302">
        <v>2574.4666666666667</v>
      </c>
      <c r="H45" s="302">
        <v>2687.4666666666667</v>
      </c>
      <c r="I45" s="302">
        <v>2713.7833333333333</v>
      </c>
      <c r="J45" s="302">
        <v>2743.9666666666667</v>
      </c>
      <c r="K45" s="301">
        <v>2683.6</v>
      </c>
      <c r="L45" s="301">
        <v>2627.1</v>
      </c>
      <c r="M45" s="301">
        <v>9.2884200000000003</v>
      </c>
      <c r="N45" s="1"/>
      <c r="O45" s="1"/>
    </row>
    <row r="46" spans="1:15" ht="12.75" customHeight="1">
      <c r="A46" s="30">
        <v>36</v>
      </c>
      <c r="B46" s="311" t="s">
        <v>303</v>
      </c>
      <c r="C46" s="301">
        <v>184.65</v>
      </c>
      <c r="D46" s="302">
        <v>185.04999999999998</v>
      </c>
      <c r="E46" s="302">
        <v>182.09999999999997</v>
      </c>
      <c r="F46" s="302">
        <v>179.54999999999998</v>
      </c>
      <c r="G46" s="302">
        <v>176.59999999999997</v>
      </c>
      <c r="H46" s="302">
        <v>187.59999999999997</v>
      </c>
      <c r="I46" s="302">
        <v>190.54999999999995</v>
      </c>
      <c r="J46" s="302">
        <v>193.09999999999997</v>
      </c>
      <c r="K46" s="301">
        <v>188</v>
      </c>
      <c r="L46" s="301">
        <v>182.5</v>
      </c>
      <c r="M46" s="301">
        <v>2.0257700000000001</v>
      </c>
      <c r="N46" s="1"/>
      <c r="O46" s="1"/>
    </row>
    <row r="47" spans="1:15" ht="12.75" customHeight="1">
      <c r="A47" s="30">
        <v>37</v>
      </c>
      <c r="B47" s="311" t="s">
        <v>305</v>
      </c>
      <c r="C47" s="301">
        <v>1662.9</v>
      </c>
      <c r="D47" s="302">
        <v>1656.8333333333333</v>
      </c>
      <c r="E47" s="302">
        <v>1637.1666666666665</v>
      </c>
      <c r="F47" s="302">
        <v>1611.4333333333332</v>
      </c>
      <c r="G47" s="302">
        <v>1591.7666666666664</v>
      </c>
      <c r="H47" s="302">
        <v>1682.5666666666666</v>
      </c>
      <c r="I47" s="302">
        <v>1702.2333333333331</v>
      </c>
      <c r="J47" s="302">
        <v>1727.9666666666667</v>
      </c>
      <c r="K47" s="301">
        <v>1676.5</v>
      </c>
      <c r="L47" s="301">
        <v>1631.1</v>
      </c>
      <c r="M47" s="301">
        <v>1.6715</v>
      </c>
      <c r="N47" s="1"/>
      <c r="O47" s="1"/>
    </row>
    <row r="48" spans="1:15" ht="12.75" customHeight="1">
      <c r="A48" s="30">
        <v>38</v>
      </c>
      <c r="B48" s="311" t="s">
        <v>304</v>
      </c>
      <c r="C48" s="301">
        <v>2875.2</v>
      </c>
      <c r="D48" s="302">
        <v>2875.0666666666671</v>
      </c>
      <c r="E48" s="302">
        <v>2850.1333333333341</v>
      </c>
      <c r="F48" s="302">
        <v>2825.0666666666671</v>
      </c>
      <c r="G48" s="302">
        <v>2800.1333333333341</v>
      </c>
      <c r="H48" s="302">
        <v>2900.1333333333341</v>
      </c>
      <c r="I48" s="302">
        <v>2925.0666666666675</v>
      </c>
      <c r="J48" s="302">
        <v>2950.1333333333341</v>
      </c>
      <c r="K48" s="301">
        <v>2900</v>
      </c>
      <c r="L48" s="301">
        <v>2850</v>
      </c>
      <c r="M48" s="301">
        <v>5.2549999999999999E-2</v>
      </c>
      <c r="N48" s="1"/>
      <c r="O48" s="1"/>
    </row>
    <row r="49" spans="1:15" ht="12.75" customHeight="1">
      <c r="A49" s="30">
        <v>39</v>
      </c>
      <c r="B49" s="311" t="s">
        <v>239</v>
      </c>
      <c r="C49" s="301">
        <v>2351.8000000000002</v>
      </c>
      <c r="D49" s="302">
        <v>2367.9166666666665</v>
      </c>
      <c r="E49" s="302">
        <v>2315.8833333333332</v>
      </c>
      <c r="F49" s="302">
        <v>2279.9666666666667</v>
      </c>
      <c r="G49" s="302">
        <v>2227.9333333333334</v>
      </c>
      <c r="H49" s="302">
        <v>2403.833333333333</v>
      </c>
      <c r="I49" s="302">
        <v>2455.8666666666668</v>
      </c>
      <c r="J49" s="302">
        <v>2491.7833333333328</v>
      </c>
      <c r="K49" s="301">
        <v>2419.9499999999998</v>
      </c>
      <c r="L49" s="301">
        <v>2332</v>
      </c>
      <c r="M49" s="301">
        <v>3.1185</v>
      </c>
      <c r="N49" s="1"/>
      <c r="O49" s="1"/>
    </row>
    <row r="50" spans="1:15" ht="12.75" customHeight="1">
      <c r="A50" s="30">
        <v>40</v>
      </c>
      <c r="B50" s="311" t="s">
        <v>306</v>
      </c>
      <c r="C50" s="301">
        <v>8122.35</v>
      </c>
      <c r="D50" s="302">
        <v>8107.4666666666672</v>
      </c>
      <c r="E50" s="302">
        <v>8069.9333333333343</v>
      </c>
      <c r="F50" s="302">
        <v>8017.5166666666673</v>
      </c>
      <c r="G50" s="302">
        <v>7979.9833333333345</v>
      </c>
      <c r="H50" s="302">
        <v>8159.8833333333341</v>
      </c>
      <c r="I50" s="302">
        <v>8197.4166666666679</v>
      </c>
      <c r="J50" s="302">
        <v>8249.8333333333339</v>
      </c>
      <c r="K50" s="301">
        <v>8145</v>
      </c>
      <c r="L50" s="301">
        <v>8055.05</v>
      </c>
      <c r="M50" s="301">
        <v>0.17391000000000001</v>
      </c>
      <c r="N50" s="1"/>
      <c r="O50" s="1"/>
    </row>
    <row r="51" spans="1:15" ht="12.75" customHeight="1">
      <c r="A51" s="30">
        <v>41</v>
      </c>
      <c r="B51" s="311" t="s">
        <v>59</v>
      </c>
      <c r="C51" s="301">
        <v>627.4</v>
      </c>
      <c r="D51" s="302">
        <v>620.18333333333339</v>
      </c>
      <c r="E51" s="302">
        <v>610.36666666666679</v>
      </c>
      <c r="F51" s="302">
        <v>593.33333333333337</v>
      </c>
      <c r="G51" s="302">
        <v>583.51666666666677</v>
      </c>
      <c r="H51" s="302">
        <v>637.21666666666681</v>
      </c>
      <c r="I51" s="302">
        <v>647.03333333333342</v>
      </c>
      <c r="J51" s="302">
        <v>664.06666666666683</v>
      </c>
      <c r="K51" s="301">
        <v>630</v>
      </c>
      <c r="L51" s="301">
        <v>603.15</v>
      </c>
      <c r="M51" s="301">
        <v>25.33624</v>
      </c>
      <c r="N51" s="1"/>
      <c r="O51" s="1"/>
    </row>
    <row r="52" spans="1:15" ht="12.75" customHeight="1">
      <c r="A52" s="30">
        <v>42</v>
      </c>
      <c r="B52" s="311" t="s">
        <v>60</v>
      </c>
      <c r="C52" s="301">
        <v>538.85</v>
      </c>
      <c r="D52" s="302">
        <v>537.01666666666677</v>
      </c>
      <c r="E52" s="302">
        <v>532.33333333333348</v>
      </c>
      <c r="F52" s="302">
        <v>525.81666666666672</v>
      </c>
      <c r="G52" s="302">
        <v>521.13333333333344</v>
      </c>
      <c r="H52" s="302">
        <v>543.53333333333353</v>
      </c>
      <c r="I52" s="302">
        <v>548.2166666666667</v>
      </c>
      <c r="J52" s="302">
        <v>554.73333333333358</v>
      </c>
      <c r="K52" s="301">
        <v>541.70000000000005</v>
      </c>
      <c r="L52" s="301">
        <v>530.5</v>
      </c>
      <c r="M52" s="301">
        <v>16.177949999999999</v>
      </c>
      <c r="N52" s="1"/>
      <c r="O52" s="1"/>
    </row>
    <row r="53" spans="1:15" ht="12.75" customHeight="1">
      <c r="A53" s="30">
        <v>43</v>
      </c>
      <c r="B53" s="311" t="s">
        <v>307</v>
      </c>
      <c r="C53" s="301">
        <v>415.3</v>
      </c>
      <c r="D53" s="302">
        <v>417.8</v>
      </c>
      <c r="E53" s="302">
        <v>410.5</v>
      </c>
      <c r="F53" s="302">
        <v>405.7</v>
      </c>
      <c r="G53" s="302">
        <v>398.4</v>
      </c>
      <c r="H53" s="302">
        <v>422.6</v>
      </c>
      <c r="I53" s="302">
        <v>429.90000000000009</v>
      </c>
      <c r="J53" s="302">
        <v>434.70000000000005</v>
      </c>
      <c r="K53" s="301">
        <v>425.1</v>
      </c>
      <c r="L53" s="301">
        <v>413</v>
      </c>
      <c r="M53" s="301">
        <v>0.55020999999999998</v>
      </c>
      <c r="N53" s="1"/>
      <c r="O53" s="1"/>
    </row>
    <row r="54" spans="1:15" ht="12.75" customHeight="1">
      <c r="A54" s="30">
        <v>44</v>
      </c>
      <c r="B54" s="311" t="s">
        <v>61</v>
      </c>
      <c r="C54" s="301">
        <v>650.5</v>
      </c>
      <c r="D54" s="302">
        <v>651.35</v>
      </c>
      <c r="E54" s="302">
        <v>646.35</v>
      </c>
      <c r="F54" s="302">
        <v>642.20000000000005</v>
      </c>
      <c r="G54" s="302">
        <v>637.20000000000005</v>
      </c>
      <c r="H54" s="302">
        <v>655.5</v>
      </c>
      <c r="I54" s="302">
        <v>660.5</v>
      </c>
      <c r="J54" s="302">
        <v>664.65</v>
      </c>
      <c r="K54" s="301">
        <v>656.35</v>
      </c>
      <c r="L54" s="301">
        <v>647.20000000000005</v>
      </c>
      <c r="M54" s="301">
        <v>46.383360000000003</v>
      </c>
      <c r="N54" s="1"/>
      <c r="O54" s="1"/>
    </row>
    <row r="55" spans="1:15" ht="12.75" customHeight="1">
      <c r="A55" s="30">
        <v>45</v>
      </c>
      <c r="B55" s="311" t="s">
        <v>62</v>
      </c>
      <c r="C55" s="301">
        <v>3698.1</v>
      </c>
      <c r="D55" s="302">
        <v>3695.25</v>
      </c>
      <c r="E55" s="302">
        <v>3647.85</v>
      </c>
      <c r="F55" s="302">
        <v>3597.6</v>
      </c>
      <c r="G55" s="302">
        <v>3550.2</v>
      </c>
      <c r="H55" s="302">
        <v>3745.5</v>
      </c>
      <c r="I55" s="302">
        <v>3792.8999999999996</v>
      </c>
      <c r="J55" s="302">
        <v>3843.15</v>
      </c>
      <c r="K55" s="301">
        <v>3742.65</v>
      </c>
      <c r="L55" s="301">
        <v>3645</v>
      </c>
      <c r="M55" s="301">
        <v>7.5382100000000003</v>
      </c>
      <c r="N55" s="1"/>
      <c r="O55" s="1"/>
    </row>
    <row r="56" spans="1:15" ht="12.75" customHeight="1">
      <c r="A56" s="30">
        <v>46</v>
      </c>
      <c r="B56" s="311" t="s">
        <v>311</v>
      </c>
      <c r="C56" s="301">
        <v>131.1</v>
      </c>
      <c r="D56" s="302">
        <v>131.63333333333333</v>
      </c>
      <c r="E56" s="302">
        <v>130.16666666666666</v>
      </c>
      <c r="F56" s="302">
        <v>129.23333333333332</v>
      </c>
      <c r="G56" s="302">
        <v>127.76666666666665</v>
      </c>
      <c r="H56" s="302">
        <v>132.56666666666666</v>
      </c>
      <c r="I56" s="302">
        <v>134.03333333333336</v>
      </c>
      <c r="J56" s="302">
        <v>134.96666666666667</v>
      </c>
      <c r="K56" s="301">
        <v>133.1</v>
      </c>
      <c r="L56" s="301">
        <v>130.69999999999999</v>
      </c>
      <c r="M56" s="301">
        <v>4.0070699999999997</v>
      </c>
      <c r="N56" s="1"/>
      <c r="O56" s="1"/>
    </row>
    <row r="57" spans="1:15" ht="12.75" customHeight="1">
      <c r="A57" s="30">
        <v>47</v>
      </c>
      <c r="B57" s="311" t="s">
        <v>312</v>
      </c>
      <c r="C57" s="301">
        <v>938.9</v>
      </c>
      <c r="D57" s="302">
        <v>942.58333333333337</v>
      </c>
      <c r="E57" s="302">
        <v>928.06666666666672</v>
      </c>
      <c r="F57" s="302">
        <v>917.23333333333335</v>
      </c>
      <c r="G57" s="302">
        <v>902.7166666666667</v>
      </c>
      <c r="H57" s="302">
        <v>953.41666666666674</v>
      </c>
      <c r="I57" s="302">
        <v>967.93333333333339</v>
      </c>
      <c r="J57" s="302">
        <v>978.76666666666677</v>
      </c>
      <c r="K57" s="301">
        <v>957.1</v>
      </c>
      <c r="L57" s="301">
        <v>931.75</v>
      </c>
      <c r="M57" s="301">
        <v>0.50897000000000003</v>
      </c>
      <c r="N57" s="1"/>
      <c r="O57" s="1"/>
    </row>
    <row r="58" spans="1:15" ht="12.75" customHeight="1">
      <c r="A58" s="30">
        <v>48</v>
      </c>
      <c r="B58" s="311" t="s">
        <v>64</v>
      </c>
      <c r="C58" s="301">
        <v>11809.7</v>
      </c>
      <c r="D58" s="302">
        <v>11693.233333333332</v>
      </c>
      <c r="E58" s="302">
        <v>11516.466666666664</v>
      </c>
      <c r="F58" s="302">
        <v>11223.233333333332</v>
      </c>
      <c r="G58" s="302">
        <v>11046.466666666664</v>
      </c>
      <c r="H58" s="302">
        <v>11986.466666666664</v>
      </c>
      <c r="I58" s="302">
        <v>12163.23333333333</v>
      </c>
      <c r="J58" s="302">
        <v>12456.466666666664</v>
      </c>
      <c r="K58" s="301">
        <v>11870</v>
      </c>
      <c r="L58" s="301">
        <v>11400</v>
      </c>
      <c r="M58" s="301">
        <v>4.9628899999999998</v>
      </c>
      <c r="N58" s="1"/>
      <c r="O58" s="1"/>
    </row>
    <row r="59" spans="1:15" ht="12" customHeight="1">
      <c r="A59" s="30">
        <v>49</v>
      </c>
      <c r="B59" s="311" t="s">
        <v>244</v>
      </c>
      <c r="C59" s="301">
        <v>4966</v>
      </c>
      <c r="D59" s="302">
        <v>4982.55</v>
      </c>
      <c r="E59" s="302">
        <v>4895.9500000000007</v>
      </c>
      <c r="F59" s="302">
        <v>4825.9000000000005</v>
      </c>
      <c r="G59" s="302">
        <v>4739.3000000000011</v>
      </c>
      <c r="H59" s="302">
        <v>5052.6000000000004</v>
      </c>
      <c r="I59" s="302">
        <v>5139.2000000000007</v>
      </c>
      <c r="J59" s="302">
        <v>5209.25</v>
      </c>
      <c r="K59" s="301">
        <v>5069.1499999999996</v>
      </c>
      <c r="L59" s="301">
        <v>4912.5</v>
      </c>
      <c r="M59" s="301">
        <v>0.25625999999999999</v>
      </c>
      <c r="N59" s="1"/>
      <c r="O59" s="1"/>
    </row>
    <row r="60" spans="1:15" ht="12.75" customHeight="1">
      <c r="A60" s="30">
        <v>50</v>
      </c>
      <c r="B60" s="311" t="s">
        <v>65</v>
      </c>
      <c r="C60" s="301">
        <v>5484.95</v>
      </c>
      <c r="D60" s="302">
        <v>5460.333333333333</v>
      </c>
      <c r="E60" s="302">
        <v>5420.7666666666664</v>
      </c>
      <c r="F60" s="302">
        <v>5356.583333333333</v>
      </c>
      <c r="G60" s="302">
        <v>5317.0166666666664</v>
      </c>
      <c r="H60" s="302">
        <v>5524.5166666666664</v>
      </c>
      <c r="I60" s="302">
        <v>5564.0833333333339</v>
      </c>
      <c r="J60" s="302">
        <v>5628.2666666666664</v>
      </c>
      <c r="K60" s="301">
        <v>5499.9</v>
      </c>
      <c r="L60" s="301">
        <v>5396.15</v>
      </c>
      <c r="M60" s="301">
        <v>16.599430000000002</v>
      </c>
      <c r="N60" s="1"/>
      <c r="O60" s="1"/>
    </row>
    <row r="61" spans="1:15" ht="12.75" customHeight="1">
      <c r="A61" s="30">
        <v>51</v>
      </c>
      <c r="B61" s="311" t="s">
        <v>313</v>
      </c>
      <c r="C61" s="301">
        <v>2967.2</v>
      </c>
      <c r="D61" s="302">
        <v>2958.8666666666668</v>
      </c>
      <c r="E61" s="302">
        <v>2920.3333333333335</v>
      </c>
      <c r="F61" s="302">
        <v>2873.4666666666667</v>
      </c>
      <c r="G61" s="302">
        <v>2834.9333333333334</v>
      </c>
      <c r="H61" s="302">
        <v>3005.7333333333336</v>
      </c>
      <c r="I61" s="302">
        <v>3044.2666666666664</v>
      </c>
      <c r="J61" s="302">
        <v>3091.1333333333337</v>
      </c>
      <c r="K61" s="301">
        <v>2997.4</v>
      </c>
      <c r="L61" s="301">
        <v>2912</v>
      </c>
      <c r="M61" s="301">
        <v>0.37424000000000002</v>
      </c>
      <c r="N61" s="1"/>
      <c r="O61" s="1"/>
    </row>
    <row r="62" spans="1:15" ht="12.75" customHeight="1">
      <c r="A62" s="30">
        <v>52</v>
      </c>
      <c r="B62" s="311" t="s">
        <v>66</v>
      </c>
      <c r="C62" s="301">
        <v>2155.85</v>
      </c>
      <c r="D62" s="302">
        <v>2148.9166666666665</v>
      </c>
      <c r="E62" s="302">
        <v>2122.833333333333</v>
      </c>
      <c r="F62" s="302">
        <v>2089.8166666666666</v>
      </c>
      <c r="G62" s="302">
        <v>2063.7333333333331</v>
      </c>
      <c r="H62" s="302">
        <v>2181.9333333333329</v>
      </c>
      <c r="I62" s="302">
        <v>2208.016666666666</v>
      </c>
      <c r="J62" s="302">
        <v>2241.0333333333328</v>
      </c>
      <c r="K62" s="301">
        <v>2175</v>
      </c>
      <c r="L62" s="301">
        <v>2115.9</v>
      </c>
      <c r="M62" s="301">
        <v>1.25847</v>
      </c>
      <c r="N62" s="1"/>
      <c r="O62" s="1"/>
    </row>
    <row r="63" spans="1:15" ht="12.75" customHeight="1">
      <c r="A63" s="30">
        <v>53</v>
      </c>
      <c r="B63" s="311" t="s">
        <v>314</v>
      </c>
      <c r="C63" s="301">
        <v>398.1</v>
      </c>
      <c r="D63" s="302">
        <v>399.9666666666667</v>
      </c>
      <c r="E63" s="302">
        <v>393.13333333333338</v>
      </c>
      <c r="F63" s="302">
        <v>388.16666666666669</v>
      </c>
      <c r="G63" s="302">
        <v>381.33333333333337</v>
      </c>
      <c r="H63" s="302">
        <v>404.93333333333339</v>
      </c>
      <c r="I63" s="302">
        <v>411.76666666666665</v>
      </c>
      <c r="J63" s="302">
        <v>416.73333333333341</v>
      </c>
      <c r="K63" s="301">
        <v>406.8</v>
      </c>
      <c r="L63" s="301">
        <v>395</v>
      </c>
      <c r="M63" s="301">
        <v>25.961390000000002</v>
      </c>
      <c r="N63" s="1"/>
      <c r="O63" s="1"/>
    </row>
    <row r="64" spans="1:15" ht="12.75" customHeight="1">
      <c r="A64" s="30">
        <v>54</v>
      </c>
      <c r="B64" s="311" t="s">
        <v>67</v>
      </c>
      <c r="C64" s="301">
        <v>314</v>
      </c>
      <c r="D64" s="302">
        <v>315.11666666666667</v>
      </c>
      <c r="E64" s="302">
        <v>311.88333333333333</v>
      </c>
      <c r="F64" s="302">
        <v>309.76666666666665</v>
      </c>
      <c r="G64" s="302">
        <v>306.5333333333333</v>
      </c>
      <c r="H64" s="302">
        <v>317.23333333333335</v>
      </c>
      <c r="I64" s="302">
        <v>320.4666666666667</v>
      </c>
      <c r="J64" s="302">
        <v>322.58333333333337</v>
      </c>
      <c r="K64" s="301">
        <v>318.35000000000002</v>
      </c>
      <c r="L64" s="301">
        <v>313</v>
      </c>
      <c r="M64" s="301">
        <v>21.541250000000002</v>
      </c>
      <c r="N64" s="1"/>
      <c r="O64" s="1"/>
    </row>
    <row r="65" spans="1:15" ht="12.75" customHeight="1">
      <c r="A65" s="30">
        <v>55</v>
      </c>
      <c r="B65" s="311" t="s">
        <v>68</v>
      </c>
      <c r="C65" s="301">
        <v>100.1</v>
      </c>
      <c r="D65" s="302">
        <v>100.53333333333335</v>
      </c>
      <c r="E65" s="302">
        <v>98.966666666666697</v>
      </c>
      <c r="F65" s="302">
        <v>97.833333333333357</v>
      </c>
      <c r="G65" s="302">
        <v>96.266666666666708</v>
      </c>
      <c r="H65" s="302">
        <v>101.66666666666669</v>
      </c>
      <c r="I65" s="302">
        <v>103.23333333333332</v>
      </c>
      <c r="J65" s="302">
        <v>104.36666666666667</v>
      </c>
      <c r="K65" s="301">
        <v>102.1</v>
      </c>
      <c r="L65" s="301">
        <v>99.4</v>
      </c>
      <c r="M65" s="301">
        <v>158.84977000000001</v>
      </c>
      <c r="N65" s="1"/>
      <c r="O65" s="1"/>
    </row>
    <row r="66" spans="1:15" ht="12.75" customHeight="1">
      <c r="A66" s="30">
        <v>56</v>
      </c>
      <c r="B66" s="311" t="s">
        <v>245</v>
      </c>
      <c r="C66" s="301">
        <v>44.45</v>
      </c>
      <c r="D66" s="302">
        <v>44.466666666666669</v>
      </c>
      <c r="E66" s="302">
        <v>44.183333333333337</v>
      </c>
      <c r="F66" s="302">
        <v>43.916666666666671</v>
      </c>
      <c r="G66" s="302">
        <v>43.63333333333334</v>
      </c>
      <c r="H66" s="302">
        <v>44.733333333333334</v>
      </c>
      <c r="I66" s="302">
        <v>45.016666666666666</v>
      </c>
      <c r="J66" s="302">
        <v>45.283333333333331</v>
      </c>
      <c r="K66" s="301">
        <v>44.75</v>
      </c>
      <c r="L66" s="301">
        <v>44.2</v>
      </c>
      <c r="M66" s="301">
        <v>9.7202999999999999</v>
      </c>
      <c r="N66" s="1"/>
      <c r="O66" s="1"/>
    </row>
    <row r="67" spans="1:15" ht="12.75" customHeight="1">
      <c r="A67" s="30">
        <v>57</v>
      </c>
      <c r="B67" s="311" t="s">
        <v>308</v>
      </c>
      <c r="C67" s="301">
        <v>2510.15</v>
      </c>
      <c r="D67" s="302">
        <v>2503.6166666666668</v>
      </c>
      <c r="E67" s="302">
        <v>2471.5333333333338</v>
      </c>
      <c r="F67" s="302">
        <v>2432.916666666667</v>
      </c>
      <c r="G67" s="302">
        <v>2400.8333333333339</v>
      </c>
      <c r="H67" s="302">
        <v>2542.2333333333336</v>
      </c>
      <c r="I67" s="302">
        <v>2574.3166666666666</v>
      </c>
      <c r="J67" s="302">
        <v>2612.9333333333334</v>
      </c>
      <c r="K67" s="301">
        <v>2535.6999999999998</v>
      </c>
      <c r="L67" s="301">
        <v>2465</v>
      </c>
      <c r="M67" s="301">
        <v>0.16039999999999999</v>
      </c>
      <c r="N67" s="1"/>
      <c r="O67" s="1"/>
    </row>
    <row r="68" spans="1:15" ht="12.75" customHeight="1">
      <c r="A68" s="30">
        <v>58</v>
      </c>
      <c r="B68" s="311" t="s">
        <v>69</v>
      </c>
      <c r="C68" s="301">
        <v>1722.3</v>
      </c>
      <c r="D68" s="302">
        <v>1726.9833333333336</v>
      </c>
      <c r="E68" s="302">
        <v>1709.9666666666672</v>
      </c>
      <c r="F68" s="302">
        <v>1697.6333333333337</v>
      </c>
      <c r="G68" s="302">
        <v>1680.6166666666672</v>
      </c>
      <c r="H68" s="302">
        <v>1739.3166666666671</v>
      </c>
      <c r="I68" s="302">
        <v>1756.3333333333335</v>
      </c>
      <c r="J68" s="302">
        <v>1768.666666666667</v>
      </c>
      <c r="K68" s="301">
        <v>1744</v>
      </c>
      <c r="L68" s="301">
        <v>1714.65</v>
      </c>
      <c r="M68" s="301">
        <v>0.92113999999999996</v>
      </c>
      <c r="N68" s="1"/>
      <c r="O68" s="1"/>
    </row>
    <row r="69" spans="1:15" ht="12.75" customHeight="1">
      <c r="A69" s="30">
        <v>59</v>
      </c>
      <c r="B69" s="311" t="s">
        <v>316</v>
      </c>
      <c r="C69" s="301">
        <v>5007.3</v>
      </c>
      <c r="D69" s="302">
        <v>5069.4666666666662</v>
      </c>
      <c r="E69" s="302">
        <v>4899.9333333333325</v>
      </c>
      <c r="F69" s="302">
        <v>4792.5666666666666</v>
      </c>
      <c r="G69" s="302">
        <v>4623.0333333333328</v>
      </c>
      <c r="H69" s="302">
        <v>5176.8333333333321</v>
      </c>
      <c r="I69" s="302">
        <v>5346.3666666666668</v>
      </c>
      <c r="J69" s="302">
        <v>5453.7333333333318</v>
      </c>
      <c r="K69" s="301">
        <v>5239</v>
      </c>
      <c r="L69" s="301">
        <v>4962.1000000000004</v>
      </c>
      <c r="M69" s="301">
        <v>0.11032</v>
      </c>
      <c r="N69" s="1"/>
      <c r="O69" s="1"/>
    </row>
    <row r="70" spans="1:15" ht="12.75" customHeight="1">
      <c r="A70" s="30">
        <v>60</v>
      </c>
      <c r="B70" s="311" t="s">
        <v>246</v>
      </c>
      <c r="C70" s="301">
        <v>904.6</v>
      </c>
      <c r="D70" s="302">
        <v>911.23333333333323</v>
      </c>
      <c r="E70" s="302">
        <v>894.46666666666647</v>
      </c>
      <c r="F70" s="302">
        <v>884.33333333333326</v>
      </c>
      <c r="G70" s="302">
        <v>867.56666666666649</v>
      </c>
      <c r="H70" s="302">
        <v>921.36666666666645</v>
      </c>
      <c r="I70" s="302">
        <v>938.1333333333331</v>
      </c>
      <c r="J70" s="302">
        <v>948.26666666666642</v>
      </c>
      <c r="K70" s="301">
        <v>928</v>
      </c>
      <c r="L70" s="301">
        <v>901.1</v>
      </c>
      <c r="M70" s="301">
        <v>0.22244</v>
      </c>
      <c r="N70" s="1"/>
      <c r="O70" s="1"/>
    </row>
    <row r="71" spans="1:15" ht="12.75" customHeight="1">
      <c r="A71" s="30">
        <v>61</v>
      </c>
      <c r="B71" s="311" t="s">
        <v>317</v>
      </c>
      <c r="C71" s="301">
        <v>807.65</v>
      </c>
      <c r="D71" s="302">
        <v>801.61666666666679</v>
      </c>
      <c r="E71" s="302">
        <v>789.23333333333358</v>
      </c>
      <c r="F71" s="302">
        <v>770.81666666666683</v>
      </c>
      <c r="G71" s="302">
        <v>758.43333333333362</v>
      </c>
      <c r="H71" s="302">
        <v>820.03333333333353</v>
      </c>
      <c r="I71" s="302">
        <v>832.41666666666674</v>
      </c>
      <c r="J71" s="302">
        <v>850.83333333333348</v>
      </c>
      <c r="K71" s="301">
        <v>814</v>
      </c>
      <c r="L71" s="301">
        <v>783.2</v>
      </c>
      <c r="M71" s="301">
        <v>8.7058099999999996</v>
      </c>
      <c r="N71" s="1"/>
      <c r="O71" s="1"/>
    </row>
    <row r="72" spans="1:15" ht="12.75" customHeight="1">
      <c r="A72" s="30">
        <v>62</v>
      </c>
      <c r="B72" s="311" t="s">
        <v>71</v>
      </c>
      <c r="C72" s="301">
        <v>240.15</v>
      </c>
      <c r="D72" s="302">
        <v>240.88333333333333</v>
      </c>
      <c r="E72" s="302">
        <v>238.11666666666665</v>
      </c>
      <c r="F72" s="302">
        <v>236.08333333333331</v>
      </c>
      <c r="G72" s="302">
        <v>233.31666666666663</v>
      </c>
      <c r="H72" s="302">
        <v>242.91666666666666</v>
      </c>
      <c r="I72" s="302">
        <v>245.68333333333331</v>
      </c>
      <c r="J72" s="302">
        <v>247.71666666666667</v>
      </c>
      <c r="K72" s="301">
        <v>243.65</v>
      </c>
      <c r="L72" s="301">
        <v>238.85</v>
      </c>
      <c r="M72" s="301">
        <v>31.99689</v>
      </c>
      <c r="N72" s="1"/>
      <c r="O72" s="1"/>
    </row>
    <row r="73" spans="1:15" ht="12.75" customHeight="1">
      <c r="A73" s="30">
        <v>63</v>
      </c>
      <c r="B73" s="311" t="s">
        <v>309</v>
      </c>
      <c r="C73" s="301">
        <v>1251.9000000000001</v>
      </c>
      <c r="D73" s="302">
        <v>1248.5833333333333</v>
      </c>
      <c r="E73" s="302">
        <v>1239.3166666666666</v>
      </c>
      <c r="F73" s="302">
        <v>1226.7333333333333</v>
      </c>
      <c r="G73" s="302">
        <v>1217.4666666666667</v>
      </c>
      <c r="H73" s="302">
        <v>1261.1666666666665</v>
      </c>
      <c r="I73" s="302">
        <v>1270.4333333333334</v>
      </c>
      <c r="J73" s="302">
        <v>1283.0166666666664</v>
      </c>
      <c r="K73" s="301">
        <v>1257.8499999999999</v>
      </c>
      <c r="L73" s="301">
        <v>1236</v>
      </c>
      <c r="M73" s="301">
        <v>0.81437999999999999</v>
      </c>
      <c r="N73" s="1"/>
      <c r="O73" s="1"/>
    </row>
    <row r="74" spans="1:15" ht="12.75" customHeight="1">
      <c r="A74" s="30">
        <v>64</v>
      </c>
      <c r="B74" s="311" t="s">
        <v>72</v>
      </c>
      <c r="C74" s="301">
        <v>575.54999999999995</v>
      </c>
      <c r="D74" s="302">
        <v>572.6</v>
      </c>
      <c r="E74" s="302">
        <v>567.95000000000005</v>
      </c>
      <c r="F74" s="302">
        <v>560.35</v>
      </c>
      <c r="G74" s="302">
        <v>555.70000000000005</v>
      </c>
      <c r="H74" s="302">
        <v>580.20000000000005</v>
      </c>
      <c r="I74" s="302">
        <v>584.84999999999991</v>
      </c>
      <c r="J74" s="302">
        <v>592.45000000000005</v>
      </c>
      <c r="K74" s="301">
        <v>577.25</v>
      </c>
      <c r="L74" s="301">
        <v>565</v>
      </c>
      <c r="M74" s="301">
        <v>5.9738899999999999</v>
      </c>
      <c r="N74" s="1"/>
      <c r="O74" s="1"/>
    </row>
    <row r="75" spans="1:15" ht="12.75" customHeight="1">
      <c r="A75" s="30">
        <v>65</v>
      </c>
      <c r="B75" s="311" t="s">
        <v>73</v>
      </c>
      <c r="C75" s="301">
        <v>653.54999999999995</v>
      </c>
      <c r="D75" s="302">
        <v>651.25</v>
      </c>
      <c r="E75" s="302">
        <v>644.54999999999995</v>
      </c>
      <c r="F75" s="302">
        <v>635.54999999999995</v>
      </c>
      <c r="G75" s="302">
        <v>628.84999999999991</v>
      </c>
      <c r="H75" s="302">
        <v>660.25</v>
      </c>
      <c r="I75" s="302">
        <v>666.95</v>
      </c>
      <c r="J75" s="302">
        <v>675.95</v>
      </c>
      <c r="K75" s="301">
        <v>657.95</v>
      </c>
      <c r="L75" s="301">
        <v>642.25</v>
      </c>
      <c r="M75" s="301">
        <v>7.7111499999999999</v>
      </c>
      <c r="N75" s="1"/>
      <c r="O75" s="1"/>
    </row>
    <row r="76" spans="1:15" ht="12.75" customHeight="1">
      <c r="A76" s="30">
        <v>66</v>
      </c>
      <c r="B76" s="311" t="s">
        <v>318</v>
      </c>
      <c r="C76" s="301">
        <v>10396.200000000001</v>
      </c>
      <c r="D76" s="302">
        <v>10480.766666666668</v>
      </c>
      <c r="E76" s="302">
        <v>10283.533333333336</v>
      </c>
      <c r="F76" s="302">
        <v>10170.866666666669</v>
      </c>
      <c r="G76" s="302">
        <v>9973.6333333333369</v>
      </c>
      <c r="H76" s="302">
        <v>10593.433333333336</v>
      </c>
      <c r="I76" s="302">
        <v>10790.66666666667</v>
      </c>
      <c r="J76" s="302">
        <v>10903.333333333336</v>
      </c>
      <c r="K76" s="301">
        <v>10678</v>
      </c>
      <c r="L76" s="301">
        <v>10368.1</v>
      </c>
      <c r="M76" s="301">
        <v>2.4910000000000002E-2</v>
      </c>
      <c r="N76" s="1"/>
      <c r="O76" s="1"/>
    </row>
    <row r="77" spans="1:15" ht="12.75" customHeight="1">
      <c r="A77" s="30">
        <v>67</v>
      </c>
      <c r="B77" s="311" t="s">
        <v>75</v>
      </c>
      <c r="C77" s="301">
        <v>682.1</v>
      </c>
      <c r="D77" s="302">
        <v>680.19999999999993</v>
      </c>
      <c r="E77" s="302">
        <v>675.39999999999986</v>
      </c>
      <c r="F77" s="302">
        <v>668.69999999999993</v>
      </c>
      <c r="G77" s="302">
        <v>663.89999999999986</v>
      </c>
      <c r="H77" s="302">
        <v>686.89999999999986</v>
      </c>
      <c r="I77" s="302">
        <v>691.69999999999982</v>
      </c>
      <c r="J77" s="302">
        <v>698.39999999999986</v>
      </c>
      <c r="K77" s="301">
        <v>685</v>
      </c>
      <c r="L77" s="301">
        <v>673.5</v>
      </c>
      <c r="M77" s="301">
        <v>60.059699999999999</v>
      </c>
      <c r="N77" s="1"/>
      <c r="O77" s="1"/>
    </row>
    <row r="78" spans="1:15" ht="12.75" customHeight="1">
      <c r="A78" s="30">
        <v>68</v>
      </c>
      <c r="B78" s="311" t="s">
        <v>76</v>
      </c>
      <c r="C78" s="301">
        <v>47.5</v>
      </c>
      <c r="D78" s="302">
        <v>47.633333333333326</v>
      </c>
      <c r="E78" s="302">
        <v>47.16666666666665</v>
      </c>
      <c r="F78" s="302">
        <v>46.833333333333321</v>
      </c>
      <c r="G78" s="302">
        <v>46.366666666666646</v>
      </c>
      <c r="H78" s="302">
        <v>47.966666666666654</v>
      </c>
      <c r="I78" s="302">
        <v>48.433333333333323</v>
      </c>
      <c r="J78" s="302">
        <v>48.766666666666659</v>
      </c>
      <c r="K78" s="301">
        <v>48.1</v>
      </c>
      <c r="L78" s="301">
        <v>47.3</v>
      </c>
      <c r="M78" s="301">
        <v>100.67299</v>
      </c>
      <c r="N78" s="1"/>
      <c r="O78" s="1"/>
    </row>
    <row r="79" spans="1:15" ht="12.75" customHeight="1">
      <c r="A79" s="30">
        <v>69</v>
      </c>
      <c r="B79" s="311" t="s">
        <v>77</v>
      </c>
      <c r="C79" s="301">
        <v>325.5</v>
      </c>
      <c r="D79" s="302">
        <v>326.86666666666662</v>
      </c>
      <c r="E79" s="302">
        <v>321.93333333333322</v>
      </c>
      <c r="F79" s="302">
        <v>318.36666666666662</v>
      </c>
      <c r="G79" s="302">
        <v>313.43333333333322</v>
      </c>
      <c r="H79" s="302">
        <v>330.43333333333322</v>
      </c>
      <c r="I79" s="302">
        <v>335.36666666666662</v>
      </c>
      <c r="J79" s="302">
        <v>338.93333333333322</v>
      </c>
      <c r="K79" s="301">
        <v>331.8</v>
      </c>
      <c r="L79" s="301">
        <v>323.3</v>
      </c>
      <c r="M79" s="301">
        <v>17.628779999999999</v>
      </c>
      <c r="N79" s="1"/>
      <c r="O79" s="1"/>
    </row>
    <row r="80" spans="1:15" ht="12.75" customHeight="1">
      <c r="A80" s="30">
        <v>70</v>
      </c>
      <c r="B80" s="311" t="s">
        <v>319</v>
      </c>
      <c r="C80" s="301">
        <v>884.15</v>
      </c>
      <c r="D80" s="302">
        <v>874.73333333333323</v>
      </c>
      <c r="E80" s="302">
        <v>854.46666666666647</v>
      </c>
      <c r="F80" s="302">
        <v>824.78333333333319</v>
      </c>
      <c r="G80" s="302">
        <v>804.51666666666642</v>
      </c>
      <c r="H80" s="302">
        <v>904.41666666666652</v>
      </c>
      <c r="I80" s="302">
        <v>924.68333333333317</v>
      </c>
      <c r="J80" s="302">
        <v>954.36666666666656</v>
      </c>
      <c r="K80" s="301">
        <v>895</v>
      </c>
      <c r="L80" s="301">
        <v>845.05</v>
      </c>
      <c r="M80" s="301">
        <v>1.5295300000000001</v>
      </c>
      <c r="N80" s="1"/>
      <c r="O80" s="1"/>
    </row>
    <row r="81" spans="1:15" ht="12.75" customHeight="1">
      <c r="A81" s="30">
        <v>71</v>
      </c>
      <c r="B81" s="311" t="s">
        <v>321</v>
      </c>
      <c r="C81" s="301">
        <v>6805.75</v>
      </c>
      <c r="D81" s="302">
        <v>6818.583333333333</v>
      </c>
      <c r="E81" s="302">
        <v>6712.1666666666661</v>
      </c>
      <c r="F81" s="302">
        <v>6618.583333333333</v>
      </c>
      <c r="G81" s="302">
        <v>6512.1666666666661</v>
      </c>
      <c r="H81" s="302">
        <v>6912.1666666666661</v>
      </c>
      <c r="I81" s="302">
        <v>7018.5833333333321</v>
      </c>
      <c r="J81" s="302">
        <v>7112.1666666666661</v>
      </c>
      <c r="K81" s="301">
        <v>6925</v>
      </c>
      <c r="L81" s="301">
        <v>6725</v>
      </c>
      <c r="M81" s="301">
        <v>0.10188999999999999</v>
      </c>
      <c r="N81" s="1"/>
      <c r="O81" s="1"/>
    </row>
    <row r="82" spans="1:15" ht="12.75" customHeight="1">
      <c r="A82" s="30">
        <v>72</v>
      </c>
      <c r="B82" s="311" t="s">
        <v>322</v>
      </c>
      <c r="C82" s="301">
        <v>965.05</v>
      </c>
      <c r="D82" s="302">
        <v>959.0333333333333</v>
      </c>
      <c r="E82" s="302">
        <v>939.06666666666661</v>
      </c>
      <c r="F82" s="302">
        <v>913.08333333333326</v>
      </c>
      <c r="G82" s="302">
        <v>893.11666666666656</v>
      </c>
      <c r="H82" s="302">
        <v>985.01666666666665</v>
      </c>
      <c r="I82" s="302">
        <v>1004.9833333333333</v>
      </c>
      <c r="J82" s="302">
        <v>1030.9666666666667</v>
      </c>
      <c r="K82" s="301">
        <v>979</v>
      </c>
      <c r="L82" s="301">
        <v>933.05</v>
      </c>
      <c r="M82" s="301">
        <v>0.35214000000000001</v>
      </c>
      <c r="N82" s="1"/>
      <c r="O82" s="1"/>
    </row>
    <row r="83" spans="1:15" ht="12.75" customHeight="1">
      <c r="A83" s="30">
        <v>73</v>
      </c>
      <c r="B83" s="311" t="s">
        <v>78</v>
      </c>
      <c r="C83" s="301">
        <v>13871.15</v>
      </c>
      <c r="D83" s="302">
        <v>13855.533333333333</v>
      </c>
      <c r="E83" s="302">
        <v>13771.516666666666</v>
      </c>
      <c r="F83" s="302">
        <v>13671.883333333333</v>
      </c>
      <c r="G83" s="302">
        <v>13587.866666666667</v>
      </c>
      <c r="H83" s="302">
        <v>13955.166666666666</v>
      </c>
      <c r="I83" s="302">
        <v>14039.183333333332</v>
      </c>
      <c r="J83" s="302">
        <v>14138.816666666666</v>
      </c>
      <c r="K83" s="301">
        <v>13939.55</v>
      </c>
      <c r="L83" s="301">
        <v>13755.9</v>
      </c>
      <c r="M83" s="301">
        <v>0.13446</v>
      </c>
      <c r="N83" s="1"/>
      <c r="O83" s="1"/>
    </row>
    <row r="84" spans="1:15" ht="12.75" customHeight="1">
      <c r="A84" s="30">
        <v>74</v>
      </c>
      <c r="B84" s="311" t="s">
        <v>80</v>
      </c>
      <c r="C84" s="301">
        <v>314</v>
      </c>
      <c r="D84" s="302">
        <v>312.95</v>
      </c>
      <c r="E84" s="302">
        <v>309.04999999999995</v>
      </c>
      <c r="F84" s="302">
        <v>304.09999999999997</v>
      </c>
      <c r="G84" s="302">
        <v>300.19999999999993</v>
      </c>
      <c r="H84" s="302">
        <v>317.89999999999998</v>
      </c>
      <c r="I84" s="302">
        <v>321.79999999999995</v>
      </c>
      <c r="J84" s="302">
        <v>326.75</v>
      </c>
      <c r="K84" s="301">
        <v>316.85000000000002</v>
      </c>
      <c r="L84" s="301">
        <v>308</v>
      </c>
      <c r="M84" s="301">
        <v>49.936540000000001</v>
      </c>
      <c r="N84" s="1"/>
      <c r="O84" s="1"/>
    </row>
    <row r="85" spans="1:15" ht="12.75" customHeight="1">
      <c r="A85" s="30">
        <v>75</v>
      </c>
      <c r="B85" s="311" t="s">
        <v>323</v>
      </c>
      <c r="C85" s="301">
        <v>455.7</v>
      </c>
      <c r="D85" s="302">
        <v>456.61666666666662</v>
      </c>
      <c r="E85" s="302">
        <v>451.33333333333326</v>
      </c>
      <c r="F85" s="302">
        <v>446.96666666666664</v>
      </c>
      <c r="G85" s="302">
        <v>441.68333333333328</v>
      </c>
      <c r="H85" s="302">
        <v>460.98333333333323</v>
      </c>
      <c r="I85" s="302">
        <v>466.26666666666665</v>
      </c>
      <c r="J85" s="302">
        <v>470.63333333333321</v>
      </c>
      <c r="K85" s="301">
        <v>461.9</v>
      </c>
      <c r="L85" s="301">
        <v>452.25</v>
      </c>
      <c r="M85" s="301">
        <v>0.83096999999999999</v>
      </c>
      <c r="N85" s="1"/>
      <c r="O85" s="1"/>
    </row>
    <row r="86" spans="1:15" ht="12.75" customHeight="1">
      <c r="A86" s="30">
        <v>76</v>
      </c>
      <c r="B86" s="311" t="s">
        <v>81</v>
      </c>
      <c r="C86" s="301">
        <v>3385.4</v>
      </c>
      <c r="D86" s="302">
        <v>3380.1166666666668</v>
      </c>
      <c r="E86" s="302">
        <v>3357.3333333333335</v>
      </c>
      <c r="F86" s="302">
        <v>3329.2666666666669</v>
      </c>
      <c r="G86" s="302">
        <v>3306.4833333333336</v>
      </c>
      <c r="H86" s="302">
        <v>3408.1833333333334</v>
      </c>
      <c r="I86" s="302">
        <v>3430.9666666666662</v>
      </c>
      <c r="J86" s="302">
        <v>3459.0333333333333</v>
      </c>
      <c r="K86" s="301">
        <v>3402.9</v>
      </c>
      <c r="L86" s="301">
        <v>3352.05</v>
      </c>
      <c r="M86" s="301">
        <v>2.45702</v>
      </c>
      <c r="N86" s="1"/>
      <c r="O86" s="1"/>
    </row>
    <row r="87" spans="1:15" ht="12.75" customHeight="1">
      <c r="A87" s="30">
        <v>77</v>
      </c>
      <c r="B87" s="311" t="s">
        <v>310</v>
      </c>
      <c r="C87" s="301">
        <v>672.5</v>
      </c>
      <c r="D87" s="302">
        <v>675.5</v>
      </c>
      <c r="E87" s="302">
        <v>667</v>
      </c>
      <c r="F87" s="302">
        <v>661.5</v>
      </c>
      <c r="G87" s="302">
        <v>653</v>
      </c>
      <c r="H87" s="302">
        <v>681</v>
      </c>
      <c r="I87" s="302">
        <v>689.5</v>
      </c>
      <c r="J87" s="302">
        <v>695</v>
      </c>
      <c r="K87" s="301">
        <v>684</v>
      </c>
      <c r="L87" s="301">
        <v>670</v>
      </c>
      <c r="M87" s="301">
        <v>5.7905499999999996</v>
      </c>
      <c r="N87" s="1"/>
      <c r="O87" s="1"/>
    </row>
    <row r="88" spans="1:15" ht="12.75" customHeight="1">
      <c r="A88" s="30">
        <v>78</v>
      </c>
      <c r="B88" s="311" t="s">
        <v>320</v>
      </c>
      <c r="C88" s="301">
        <v>350.8</v>
      </c>
      <c r="D88" s="302">
        <v>352.2166666666667</v>
      </c>
      <c r="E88" s="302">
        <v>347.38333333333338</v>
      </c>
      <c r="F88" s="302">
        <v>343.9666666666667</v>
      </c>
      <c r="G88" s="302">
        <v>339.13333333333338</v>
      </c>
      <c r="H88" s="302">
        <v>355.63333333333338</v>
      </c>
      <c r="I88" s="302">
        <v>360.46666666666664</v>
      </c>
      <c r="J88" s="302">
        <v>363.88333333333338</v>
      </c>
      <c r="K88" s="301">
        <v>357.05</v>
      </c>
      <c r="L88" s="301">
        <v>348.8</v>
      </c>
      <c r="M88" s="301">
        <v>14.828239999999999</v>
      </c>
      <c r="N88" s="1"/>
      <c r="O88" s="1"/>
    </row>
    <row r="89" spans="1:15" ht="12.75" customHeight="1">
      <c r="A89" s="30">
        <v>79</v>
      </c>
      <c r="B89" s="311" t="s">
        <v>411</v>
      </c>
      <c r="C89" s="301">
        <v>618.20000000000005</v>
      </c>
      <c r="D89" s="302">
        <v>622.73333333333335</v>
      </c>
      <c r="E89" s="302">
        <v>610.4666666666667</v>
      </c>
      <c r="F89" s="302">
        <v>602.73333333333335</v>
      </c>
      <c r="G89" s="302">
        <v>590.4666666666667</v>
      </c>
      <c r="H89" s="302">
        <v>630.4666666666667</v>
      </c>
      <c r="I89" s="302">
        <v>642.73333333333335</v>
      </c>
      <c r="J89" s="302">
        <v>650.4666666666667</v>
      </c>
      <c r="K89" s="301">
        <v>635</v>
      </c>
      <c r="L89" s="301">
        <v>615</v>
      </c>
      <c r="M89" s="301">
        <v>2.5225399999999998</v>
      </c>
      <c r="N89" s="1"/>
      <c r="O89" s="1"/>
    </row>
    <row r="90" spans="1:15" ht="12.75" customHeight="1">
      <c r="A90" s="30">
        <v>80</v>
      </c>
      <c r="B90" s="311" t="s">
        <v>341</v>
      </c>
      <c r="C90" s="301">
        <v>2372.0500000000002</v>
      </c>
      <c r="D90" s="302">
        <v>2365.25</v>
      </c>
      <c r="E90" s="302">
        <v>2331.8000000000002</v>
      </c>
      <c r="F90" s="302">
        <v>2291.5500000000002</v>
      </c>
      <c r="G90" s="302">
        <v>2258.1000000000004</v>
      </c>
      <c r="H90" s="302">
        <v>2405.5</v>
      </c>
      <c r="I90" s="302">
        <v>2438.9499999999998</v>
      </c>
      <c r="J90" s="302">
        <v>2479.1999999999998</v>
      </c>
      <c r="K90" s="301">
        <v>2398.6999999999998</v>
      </c>
      <c r="L90" s="301">
        <v>2325</v>
      </c>
      <c r="M90" s="301">
        <v>0.93472</v>
      </c>
      <c r="N90" s="1"/>
      <c r="O90" s="1"/>
    </row>
    <row r="91" spans="1:15" ht="12.75" customHeight="1">
      <c r="A91" s="30">
        <v>81</v>
      </c>
      <c r="B91" s="311" t="s">
        <v>82</v>
      </c>
      <c r="C91" s="301">
        <v>188.3</v>
      </c>
      <c r="D91" s="302">
        <v>189.83333333333334</v>
      </c>
      <c r="E91" s="302">
        <v>186.4666666666667</v>
      </c>
      <c r="F91" s="302">
        <v>184.63333333333335</v>
      </c>
      <c r="G91" s="302">
        <v>181.26666666666671</v>
      </c>
      <c r="H91" s="302">
        <v>191.66666666666669</v>
      </c>
      <c r="I91" s="302">
        <v>195.0333333333333</v>
      </c>
      <c r="J91" s="302">
        <v>196.86666666666667</v>
      </c>
      <c r="K91" s="301">
        <v>193.2</v>
      </c>
      <c r="L91" s="301">
        <v>188</v>
      </c>
      <c r="M91" s="301">
        <v>87.760260000000002</v>
      </c>
      <c r="N91" s="1"/>
      <c r="O91" s="1"/>
    </row>
    <row r="92" spans="1:15" ht="12.75" customHeight="1">
      <c r="A92" s="30">
        <v>82</v>
      </c>
      <c r="B92" s="311" t="s">
        <v>327</v>
      </c>
      <c r="C92" s="301">
        <v>446.5</v>
      </c>
      <c r="D92" s="302">
        <v>446.11666666666662</v>
      </c>
      <c r="E92" s="302">
        <v>441.98333333333323</v>
      </c>
      <c r="F92" s="302">
        <v>437.46666666666664</v>
      </c>
      <c r="G92" s="302">
        <v>433.33333333333326</v>
      </c>
      <c r="H92" s="302">
        <v>450.63333333333321</v>
      </c>
      <c r="I92" s="302">
        <v>454.76666666666654</v>
      </c>
      <c r="J92" s="302">
        <v>459.28333333333319</v>
      </c>
      <c r="K92" s="301">
        <v>450.25</v>
      </c>
      <c r="L92" s="301">
        <v>441.6</v>
      </c>
      <c r="M92" s="301">
        <v>3.2907199999999999</v>
      </c>
      <c r="N92" s="1"/>
      <c r="O92" s="1"/>
    </row>
    <row r="93" spans="1:15" ht="12.75" customHeight="1">
      <c r="A93" s="30">
        <v>83</v>
      </c>
      <c r="B93" s="311" t="s">
        <v>328</v>
      </c>
      <c r="C93" s="301">
        <v>706.15</v>
      </c>
      <c r="D93" s="302">
        <v>709.6</v>
      </c>
      <c r="E93" s="302">
        <v>699.85</v>
      </c>
      <c r="F93" s="302">
        <v>693.55</v>
      </c>
      <c r="G93" s="302">
        <v>683.8</v>
      </c>
      <c r="H93" s="302">
        <v>715.90000000000009</v>
      </c>
      <c r="I93" s="302">
        <v>725.65000000000009</v>
      </c>
      <c r="J93" s="302">
        <v>731.95000000000016</v>
      </c>
      <c r="K93" s="301">
        <v>719.35</v>
      </c>
      <c r="L93" s="301">
        <v>703.3</v>
      </c>
      <c r="M93" s="301">
        <v>0.32168000000000002</v>
      </c>
      <c r="N93" s="1"/>
      <c r="O93" s="1"/>
    </row>
    <row r="94" spans="1:15" ht="12.75" customHeight="1">
      <c r="A94" s="30">
        <v>84</v>
      </c>
      <c r="B94" s="311" t="s">
        <v>330</v>
      </c>
      <c r="C94" s="301">
        <v>693.25</v>
      </c>
      <c r="D94" s="302">
        <v>695.55000000000007</v>
      </c>
      <c r="E94" s="302">
        <v>687.70000000000016</v>
      </c>
      <c r="F94" s="302">
        <v>682.15000000000009</v>
      </c>
      <c r="G94" s="302">
        <v>674.30000000000018</v>
      </c>
      <c r="H94" s="302">
        <v>701.10000000000014</v>
      </c>
      <c r="I94" s="302">
        <v>708.95</v>
      </c>
      <c r="J94" s="302">
        <v>714.50000000000011</v>
      </c>
      <c r="K94" s="301">
        <v>703.4</v>
      </c>
      <c r="L94" s="301">
        <v>690</v>
      </c>
      <c r="M94" s="301">
        <v>0.40550999999999998</v>
      </c>
      <c r="N94" s="1"/>
      <c r="O94" s="1"/>
    </row>
    <row r="95" spans="1:15" ht="12.75" customHeight="1">
      <c r="A95" s="30">
        <v>85</v>
      </c>
      <c r="B95" s="311" t="s">
        <v>248</v>
      </c>
      <c r="C95" s="301">
        <v>103.45</v>
      </c>
      <c r="D95" s="302">
        <v>103.25</v>
      </c>
      <c r="E95" s="302">
        <v>102.5</v>
      </c>
      <c r="F95" s="302">
        <v>101.55</v>
      </c>
      <c r="G95" s="302">
        <v>100.8</v>
      </c>
      <c r="H95" s="302">
        <v>104.2</v>
      </c>
      <c r="I95" s="302">
        <v>104.95</v>
      </c>
      <c r="J95" s="302">
        <v>105.9</v>
      </c>
      <c r="K95" s="301">
        <v>104</v>
      </c>
      <c r="L95" s="301">
        <v>102.3</v>
      </c>
      <c r="M95" s="301">
        <v>2.8917700000000002</v>
      </c>
      <c r="N95" s="1"/>
      <c r="O95" s="1"/>
    </row>
    <row r="96" spans="1:15" ht="12.75" customHeight="1">
      <c r="A96" s="30">
        <v>86</v>
      </c>
      <c r="B96" s="311" t="s">
        <v>324</v>
      </c>
      <c r="C96" s="301">
        <v>354.85</v>
      </c>
      <c r="D96" s="302">
        <v>355.2</v>
      </c>
      <c r="E96" s="302">
        <v>351.45</v>
      </c>
      <c r="F96" s="302">
        <v>348.05</v>
      </c>
      <c r="G96" s="302">
        <v>344.3</v>
      </c>
      <c r="H96" s="302">
        <v>358.59999999999997</v>
      </c>
      <c r="I96" s="302">
        <v>362.34999999999997</v>
      </c>
      <c r="J96" s="302">
        <v>365.74999999999994</v>
      </c>
      <c r="K96" s="301">
        <v>358.95</v>
      </c>
      <c r="L96" s="301">
        <v>351.8</v>
      </c>
      <c r="M96" s="301">
        <v>1.2759</v>
      </c>
      <c r="N96" s="1"/>
      <c r="O96" s="1"/>
    </row>
    <row r="97" spans="1:15" ht="12.75" customHeight="1">
      <c r="A97" s="30">
        <v>87</v>
      </c>
      <c r="B97" s="311" t="s">
        <v>333</v>
      </c>
      <c r="C97" s="301">
        <v>1135.95</v>
      </c>
      <c r="D97" s="302">
        <v>1135.4166666666667</v>
      </c>
      <c r="E97" s="302">
        <v>1126.5333333333335</v>
      </c>
      <c r="F97" s="302">
        <v>1117.1166666666668</v>
      </c>
      <c r="G97" s="302">
        <v>1108.2333333333336</v>
      </c>
      <c r="H97" s="302">
        <v>1144.8333333333335</v>
      </c>
      <c r="I97" s="302">
        <v>1153.7166666666667</v>
      </c>
      <c r="J97" s="302">
        <v>1163.1333333333334</v>
      </c>
      <c r="K97" s="301">
        <v>1144.3</v>
      </c>
      <c r="L97" s="301">
        <v>1126</v>
      </c>
      <c r="M97" s="301">
        <v>3.78742</v>
      </c>
      <c r="N97" s="1"/>
      <c r="O97" s="1"/>
    </row>
    <row r="98" spans="1:15" ht="12.75" customHeight="1">
      <c r="A98" s="30">
        <v>88</v>
      </c>
      <c r="B98" s="311" t="s">
        <v>331</v>
      </c>
      <c r="C98" s="301">
        <v>938.95</v>
      </c>
      <c r="D98" s="302">
        <v>939.33333333333337</v>
      </c>
      <c r="E98" s="302">
        <v>934.7166666666667</v>
      </c>
      <c r="F98" s="302">
        <v>930.48333333333335</v>
      </c>
      <c r="G98" s="302">
        <v>925.86666666666667</v>
      </c>
      <c r="H98" s="302">
        <v>943.56666666666672</v>
      </c>
      <c r="I98" s="302">
        <v>948.18333333333328</v>
      </c>
      <c r="J98" s="302">
        <v>952.41666666666674</v>
      </c>
      <c r="K98" s="301">
        <v>943.95</v>
      </c>
      <c r="L98" s="301">
        <v>935.1</v>
      </c>
      <c r="M98" s="301">
        <v>0.26435999999999998</v>
      </c>
      <c r="N98" s="1"/>
      <c r="O98" s="1"/>
    </row>
    <row r="99" spans="1:15" ht="12.75" customHeight="1">
      <c r="A99" s="30">
        <v>89</v>
      </c>
      <c r="B99" s="311" t="s">
        <v>332</v>
      </c>
      <c r="C99" s="301">
        <v>17</v>
      </c>
      <c r="D99" s="302">
        <v>17.016666666666666</v>
      </c>
      <c r="E99" s="302">
        <v>16.883333333333333</v>
      </c>
      <c r="F99" s="302">
        <v>16.766666666666666</v>
      </c>
      <c r="G99" s="302">
        <v>16.633333333333333</v>
      </c>
      <c r="H99" s="302">
        <v>17.133333333333333</v>
      </c>
      <c r="I99" s="302">
        <v>17.266666666666666</v>
      </c>
      <c r="J99" s="302">
        <v>17.383333333333333</v>
      </c>
      <c r="K99" s="301">
        <v>17.149999999999999</v>
      </c>
      <c r="L99" s="301">
        <v>16.899999999999999</v>
      </c>
      <c r="M99" s="301">
        <v>11.56789</v>
      </c>
      <c r="N99" s="1"/>
      <c r="O99" s="1"/>
    </row>
    <row r="100" spans="1:15" ht="12.75" customHeight="1">
      <c r="A100" s="30">
        <v>90</v>
      </c>
      <c r="B100" s="311" t="s">
        <v>334</v>
      </c>
      <c r="C100" s="301">
        <v>533.29999999999995</v>
      </c>
      <c r="D100" s="302">
        <v>529.33333333333337</v>
      </c>
      <c r="E100" s="302">
        <v>518.9666666666667</v>
      </c>
      <c r="F100" s="302">
        <v>504.63333333333333</v>
      </c>
      <c r="G100" s="302">
        <v>494.26666666666665</v>
      </c>
      <c r="H100" s="302">
        <v>543.66666666666674</v>
      </c>
      <c r="I100" s="302">
        <v>554.0333333333333</v>
      </c>
      <c r="J100" s="302">
        <v>568.36666666666679</v>
      </c>
      <c r="K100" s="301">
        <v>539.70000000000005</v>
      </c>
      <c r="L100" s="301">
        <v>515</v>
      </c>
      <c r="M100" s="301">
        <v>1.5238400000000001</v>
      </c>
      <c r="N100" s="1"/>
      <c r="O100" s="1"/>
    </row>
    <row r="101" spans="1:15" ht="12.75" customHeight="1">
      <c r="A101" s="30">
        <v>91</v>
      </c>
      <c r="B101" s="311" t="s">
        <v>335</v>
      </c>
      <c r="C101" s="301">
        <v>777.85</v>
      </c>
      <c r="D101" s="302">
        <v>778.2833333333333</v>
      </c>
      <c r="E101" s="302">
        <v>762.16666666666663</v>
      </c>
      <c r="F101" s="302">
        <v>746.48333333333335</v>
      </c>
      <c r="G101" s="302">
        <v>730.36666666666667</v>
      </c>
      <c r="H101" s="302">
        <v>793.96666666666658</v>
      </c>
      <c r="I101" s="302">
        <v>810.08333333333337</v>
      </c>
      <c r="J101" s="302">
        <v>825.76666666666654</v>
      </c>
      <c r="K101" s="301">
        <v>794.4</v>
      </c>
      <c r="L101" s="301">
        <v>762.6</v>
      </c>
      <c r="M101" s="301">
        <v>1.67293</v>
      </c>
      <c r="N101" s="1"/>
      <c r="O101" s="1"/>
    </row>
    <row r="102" spans="1:15" ht="12.75" customHeight="1">
      <c r="A102" s="30">
        <v>92</v>
      </c>
      <c r="B102" s="311" t="s">
        <v>336</v>
      </c>
      <c r="C102" s="301">
        <v>4042</v>
      </c>
      <c r="D102" s="302">
        <v>4029</v>
      </c>
      <c r="E102" s="302">
        <v>3988</v>
      </c>
      <c r="F102" s="302">
        <v>3934</v>
      </c>
      <c r="G102" s="302">
        <v>3893</v>
      </c>
      <c r="H102" s="302">
        <v>4083</v>
      </c>
      <c r="I102" s="302">
        <v>4124</v>
      </c>
      <c r="J102" s="302">
        <v>4178</v>
      </c>
      <c r="K102" s="301">
        <v>4070</v>
      </c>
      <c r="L102" s="301">
        <v>3975</v>
      </c>
      <c r="M102" s="301">
        <v>0.18289</v>
      </c>
      <c r="N102" s="1"/>
      <c r="O102" s="1"/>
    </row>
    <row r="103" spans="1:15" ht="12.75" customHeight="1">
      <c r="A103" s="30">
        <v>93</v>
      </c>
      <c r="B103" s="311" t="s">
        <v>247</v>
      </c>
      <c r="C103" s="301">
        <v>76.7</v>
      </c>
      <c r="D103" s="302">
        <v>76.333333333333329</v>
      </c>
      <c r="E103" s="302">
        <v>75.166666666666657</v>
      </c>
      <c r="F103" s="302">
        <v>73.633333333333326</v>
      </c>
      <c r="G103" s="302">
        <v>72.466666666666654</v>
      </c>
      <c r="H103" s="302">
        <v>77.86666666666666</v>
      </c>
      <c r="I103" s="302">
        <v>79.033333333333317</v>
      </c>
      <c r="J103" s="302">
        <v>80.566666666666663</v>
      </c>
      <c r="K103" s="301">
        <v>77.5</v>
      </c>
      <c r="L103" s="301">
        <v>74.8</v>
      </c>
      <c r="M103" s="301">
        <v>9.7904499999999999</v>
      </c>
      <c r="N103" s="1"/>
      <c r="O103" s="1"/>
    </row>
    <row r="104" spans="1:15" ht="12.75" customHeight="1">
      <c r="A104" s="30">
        <v>94</v>
      </c>
      <c r="B104" s="311" t="s">
        <v>329</v>
      </c>
      <c r="C104" s="301">
        <v>694.75</v>
      </c>
      <c r="D104" s="302">
        <v>697.30000000000007</v>
      </c>
      <c r="E104" s="302">
        <v>689.80000000000018</v>
      </c>
      <c r="F104" s="302">
        <v>684.85000000000014</v>
      </c>
      <c r="G104" s="302">
        <v>677.35000000000025</v>
      </c>
      <c r="H104" s="302">
        <v>702.25000000000011</v>
      </c>
      <c r="I104" s="302">
        <v>709.74999999999989</v>
      </c>
      <c r="J104" s="302">
        <v>714.7</v>
      </c>
      <c r="K104" s="301">
        <v>704.8</v>
      </c>
      <c r="L104" s="301">
        <v>692.35</v>
      </c>
      <c r="M104" s="301">
        <v>1.0341899999999999</v>
      </c>
      <c r="N104" s="1"/>
      <c r="O104" s="1"/>
    </row>
    <row r="105" spans="1:15" ht="12.75" customHeight="1">
      <c r="A105" s="30">
        <v>95</v>
      </c>
      <c r="B105" s="311" t="s">
        <v>826</v>
      </c>
      <c r="C105" s="301">
        <v>171.1</v>
      </c>
      <c r="D105" s="302">
        <v>170.51666666666668</v>
      </c>
      <c r="E105" s="302">
        <v>167.28333333333336</v>
      </c>
      <c r="F105" s="302">
        <v>163.46666666666667</v>
      </c>
      <c r="G105" s="302">
        <v>160.23333333333335</v>
      </c>
      <c r="H105" s="302">
        <v>174.33333333333337</v>
      </c>
      <c r="I105" s="302">
        <v>177.56666666666666</v>
      </c>
      <c r="J105" s="302">
        <v>181.38333333333338</v>
      </c>
      <c r="K105" s="301">
        <v>173.75</v>
      </c>
      <c r="L105" s="301">
        <v>166.7</v>
      </c>
      <c r="M105" s="301">
        <v>6.7336999999999998</v>
      </c>
      <c r="N105" s="1"/>
      <c r="O105" s="1"/>
    </row>
    <row r="106" spans="1:15" ht="12.75" customHeight="1">
      <c r="A106" s="30">
        <v>96</v>
      </c>
      <c r="B106" s="311" t="s">
        <v>337</v>
      </c>
      <c r="C106" s="301">
        <v>294.75</v>
      </c>
      <c r="D106" s="302">
        <v>295.01666666666665</v>
      </c>
      <c r="E106" s="302">
        <v>292.38333333333333</v>
      </c>
      <c r="F106" s="302">
        <v>290.01666666666665</v>
      </c>
      <c r="G106" s="302">
        <v>287.38333333333333</v>
      </c>
      <c r="H106" s="302">
        <v>297.38333333333333</v>
      </c>
      <c r="I106" s="302">
        <v>300.01666666666665</v>
      </c>
      <c r="J106" s="302">
        <v>302.38333333333333</v>
      </c>
      <c r="K106" s="301">
        <v>297.64999999999998</v>
      </c>
      <c r="L106" s="301">
        <v>292.64999999999998</v>
      </c>
      <c r="M106" s="301">
        <v>0.46617999999999998</v>
      </c>
      <c r="N106" s="1"/>
      <c r="O106" s="1"/>
    </row>
    <row r="107" spans="1:15" ht="12.75" customHeight="1">
      <c r="A107" s="30">
        <v>97</v>
      </c>
      <c r="B107" s="311" t="s">
        <v>338</v>
      </c>
      <c r="C107" s="301">
        <v>319.95</v>
      </c>
      <c r="D107" s="302">
        <v>316.68333333333334</v>
      </c>
      <c r="E107" s="302">
        <v>312.06666666666666</v>
      </c>
      <c r="F107" s="302">
        <v>304.18333333333334</v>
      </c>
      <c r="G107" s="302">
        <v>299.56666666666666</v>
      </c>
      <c r="H107" s="302">
        <v>324.56666666666666</v>
      </c>
      <c r="I107" s="302">
        <v>329.18333333333334</v>
      </c>
      <c r="J107" s="302">
        <v>337.06666666666666</v>
      </c>
      <c r="K107" s="301">
        <v>321.3</v>
      </c>
      <c r="L107" s="301">
        <v>308.8</v>
      </c>
      <c r="M107" s="301">
        <v>16.19069</v>
      </c>
      <c r="N107" s="1"/>
      <c r="O107" s="1"/>
    </row>
    <row r="108" spans="1:15" ht="12.75" customHeight="1">
      <c r="A108" s="30">
        <v>98</v>
      </c>
      <c r="B108" s="311" t="s">
        <v>83</v>
      </c>
      <c r="C108" s="301">
        <v>633.15</v>
      </c>
      <c r="D108" s="302">
        <v>628.81666666666672</v>
      </c>
      <c r="E108" s="302">
        <v>621.63333333333344</v>
      </c>
      <c r="F108" s="302">
        <v>610.11666666666667</v>
      </c>
      <c r="G108" s="302">
        <v>602.93333333333339</v>
      </c>
      <c r="H108" s="302">
        <v>640.33333333333348</v>
      </c>
      <c r="I108" s="302">
        <v>647.51666666666665</v>
      </c>
      <c r="J108" s="302">
        <v>659.03333333333353</v>
      </c>
      <c r="K108" s="301">
        <v>636</v>
      </c>
      <c r="L108" s="301">
        <v>617.29999999999995</v>
      </c>
      <c r="M108" s="301">
        <v>17.82217</v>
      </c>
      <c r="N108" s="1"/>
      <c r="O108" s="1"/>
    </row>
    <row r="109" spans="1:15" ht="12.75" customHeight="1">
      <c r="A109" s="30">
        <v>99</v>
      </c>
      <c r="B109" s="311" t="s">
        <v>339</v>
      </c>
      <c r="C109" s="301">
        <v>613.29999999999995</v>
      </c>
      <c r="D109" s="302">
        <v>614.4666666666667</v>
      </c>
      <c r="E109" s="302">
        <v>608.83333333333337</v>
      </c>
      <c r="F109" s="302">
        <v>604.36666666666667</v>
      </c>
      <c r="G109" s="302">
        <v>598.73333333333335</v>
      </c>
      <c r="H109" s="302">
        <v>618.93333333333339</v>
      </c>
      <c r="I109" s="302">
        <v>624.56666666666661</v>
      </c>
      <c r="J109" s="302">
        <v>629.03333333333342</v>
      </c>
      <c r="K109" s="301">
        <v>620.1</v>
      </c>
      <c r="L109" s="301">
        <v>610</v>
      </c>
      <c r="M109" s="301">
        <v>0.12136</v>
      </c>
      <c r="N109" s="1"/>
      <c r="O109" s="1"/>
    </row>
    <row r="110" spans="1:15" ht="12.75" customHeight="1">
      <c r="A110" s="30">
        <v>100</v>
      </c>
      <c r="B110" s="311" t="s">
        <v>84</v>
      </c>
      <c r="C110" s="301">
        <v>968.8</v>
      </c>
      <c r="D110" s="302">
        <v>969.23333333333323</v>
      </c>
      <c r="E110" s="302">
        <v>963.56666666666649</v>
      </c>
      <c r="F110" s="302">
        <v>958.33333333333326</v>
      </c>
      <c r="G110" s="302">
        <v>952.66666666666652</v>
      </c>
      <c r="H110" s="302">
        <v>974.46666666666647</v>
      </c>
      <c r="I110" s="302">
        <v>980.13333333333321</v>
      </c>
      <c r="J110" s="302">
        <v>985.36666666666645</v>
      </c>
      <c r="K110" s="301">
        <v>974.9</v>
      </c>
      <c r="L110" s="301">
        <v>964</v>
      </c>
      <c r="M110" s="301">
        <v>11.12618</v>
      </c>
      <c r="N110" s="1"/>
      <c r="O110" s="1"/>
    </row>
    <row r="111" spans="1:15" ht="12.75" customHeight="1">
      <c r="A111" s="30">
        <v>101</v>
      </c>
      <c r="B111" s="311" t="s">
        <v>85</v>
      </c>
      <c r="C111" s="301">
        <v>190.05</v>
      </c>
      <c r="D111" s="302">
        <v>191.01666666666665</v>
      </c>
      <c r="E111" s="302">
        <v>188.18333333333331</v>
      </c>
      <c r="F111" s="302">
        <v>186.31666666666666</v>
      </c>
      <c r="G111" s="302">
        <v>183.48333333333332</v>
      </c>
      <c r="H111" s="302">
        <v>192.8833333333333</v>
      </c>
      <c r="I111" s="302">
        <v>195.71666666666667</v>
      </c>
      <c r="J111" s="302">
        <v>197.58333333333329</v>
      </c>
      <c r="K111" s="301">
        <v>193.85</v>
      </c>
      <c r="L111" s="301">
        <v>189.15</v>
      </c>
      <c r="M111" s="301">
        <v>58.055889999999998</v>
      </c>
      <c r="N111" s="1"/>
      <c r="O111" s="1"/>
    </row>
    <row r="112" spans="1:15" ht="12.75" customHeight="1">
      <c r="A112" s="30">
        <v>102</v>
      </c>
      <c r="B112" s="311" t="s">
        <v>340</v>
      </c>
      <c r="C112" s="301">
        <v>311.39999999999998</v>
      </c>
      <c r="D112" s="302">
        <v>311.93333333333334</v>
      </c>
      <c r="E112" s="302">
        <v>309.86666666666667</v>
      </c>
      <c r="F112" s="302">
        <v>308.33333333333331</v>
      </c>
      <c r="G112" s="302">
        <v>306.26666666666665</v>
      </c>
      <c r="H112" s="302">
        <v>313.4666666666667</v>
      </c>
      <c r="I112" s="302">
        <v>315.53333333333342</v>
      </c>
      <c r="J112" s="302">
        <v>317.06666666666672</v>
      </c>
      <c r="K112" s="301">
        <v>314</v>
      </c>
      <c r="L112" s="301">
        <v>310.39999999999998</v>
      </c>
      <c r="M112" s="301">
        <v>0.43690000000000001</v>
      </c>
      <c r="N112" s="1"/>
      <c r="O112" s="1"/>
    </row>
    <row r="113" spans="1:15" ht="12.75" customHeight="1">
      <c r="A113" s="30">
        <v>103</v>
      </c>
      <c r="B113" s="311" t="s">
        <v>87</v>
      </c>
      <c r="C113" s="301">
        <v>3277.45</v>
      </c>
      <c r="D113" s="302">
        <v>3265.15</v>
      </c>
      <c r="E113" s="302">
        <v>3230.4</v>
      </c>
      <c r="F113" s="302">
        <v>3183.35</v>
      </c>
      <c r="G113" s="302">
        <v>3148.6</v>
      </c>
      <c r="H113" s="302">
        <v>3312.2000000000003</v>
      </c>
      <c r="I113" s="302">
        <v>3346.9500000000003</v>
      </c>
      <c r="J113" s="302">
        <v>3394.0000000000005</v>
      </c>
      <c r="K113" s="301">
        <v>3299.9</v>
      </c>
      <c r="L113" s="301">
        <v>3218.1</v>
      </c>
      <c r="M113" s="301">
        <v>3.0387</v>
      </c>
      <c r="N113" s="1"/>
      <c r="O113" s="1"/>
    </row>
    <row r="114" spans="1:15" ht="12.75" customHeight="1">
      <c r="A114" s="30">
        <v>104</v>
      </c>
      <c r="B114" s="311" t="s">
        <v>88</v>
      </c>
      <c r="C114" s="301">
        <v>1516.55</v>
      </c>
      <c r="D114" s="302">
        <v>1512.6333333333332</v>
      </c>
      <c r="E114" s="302">
        <v>1503.9666666666665</v>
      </c>
      <c r="F114" s="302">
        <v>1491.3833333333332</v>
      </c>
      <c r="G114" s="302">
        <v>1482.7166666666665</v>
      </c>
      <c r="H114" s="302">
        <v>1525.2166666666665</v>
      </c>
      <c r="I114" s="302">
        <v>1533.8833333333334</v>
      </c>
      <c r="J114" s="302">
        <v>1546.4666666666665</v>
      </c>
      <c r="K114" s="301">
        <v>1521.3</v>
      </c>
      <c r="L114" s="301">
        <v>1500.05</v>
      </c>
      <c r="M114" s="301">
        <v>2.24274</v>
      </c>
      <c r="N114" s="1"/>
      <c r="O114" s="1"/>
    </row>
    <row r="115" spans="1:15" ht="12.75" customHeight="1">
      <c r="A115" s="30">
        <v>105</v>
      </c>
      <c r="B115" s="311" t="s">
        <v>89</v>
      </c>
      <c r="C115" s="301">
        <v>633.85</v>
      </c>
      <c r="D115" s="302">
        <v>637.48333333333335</v>
      </c>
      <c r="E115" s="302">
        <v>626.66666666666674</v>
      </c>
      <c r="F115" s="302">
        <v>619.48333333333335</v>
      </c>
      <c r="G115" s="302">
        <v>608.66666666666674</v>
      </c>
      <c r="H115" s="302">
        <v>644.66666666666674</v>
      </c>
      <c r="I115" s="302">
        <v>655.48333333333335</v>
      </c>
      <c r="J115" s="302">
        <v>662.66666666666674</v>
      </c>
      <c r="K115" s="301">
        <v>648.29999999999995</v>
      </c>
      <c r="L115" s="301">
        <v>630.29999999999995</v>
      </c>
      <c r="M115" s="301">
        <v>6.8943700000000003</v>
      </c>
      <c r="N115" s="1"/>
      <c r="O115" s="1"/>
    </row>
    <row r="116" spans="1:15" ht="12.75" customHeight="1">
      <c r="A116" s="30">
        <v>106</v>
      </c>
      <c r="B116" s="311" t="s">
        <v>90</v>
      </c>
      <c r="C116" s="301">
        <v>961.05</v>
      </c>
      <c r="D116" s="302">
        <v>957.7166666666667</v>
      </c>
      <c r="E116" s="302">
        <v>951.33333333333337</v>
      </c>
      <c r="F116" s="302">
        <v>941.61666666666667</v>
      </c>
      <c r="G116" s="302">
        <v>935.23333333333335</v>
      </c>
      <c r="H116" s="302">
        <v>967.43333333333339</v>
      </c>
      <c r="I116" s="302">
        <v>973.81666666666661</v>
      </c>
      <c r="J116" s="302">
        <v>983.53333333333342</v>
      </c>
      <c r="K116" s="301">
        <v>964.1</v>
      </c>
      <c r="L116" s="301">
        <v>948</v>
      </c>
      <c r="M116" s="301">
        <v>5.1759300000000001</v>
      </c>
      <c r="N116" s="1"/>
      <c r="O116" s="1"/>
    </row>
    <row r="117" spans="1:15" ht="12.75" customHeight="1">
      <c r="A117" s="30">
        <v>107</v>
      </c>
      <c r="B117" s="311" t="s">
        <v>342</v>
      </c>
      <c r="C117" s="301">
        <v>1063.0999999999999</v>
      </c>
      <c r="D117" s="302">
        <v>1064.2833333333333</v>
      </c>
      <c r="E117" s="302">
        <v>1051.8166666666666</v>
      </c>
      <c r="F117" s="302">
        <v>1040.5333333333333</v>
      </c>
      <c r="G117" s="302">
        <v>1028.0666666666666</v>
      </c>
      <c r="H117" s="302">
        <v>1075.5666666666666</v>
      </c>
      <c r="I117" s="302">
        <v>1088.0333333333333</v>
      </c>
      <c r="J117" s="302">
        <v>1099.3166666666666</v>
      </c>
      <c r="K117" s="301">
        <v>1076.75</v>
      </c>
      <c r="L117" s="301">
        <v>1053</v>
      </c>
      <c r="M117" s="301">
        <v>0.59645000000000004</v>
      </c>
      <c r="N117" s="1"/>
      <c r="O117" s="1"/>
    </row>
    <row r="118" spans="1:15" ht="12.75" customHeight="1">
      <c r="A118" s="30">
        <v>108</v>
      </c>
      <c r="B118" s="311" t="s">
        <v>325</v>
      </c>
      <c r="C118" s="301">
        <v>3191</v>
      </c>
      <c r="D118" s="302">
        <v>3229.1333333333332</v>
      </c>
      <c r="E118" s="302">
        <v>3141.8166666666666</v>
      </c>
      <c r="F118" s="302">
        <v>3092.6333333333332</v>
      </c>
      <c r="G118" s="302">
        <v>3005.3166666666666</v>
      </c>
      <c r="H118" s="302">
        <v>3278.3166666666666</v>
      </c>
      <c r="I118" s="302">
        <v>3365.6333333333332</v>
      </c>
      <c r="J118" s="302">
        <v>3414.8166666666666</v>
      </c>
      <c r="K118" s="301">
        <v>3316.45</v>
      </c>
      <c r="L118" s="301">
        <v>3179.95</v>
      </c>
      <c r="M118" s="301">
        <v>1.5378000000000001</v>
      </c>
      <c r="N118" s="1"/>
      <c r="O118" s="1"/>
    </row>
    <row r="119" spans="1:15" ht="12.75" customHeight="1">
      <c r="A119" s="30">
        <v>109</v>
      </c>
      <c r="B119" s="311" t="s">
        <v>249</v>
      </c>
      <c r="C119" s="301">
        <v>316.39999999999998</v>
      </c>
      <c r="D119" s="302">
        <v>316.81666666666666</v>
      </c>
      <c r="E119" s="302">
        <v>312.93333333333334</v>
      </c>
      <c r="F119" s="302">
        <v>309.4666666666667</v>
      </c>
      <c r="G119" s="302">
        <v>305.58333333333337</v>
      </c>
      <c r="H119" s="302">
        <v>320.2833333333333</v>
      </c>
      <c r="I119" s="302">
        <v>324.16666666666663</v>
      </c>
      <c r="J119" s="302">
        <v>327.63333333333327</v>
      </c>
      <c r="K119" s="301">
        <v>320.7</v>
      </c>
      <c r="L119" s="301">
        <v>313.35000000000002</v>
      </c>
      <c r="M119" s="301">
        <v>20.06916</v>
      </c>
      <c r="N119" s="1"/>
      <c r="O119" s="1"/>
    </row>
    <row r="120" spans="1:15" ht="12.75" customHeight="1">
      <c r="A120" s="30">
        <v>110</v>
      </c>
      <c r="B120" s="311" t="s">
        <v>326</v>
      </c>
      <c r="C120" s="301">
        <v>183</v>
      </c>
      <c r="D120" s="302">
        <v>183.20000000000002</v>
      </c>
      <c r="E120" s="302">
        <v>180.30000000000004</v>
      </c>
      <c r="F120" s="302">
        <v>177.60000000000002</v>
      </c>
      <c r="G120" s="302">
        <v>174.70000000000005</v>
      </c>
      <c r="H120" s="302">
        <v>185.90000000000003</v>
      </c>
      <c r="I120" s="302">
        <v>188.8</v>
      </c>
      <c r="J120" s="302">
        <v>191.50000000000003</v>
      </c>
      <c r="K120" s="301">
        <v>186.1</v>
      </c>
      <c r="L120" s="301">
        <v>180.5</v>
      </c>
      <c r="M120" s="301">
        <v>2.8342499999999999</v>
      </c>
      <c r="N120" s="1"/>
      <c r="O120" s="1"/>
    </row>
    <row r="121" spans="1:15" ht="12.75" customHeight="1">
      <c r="A121" s="30">
        <v>111</v>
      </c>
      <c r="B121" s="311" t="s">
        <v>91</v>
      </c>
      <c r="C121" s="301">
        <v>134.15</v>
      </c>
      <c r="D121" s="302">
        <v>133.95000000000002</v>
      </c>
      <c r="E121" s="302">
        <v>132.60000000000002</v>
      </c>
      <c r="F121" s="302">
        <v>131.05000000000001</v>
      </c>
      <c r="G121" s="302">
        <v>129.70000000000002</v>
      </c>
      <c r="H121" s="302">
        <v>135.50000000000003</v>
      </c>
      <c r="I121" s="302">
        <v>136.85</v>
      </c>
      <c r="J121" s="302">
        <v>138.40000000000003</v>
      </c>
      <c r="K121" s="301">
        <v>135.30000000000001</v>
      </c>
      <c r="L121" s="301">
        <v>132.4</v>
      </c>
      <c r="M121" s="301">
        <v>11.44158</v>
      </c>
      <c r="N121" s="1"/>
      <c r="O121" s="1"/>
    </row>
    <row r="122" spans="1:15" ht="12.75" customHeight="1">
      <c r="A122" s="30">
        <v>112</v>
      </c>
      <c r="B122" s="311" t="s">
        <v>92</v>
      </c>
      <c r="C122" s="301">
        <v>999.2</v>
      </c>
      <c r="D122" s="302">
        <v>1002.1333333333333</v>
      </c>
      <c r="E122" s="302">
        <v>988.26666666666665</v>
      </c>
      <c r="F122" s="302">
        <v>977.33333333333337</v>
      </c>
      <c r="G122" s="302">
        <v>963.4666666666667</v>
      </c>
      <c r="H122" s="302">
        <v>1013.0666666666666</v>
      </c>
      <c r="I122" s="302">
        <v>1026.9333333333332</v>
      </c>
      <c r="J122" s="302">
        <v>1037.8666666666666</v>
      </c>
      <c r="K122" s="301">
        <v>1016</v>
      </c>
      <c r="L122" s="301">
        <v>991.2</v>
      </c>
      <c r="M122" s="301">
        <v>4.8052799999999998</v>
      </c>
      <c r="N122" s="1"/>
      <c r="O122" s="1"/>
    </row>
    <row r="123" spans="1:15" ht="12.75" customHeight="1">
      <c r="A123" s="30">
        <v>113</v>
      </c>
      <c r="B123" s="311" t="s">
        <v>343</v>
      </c>
      <c r="C123" s="301">
        <v>801.15</v>
      </c>
      <c r="D123" s="302">
        <v>797.93333333333339</v>
      </c>
      <c r="E123" s="302">
        <v>786.66666666666674</v>
      </c>
      <c r="F123" s="302">
        <v>772.18333333333339</v>
      </c>
      <c r="G123" s="302">
        <v>760.91666666666674</v>
      </c>
      <c r="H123" s="302">
        <v>812.41666666666674</v>
      </c>
      <c r="I123" s="302">
        <v>823.68333333333339</v>
      </c>
      <c r="J123" s="302">
        <v>838.16666666666674</v>
      </c>
      <c r="K123" s="301">
        <v>809.2</v>
      </c>
      <c r="L123" s="301">
        <v>783.45</v>
      </c>
      <c r="M123" s="301">
        <v>0.66830999999999996</v>
      </c>
      <c r="N123" s="1"/>
      <c r="O123" s="1"/>
    </row>
    <row r="124" spans="1:15" ht="12.75" customHeight="1">
      <c r="A124" s="30">
        <v>114</v>
      </c>
      <c r="B124" s="311" t="s">
        <v>93</v>
      </c>
      <c r="C124" s="301">
        <v>496.3</v>
      </c>
      <c r="D124" s="302">
        <v>496.84999999999997</v>
      </c>
      <c r="E124" s="302">
        <v>492.69999999999993</v>
      </c>
      <c r="F124" s="302">
        <v>489.09999999999997</v>
      </c>
      <c r="G124" s="302">
        <v>484.94999999999993</v>
      </c>
      <c r="H124" s="302">
        <v>500.44999999999993</v>
      </c>
      <c r="I124" s="302">
        <v>504.59999999999991</v>
      </c>
      <c r="J124" s="302">
        <v>508.19999999999993</v>
      </c>
      <c r="K124" s="301">
        <v>501</v>
      </c>
      <c r="L124" s="301">
        <v>493.25</v>
      </c>
      <c r="M124" s="301">
        <v>12.139099999999999</v>
      </c>
      <c r="N124" s="1"/>
      <c r="O124" s="1"/>
    </row>
    <row r="125" spans="1:15" ht="12.75" customHeight="1">
      <c r="A125" s="30">
        <v>115</v>
      </c>
      <c r="B125" s="311" t="s">
        <v>250</v>
      </c>
      <c r="C125" s="301">
        <v>1280.8</v>
      </c>
      <c r="D125" s="302">
        <v>1280.2333333333333</v>
      </c>
      <c r="E125" s="302">
        <v>1266.0166666666667</v>
      </c>
      <c r="F125" s="302">
        <v>1251.2333333333333</v>
      </c>
      <c r="G125" s="302">
        <v>1237.0166666666667</v>
      </c>
      <c r="H125" s="302">
        <v>1295.0166666666667</v>
      </c>
      <c r="I125" s="302">
        <v>1309.2333333333333</v>
      </c>
      <c r="J125" s="302">
        <v>1324.0166666666667</v>
      </c>
      <c r="K125" s="301">
        <v>1294.45</v>
      </c>
      <c r="L125" s="301">
        <v>1265.45</v>
      </c>
      <c r="M125" s="301">
        <v>1.7188000000000001</v>
      </c>
      <c r="N125" s="1"/>
      <c r="O125" s="1"/>
    </row>
    <row r="126" spans="1:15" ht="12.75" customHeight="1">
      <c r="A126" s="30">
        <v>116</v>
      </c>
      <c r="B126" s="311" t="s">
        <v>348</v>
      </c>
      <c r="C126" s="301">
        <v>216</v>
      </c>
      <c r="D126" s="302">
        <v>216.70000000000002</v>
      </c>
      <c r="E126" s="302">
        <v>213.40000000000003</v>
      </c>
      <c r="F126" s="302">
        <v>210.8</v>
      </c>
      <c r="G126" s="302">
        <v>207.50000000000003</v>
      </c>
      <c r="H126" s="302">
        <v>219.30000000000004</v>
      </c>
      <c r="I126" s="302">
        <v>222.60000000000005</v>
      </c>
      <c r="J126" s="302">
        <v>225.20000000000005</v>
      </c>
      <c r="K126" s="301">
        <v>220</v>
      </c>
      <c r="L126" s="301">
        <v>214.1</v>
      </c>
      <c r="M126" s="301">
        <v>2.4468299999999998</v>
      </c>
      <c r="N126" s="1"/>
      <c r="O126" s="1"/>
    </row>
    <row r="127" spans="1:15" ht="12.75" customHeight="1">
      <c r="A127" s="30">
        <v>117</v>
      </c>
      <c r="B127" s="311" t="s">
        <v>344</v>
      </c>
      <c r="C127" s="301">
        <v>78.099999999999994</v>
      </c>
      <c r="D127" s="302">
        <v>78.066666666666677</v>
      </c>
      <c r="E127" s="302">
        <v>77.183333333333351</v>
      </c>
      <c r="F127" s="302">
        <v>76.26666666666668</v>
      </c>
      <c r="G127" s="302">
        <v>75.383333333333354</v>
      </c>
      <c r="H127" s="302">
        <v>78.983333333333348</v>
      </c>
      <c r="I127" s="302">
        <v>79.866666666666674</v>
      </c>
      <c r="J127" s="302">
        <v>80.783333333333346</v>
      </c>
      <c r="K127" s="301">
        <v>78.95</v>
      </c>
      <c r="L127" s="301">
        <v>77.150000000000006</v>
      </c>
      <c r="M127" s="301">
        <v>5.9817</v>
      </c>
      <c r="N127" s="1"/>
      <c r="O127" s="1"/>
    </row>
    <row r="128" spans="1:15" ht="12.75" customHeight="1">
      <c r="A128" s="30">
        <v>118</v>
      </c>
      <c r="B128" s="311" t="s">
        <v>345</v>
      </c>
      <c r="C128" s="301">
        <v>988.15</v>
      </c>
      <c r="D128" s="302">
        <v>975.03333333333342</v>
      </c>
      <c r="E128" s="302">
        <v>951.06666666666683</v>
      </c>
      <c r="F128" s="302">
        <v>913.98333333333346</v>
      </c>
      <c r="G128" s="302">
        <v>890.01666666666688</v>
      </c>
      <c r="H128" s="302">
        <v>1012.1166666666668</v>
      </c>
      <c r="I128" s="302">
        <v>1036.0833333333333</v>
      </c>
      <c r="J128" s="302">
        <v>1073.1666666666667</v>
      </c>
      <c r="K128" s="301">
        <v>999</v>
      </c>
      <c r="L128" s="301">
        <v>937.95</v>
      </c>
      <c r="M128" s="301">
        <v>2.2831199999999998</v>
      </c>
      <c r="N128" s="1"/>
      <c r="O128" s="1"/>
    </row>
    <row r="129" spans="1:15" ht="12.75" customHeight="1">
      <c r="A129" s="30">
        <v>119</v>
      </c>
      <c r="B129" s="311" t="s">
        <v>94</v>
      </c>
      <c r="C129" s="301">
        <v>1852.15</v>
      </c>
      <c r="D129" s="302">
        <v>1846.7166666666669</v>
      </c>
      <c r="E129" s="302">
        <v>1831.9833333333338</v>
      </c>
      <c r="F129" s="302">
        <v>1811.8166666666668</v>
      </c>
      <c r="G129" s="302">
        <v>1797.0833333333337</v>
      </c>
      <c r="H129" s="302">
        <v>1866.8833333333339</v>
      </c>
      <c r="I129" s="302">
        <v>1881.616666666667</v>
      </c>
      <c r="J129" s="302">
        <v>1901.783333333334</v>
      </c>
      <c r="K129" s="301">
        <v>1861.45</v>
      </c>
      <c r="L129" s="301">
        <v>1826.55</v>
      </c>
      <c r="M129" s="301">
        <v>7.15151</v>
      </c>
      <c r="N129" s="1"/>
      <c r="O129" s="1"/>
    </row>
    <row r="130" spans="1:15" ht="12.75" customHeight="1">
      <c r="A130" s="30">
        <v>120</v>
      </c>
      <c r="B130" s="311" t="s">
        <v>346</v>
      </c>
      <c r="C130" s="301">
        <v>176.35</v>
      </c>
      <c r="D130" s="302">
        <v>179.20000000000002</v>
      </c>
      <c r="E130" s="302">
        <v>171.05000000000004</v>
      </c>
      <c r="F130" s="302">
        <v>165.75000000000003</v>
      </c>
      <c r="G130" s="302">
        <v>157.60000000000005</v>
      </c>
      <c r="H130" s="302">
        <v>184.50000000000003</v>
      </c>
      <c r="I130" s="302">
        <v>192.65</v>
      </c>
      <c r="J130" s="302">
        <v>197.95000000000002</v>
      </c>
      <c r="K130" s="301">
        <v>187.35</v>
      </c>
      <c r="L130" s="301">
        <v>173.9</v>
      </c>
      <c r="M130" s="301">
        <v>51.366909999999997</v>
      </c>
      <c r="N130" s="1"/>
      <c r="O130" s="1"/>
    </row>
    <row r="131" spans="1:15" ht="12.75" customHeight="1">
      <c r="A131" s="30">
        <v>121</v>
      </c>
      <c r="B131" s="311" t="s">
        <v>251</v>
      </c>
      <c r="C131" s="301">
        <v>39.700000000000003</v>
      </c>
      <c r="D131" s="302">
        <v>39.916666666666664</v>
      </c>
      <c r="E131" s="302">
        <v>39.033333333333331</v>
      </c>
      <c r="F131" s="302">
        <v>38.366666666666667</v>
      </c>
      <c r="G131" s="302">
        <v>37.483333333333334</v>
      </c>
      <c r="H131" s="302">
        <v>40.583333333333329</v>
      </c>
      <c r="I131" s="302">
        <v>41.466666666666669</v>
      </c>
      <c r="J131" s="302">
        <v>42.133333333333326</v>
      </c>
      <c r="K131" s="301">
        <v>40.799999999999997</v>
      </c>
      <c r="L131" s="301">
        <v>39.25</v>
      </c>
      <c r="M131" s="301">
        <v>30.12041</v>
      </c>
      <c r="N131" s="1"/>
      <c r="O131" s="1"/>
    </row>
    <row r="132" spans="1:15" ht="12.75" customHeight="1">
      <c r="A132" s="30">
        <v>122</v>
      </c>
      <c r="B132" s="311" t="s">
        <v>347</v>
      </c>
      <c r="C132" s="301">
        <v>712.45</v>
      </c>
      <c r="D132" s="302">
        <v>706.15</v>
      </c>
      <c r="E132" s="302">
        <v>697.3</v>
      </c>
      <c r="F132" s="302">
        <v>682.15</v>
      </c>
      <c r="G132" s="302">
        <v>673.3</v>
      </c>
      <c r="H132" s="302">
        <v>721.3</v>
      </c>
      <c r="I132" s="302">
        <v>730.15000000000009</v>
      </c>
      <c r="J132" s="302">
        <v>745.3</v>
      </c>
      <c r="K132" s="301">
        <v>715</v>
      </c>
      <c r="L132" s="301">
        <v>691</v>
      </c>
      <c r="M132" s="301">
        <v>0.20966000000000001</v>
      </c>
      <c r="N132" s="1"/>
      <c r="O132" s="1"/>
    </row>
    <row r="133" spans="1:15" ht="12.75" customHeight="1">
      <c r="A133" s="30">
        <v>123</v>
      </c>
      <c r="B133" s="311" t="s">
        <v>95</v>
      </c>
      <c r="C133" s="301">
        <v>3581.1</v>
      </c>
      <c r="D133" s="302">
        <v>3563.8166666666671</v>
      </c>
      <c r="E133" s="302">
        <v>3537.733333333334</v>
      </c>
      <c r="F133" s="302">
        <v>3494.3666666666668</v>
      </c>
      <c r="G133" s="302">
        <v>3468.2833333333338</v>
      </c>
      <c r="H133" s="302">
        <v>3607.1833333333343</v>
      </c>
      <c r="I133" s="302">
        <v>3633.2666666666673</v>
      </c>
      <c r="J133" s="302">
        <v>3676.6333333333346</v>
      </c>
      <c r="K133" s="301">
        <v>3589.9</v>
      </c>
      <c r="L133" s="301">
        <v>3520.45</v>
      </c>
      <c r="M133" s="301">
        <v>4.1017000000000001</v>
      </c>
      <c r="N133" s="1"/>
      <c r="O133" s="1"/>
    </row>
    <row r="134" spans="1:15" ht="12.75" customHeight="1">
      <c r="A134" s="30">
        <v>124</v>
      </c>
      <c r="B134" s="311" t="s">
        <v>252</v>
      </c>
      <c r="C134" s="301">
        <v>3465.45</v>
      </c>
      <c r="D134" s="302">
        <v>3463.8166666666671</v>
      </c>
      <c r="E134" s="302">
        <v>3405.6833333333343</v>
      </c>
      <c r="F134" s="302">
        <v>3345.9166666666674</v>
      </c>
      <c r="G134" s="302">
        <v>3287.7833333333347</v>
      </c>
      <c r="H134" s="302">
        <v>3523.5833333333339</v>
      </c>
      <c r="I134" s="302">
        <v>3581.7166666666662</v>
      </c>
      <c r="J134" s="302">
        <v>3641.4833333333336</v>
      </c>
      <c r="K134" s="301">
        <v>3521.95</v>
      </c>
      <c r="L134" s="301">
        <v>3404.05</v>
      </c>
      <c r="M134" s="301">
        <v>2.6619799999999998</v>
      </c>
      <c r="N134" s="1"/>
      <c r="O134" s="1"/>
    </row>
    <row r="135" spans="1:15" ht="12.75" customHeight="1">
      <c r="A135" s="30">
        <v>125</v>
      </c>
      <c r="B135" s="311" t="s">
        <v>97</v>
      </c>
      <c r="C135" s="301">
        <v>317.14999999999998</v>
      </c>
      <c r="D135" s="302">
        <v>316.48333333333335</v>
      </c>
      <c r="E135" s="302">
        <v>313.36666666666667</v>
      </c>
      <c r="F135" s="302">
        <v>309.58333333333331</v>
      </c>
      <c r="G135" s="302">
        <v>306.46666666666664</v>
      </c>
      <c r="H135" s="302">
        <v>320.26666666666671</v>
      </c>
      <c r="I135" s="302">
        <v>323.38333333333338</v>
      </c>
      <c r="J135" s="302">
        <v>327.16666666666674</v>
      </c>
      <c r="K135" s="301">
        <v>319.60000000000002</v>
      </c>
      <c r="L135" s="301">
        <v>312.7</v>
      </c>
      <c r="M135" s="301">
        <v>40.24438</v>
      </c>
      <c r="N135" s="1"/>
      <c r="O135" s="1"/>
    </row>
    <row r="136" spans="1:15" ht="12.75" customHeight="1">
      <c r="A136" s="30">
        <v>126</v>
      </c>
      <c r="B136" s="311" t="s">
        <v>243</v>
      </c>
      <c r="C136" s="301">
        <v>3662.9</v>
      </c>
      <c r="D136" s="302">
        <v>3684.0666666666671</v>
      </c>
      <c r="E136" s="302">
        <v>3624.1833333333343</v>
      </c>
      <c r="F136" s="302">
        <v>3585.4666666666672</v>
      </c>
      <c r="G136" s="302">
        <v>3525.5833333333344</v>
      </c>
      <c r="H136" s="302">
        <v>3722.7833333333342</v>
      </c>
      <c r="I136" s="302">
        <v>3782.6666666666665</v>
      </c>
      <c r="J136" s="302">
        <v>3821.3833333333341</v>
      </c>
      <c r="K136" s="301">
        <v>3743.95</v>
      </c>
      <c r="L136" s="301">
        <v>3645.35</v>
      </c>
      <c r="M136" s="301">
        <v>2.7460399999999998</v>
      </c>
      <c r="N136" s="1"/>
      <c r="O136" s="1"/>
    </row>
    <row r="137" spans="1:15" ht="12.75" customHeight="1">
      <c r="A137" s="30">
        <v>127</v>
      </c>
      <c r="B137" s="311" t="s">
        <v>98</v>
      </c>
      <c r="C137" s="301">
        <v>4335.5</v>
      </c>
      <c r="D137" s="302">
        <v>4323.8833333333341</v>
      </c>
      <c r="E137" s="302">
        <v>4298.6666666666679</v>
      </c>
      <c r="F137" s="302">
        <v>4261.8333333333339</v>
      </c>
      <c r="G137" s="302">
        <v>4236.6166666666677</v>
      </c>
      <c r="H137" s="302">
        <v>4360.7166666666681</v>
      </c>
      <c r="I137" s="302">
        <v>4385.9333333333334</v>
      </c>
      <c r="J137" s="302">
        <v>4422.7666666666682</v>
      </c>
      <c r="K137" s="301">
        <v>4349.1000000000004</v>
      </c>
      <c r="L137" s="301">
        <v>4287.05</v>
      </c>
      <c r="M137" s="301">
        <v>3.1706300000000001</v>
      </c>
      <c r="N137" s="1"/>
      <c r="O137" s="1"/>
    </row>
    <row r="138" spans="1:15" ht="12.75" customHeight="1">
      <c r="A138" s="30">
        <v>128</v>
      </c>
      <c r="B138" s="311" t="s">
        <v>560</v>
      </c>
      <c r="C138" s="301">
        <v>2075.5</v>
      </c>
      <c r="D138" s="302">
        <v>2068.15</v>
      </c>
      <c r="E138" s="302">
        <v>2030.8500000000004</v>
      </c>
      <c r="F138" s="302">
        <v>1986.2000000000003</v>
      </c>
      <c r="G138" s="302">
        <v>1948.9000000000005</v>
      </c>
      <c r="H138" s="302">
        <v>2112.8000000000002</v>
      </c>
      <c r="I138" s="302">
        <v>2150.1000000000004</v>
      </c>
      <c r="J138" s="302">
        <v>2194.75</v>
      </c>
      <c r="K138" s="301">
        <v>2105.4499999999998</v>
      </c>
      <c r="L138" s="301">
        <v>2023.5</v>
      </c>
      <c r="M138" s="301">
        <v>0.35392000000000001</v>
      </c>
      <c r="N138" s="1"/>
      <c r="O138" s="1"/>
    </row>
    <row r="139" spans="1:15" ht="12.75" customHeight="1">
      <c r="A139" s="30">
        <v>129</v>
      </c>
      <c r="B139" s="311" t="s">
        <v>352</v>
      </c>
      <c r="C139" s="301">
        <v>53.2</v>
      </c>
      <c r="D139" s="302">
        <v>52.966666666666669</v>
      </c>
      <c r="E139" s="302">
        <v>52.433333333333337</v>
      </c>
      <c r="F139" s="302">
        <v>51.666666666666671</v>
      </c>
      <c r="G139" s="302">
        <v>51.13333333333334</v>
      </c>
      <c r="H139" s="302">
        <v>53.733333333333334</v>
      </c>
      <c r="I139" s="302">
        <v>54.266666666666666</v>
      </c>
      <c r="J139" s="302">
        <v>55.033333333333331</v>
      </c>
      <c r="K139" s="301">
        <v>53.5</v>
      </c>
      <c r="L139" s="301">
        <v>52.2</v>
      </c>
      <c r="M139" s="301">
        <v>4.1859599999999997</v>
      </c>
      <c r="N139" s="1"/>
      <c r="O139" s="1"/>
    </row>
    <row r="140" spans="1:15" ht="12.75" customHeight="1">
      <c r="A140" s="30">
        <v>130</v>
      </c>
      <c r="B140" s="311" t="s">
        <v>99</v>
      </c>
      <c r="C140" s="301">
        <v>2720.1</v>
      </c>
      <c r="D140" s="302">
        <v>2725.0499999999997</v>
      </c>
      <c r="E140" s="302">
        <v>2698.9999999999995</v>
      </c>
      <c r="F140" s="302">
        <v>2677.8999999999996</v>
      </c>
      <c r="G140" s="302">
        <v>2651.8499999999995</v>
      </c>
      <c r="H140" s="302">
        <v>2746.1499999999996</v>
      </c>
      <c r="I140" s="302">
        <v>2772.2</v>
      </c>
      <c r="J140" s="302">
        <v>2793.2999999999997</v>
      </c>
      <c r="K140" s="301">
        <v>2751.1</v>
      </c>
      <c r="L140" s="301">
        <v>2703.95</v>
      </c>
      <c r="M140" s="301">
        <v>3.3970500000000001</v>
      </c>
      <c r="N140" s="1"/>
      <c r="O140" s="1"/>
    </row>
    <row r="141" spans="1:15" ht="12.75" customHeight="1">
      <c r="A141" s="30">
        <v>131</v>
      </c>
      <c r="B141" s="311" t="s">
        <v>349</v>
      </c>
      <c r="C141" s="301">
        <v>535.95000000000005</v>
      </c>
      <c r="D141" s="302">
        <v>539.6</v>
      </c>
      <c r="E141" s="302">
        <v>526.55000000000007</v>
      </c>
      <c r="F141" s="302">
        <v>517.15000000000009</v>
      </c>
      <c r="G141" s="302">
        <v>504.10000000000014</v>
      </c>
      <c r="H141" s="302">
        <v>549</v>
      </c>
      <c r="I141" s="302">
        <v>562.04999999999995</v>
      </c>
      <c r="J141" s="302">
        <v>571.44999999999993</v>
      </c>
      <c r="K141" s="301">
        <v>552.65</v>
      </c>
      <c r="L141" s="301">
        <v>530.20000000000005</v>
      </c>
      <c r="M141" s="301">
        <v>3.6064699999999998</v>
      </c>
      <c r="N141" s="1"/>
      <c r="O141" s="1"/>
    </row>
    <row r="142" spans="1:15" ht="12.75" customHeight="1">
      <c r="A142" s="30">
        <v>132</v>
      </c>
      <c r="B142" s="311" t="s">
        <v>350</v>
      </c>
      <c r="C142" s="301">
        <v>131.85</v>
      </c>
      <c r="D142" s="302">
        <v>131.51666666666668</v>
      </c>
      <c r="E142" s="302">
        <v>130.53333333333336</v>
      </c>
      <c r="F142" s="302">
        <v>129.21666666666667</v>
      </c>
      <c r="G142" s="302">
        <v>128.23333333333335</v>
      </c>
      <c r="H142" s="302">
        <v>132.83333333333337</v>
      </c>
      <c r="I142" s="302">
        <v>133.81666666666666</v>
      </c>
      <c r="J142" s="302">
        <v>135.13333333333338</v>
      </c>
      <c r="K142" s="301">
        <v>132.5</v>
      </c>
      <c r="L142" s="301">
        <v>130.19999999999999</v>
      </c>
      <c r="M142" s="301">
        <v>0.85553999999999997</v>
      </c>
      <c r="N142" s="1"/>
      <c r="O142" s="1"/>
    </row>
    <row r="143" spans="1:15" ht="12.75" customHeight="1">
      <c r="A143" s="30">
        <v>133</v>
      </c>
      <c r="B143" s="311" t="s">
        <v>353</v>
      </c>
      <c r="C143" s="301">
        <v>398.8</v>
      </c>
      <c r="D143" s="302">
        <v>403.13333333333338</v>
      </c>
      <c r="E143" s="302">
        <v>391.31666666666678</v>
      </c>
      <c r="F143" s="302">
        <v>383.83333333333337</v>
      </c>
      <c r="G143" s="302">
        <v>372.01666666666677</v>
      </c>
      <c r="H143" s="302">
        <v>410.61666666666679</v>
      </c>
      <c r="I143" s="302">
        <v>422.43333333333339</v>
      </c>
      <c r="J143" s="302">
        <v>429.9166666666668</v>
      </c>
      <c r="K143" s="301">
        <v>414.95</v>
      </c>
      <c r="L143" s="301">
        <v>395.65</v>
      </c>
      <c r="M143" s="301">
        <v>2.5022500000000001</v>
      </c>
      <c r="N143" s="1"/>
      <c r="O143" s="1"/>
    </row>
    <row r="144" spans="1:15" ht="12.75" customHeight="1">
      <c r="A144" s="30">
        <v>134</v>
      </c>
      <c r="B144" s="311" t="s">
        <v>253</v>
      </c>
      <c r="C144" s="301">
        <v>416.2</v>
      </c>
      <c r="D144" s="302">
        <v>417.55</v>
      </c>
      <c r="E144" s="302">
        <v>409.75</v>
      </c>
      <c r="F144" s="302">
        <v>403.3</v>
      </c>
      <c r="G144" s="302">
        <v>395.5</v>
      </c>
      <c r="H144" s="302">
        <v>424</v>
      </c>
      <c r="I144" s="302">
        <v>431.80000000000007</v>
      </c>
      <c r="J144" s="302">
        <v>438.25</v>
      </c>
      <c r="K144" s="301">
        <v>425.35</v>
      </c>
      <c r="L144" s="301">
        <v>411.1</v>
      </c>
      <c r="M144" s="301">
        <v>1.84711</v>
      </c>
      <c r="N144" s="1"/>
      <c r="O144" s="1"/>
    </row>
    <row r="145" spans="1:15" ht="12.75" customHeight="1">
      <c r="A145" s="30">
        <v>135</v>
      </c>
      <c r="B145" s="311" t="s">
        <v>254</v>
      </c>
      <c r="C145" s="301">
        <v>1264.45</v>
      </c>
      <c r="D145" s="302">
        <v>1259.0666666666666</v>
      </c>
      <c r="E145" s="302">
        <v>1245.8333333333333</v>
      </c>
      <c r="F145" s="302">
        <v>1227.2166666666667</v>
      </c>
      <c r="G145" s="302">
        <v>1213.9833333333333</v>
      </c>
      <c r="H145" s="302">
        <v>1277.6833333333332</v>
      </c>
      <c r="I145" s="302">
        <v>1290.9166666666667</v>
      </c>
      <c r="J145" s="302">
        <v>1309.5333333333331</v>
      </c>
      <c r="K145" s="301">
        <v>1272.3</v>
      </c>
      <c r="L145" s="301">
        <v>1240.45</v>
      </c>
      <c r="M145" s="301">
        <v>0.39652999999999999</v>
      </c>
      <c r="N145" s="1"/>
      <c r="O145" s="1"/>
    </row>
    <row r="146" spans="1:15" ht="12.75" customHeight="1">
      <c r="A146" s="30">
        <v>136</v>
      </c>
      <c r="B146" s="311" t="s">
        <v>354</v>
      </c>
      <c r="C146" s="301">
        <v>59.65</v>
      </c>
      <c r="D146" s="302">
        <v>60</v>
      </c>
      <c r="E146" s="302">
        <v>58.7</v>
      </c>
      <c r="F146" s="302">
        <v>57.75</v>
      </c>
      <c r="G146" s="302">
        <v>56.45</v>
      </c>
      <c r="H146" s="302">
        <v>60.95</v>
      </c>
      <c r="I146" s="302">
        <v>62.25</v>
      </c>
      <c r="J146" s="302">
        <v>63.2</v>
      </c>
      <c r="K146" s="301">
        <v>61.3</v>
      </c>
      <c r="L146" s="301">
        <v>59.05</v>
      </c>
      <c r="M146" s="301">
        <v>18.17267</v>
      </c>
      <c r="N146" s="1"/>
      <c r="O146" s="1"/>
    </row>
    <row r="147" spans="1:15" ht="12.75" customHeight="1">
      <c r="A147" s="30">
        <v>137</v>
      </c>
      <c r="B147" s="311" t="s">
        <v>351</v>
      </c>
      <c r="C147" s="301">
        <v>154</v>
      </c>
      <c r="D147" s="302">
        <v>155.53333333333333</v>
      </c>
      <c r="E147" s="302">
        <v>151.76666666666665</v>
      </c>
      <c r="F147" s="302">
        <v>149.53333333333333</v>
      </c>
      <c r="G147" s="302">
        <v>145.76666666666665</v>
      </c>
      <c r="H147" s="302">
        <v>157.76666666666665</v>
      </c>
      <c r="I147" s="302">
        <v>161.53333333333336</v>
      </c>
      <c r="J147" s="302">
        <v>163.76666666666665</v>
      </c>
      <c r="K147" s="301">
        <v>159.30000000000001</v>
      </c>
      <c r="L147" s="301">
        <v>153.30000000000001</v>
      </c>
      <c r="M147" s="301">
        <v>4.4391100000000003</v>
      </c>
      <c r="N147" s="1"/>
      <c r="O147" s="1"/>
    </row>
    <row r="148" spans="1:15" ht="12.75" customHeight="1">
      <c r="A148" s="30">
        <v>138</v>
      </c>
      <c r="B148" s="311" t="s">
        <v>355</v>
      </c>
      <c r="C148" s="301">
        <v>78.45</v>
      </c>
      <c r="D148" s="302">
        <v>78.649999999999991</v>
      </c>
      <c r="E148" s="302">
        <v>77.299999999999983</v>
      </c>
      <c r="F148" s="302">
        <v>76.149999999999991</v>
      </c>
      <c r="G148" s="302">
        <v>74.799999999999983</v>
      </c>
      <c r="H148" s="302">
        <v>79.799999999999983</v>
      </c>
      <c r="I148" s="302">
        <v>81.149999999999977</v>
      </c>
      <c r="J148" s="302">
        <v>82.299999999999983</v>
      </c>
      <c r="K148" s="301">
        <v>80</v>
      </c>
      <c r="L148" s="301">
        <v>77.5</v>
      </c>
      <c r="M148" s="301">
        <v>49.528030000000001</v>
      </c>
      <c r="N148" s="1"/>
      <c r="O148" s="1"/>
    </row>
    <row r="149" spans="1:15" ht="12.75" customHeight="1">
      <c r="A149" s="30">
        <v>139</v>
      </c>
      <c r="B149" s="311" t="s">
        <v>827</v>
      </c>
      <c r="C149" s="301">
        <v>38.450000000000003</v>
      </c>
      <c r="D149" s="302">
        <v>38.699999999999996</v>
      </c>
      <c r="E149" s="302">
        <v>37.999999999999993</v>
      </c>
      <c r="F149" s="302">
        <v>37.549999999999997</v>
      </c>
      <c r="G149" s="302">
        <v>36.849999999999994</v>
      </c>
      <c r="H149" s="302">
        <v>39.149999999999991</v>
      </c>
      <c r="I149" s="302">
        <v>39.849999999999994</v>
      </c>
      <c r="J149" s="302">
        <v>40.29999999999999</v>
      </c>
      <c r="K149" s="301">
        <v>39.4</v>
      </c>
      <c r="L149" s="301">
        <v>38.25</v>
      </c>
      <c r="M149" s="301">
        <v>6.2252599999999996</v>
      </c>
      <c r="N149" s="1"/>
      <c r="O149" s="1"/>
    </row>
    <row r="150" spans="1:15" ht="12.75" customHeight="1">
      <c r="A150" s="30">
        <v>140</v>
      </c>
      <c r="B150" s="311" t="s">
        <v>356</v>
      </c>
      <c r="C150" s="301">
        <v>654.85</v>
      </c>
      <c r="D150" s="302">
        <v>656.76666666666677</v>
      </c>
      <c r="E150" s="302">
        <v>644.73333333333358</v>
      </c>
      <c r="F150" s="302">
        <v>634.61666666666679</v>
      </c>
      <c r="G150" s="302">
        <v>622.5833333333336</v>
      </c>
      <c r="H150" s="302">
        <v>666.88333333333355</v>
      </c>
      <c r="I150" s="302">
        <v>678.91666666666663</v>
      </c>
      <c r="J150" s="302">
        <v>689.03333333333353</v>
      </c>
      <c r="K150" s="301">
        <v>668.8</v>
      </c>
      <c r="L150" s="301">
        <v>646.65</v>
      </c>
      <c r="M150" s="301">
        <v>0.17918999999999999</v>
      </c>
      <c r="N150" s="1"/>
      <c r="O150" s="1"/>
    </row>
    <row r="151" spans="1:15" ht="12.75" customHeight="1">
      <c r="A151" s="30">
        <v>141</v>
      </c>
      <c r="B151" s="311" t="s">
        <v>100</v>
      </c>
      <c r="C151" s="301">
        <v>1568.55</v>
      </c>
      <c r="D151" s="302">
        <v>1561.5833333333333</v>
      </c>
      <c r="E151" s="302">
        <v>1545.0166666666664</v>
      </c>
      <c r="F151" s="302">
        <v>1521.4833333333331</v>
      </c>
      <c r="G151" s="302">
        <v>1504.9166666666663</v>
      </c>
      <c r="H151" s="302">
        <v>1585.1166666666666</v>
      </c>
      <c r="I151" s="302">
        <v>1601.6833333333336</v>
      </c>
      <c r="J151" s="302">
        <v>1625.2166666666667</v>
      </c>
      <c r="K151" s="301">
        <v>1578.15</v>
      </c>
      <c r="L151" s="301">
        <v>1538.05</v>
      </c>
      <c r="M151" s="301">
        <v>1.4393</v>
      </c>
      <c r="N151" s="1"/>
      <c r="O151" s="1"/>
    </row>
    <row r="152" spans="1:15" ht="12.75" customHeight="1">
      <c r="A152" s="30">
        <v>142</v>
      </c>
      <c r="B152" s="311" t="s">
        <v>101</v>
      </c>
      <c r="C152" s="301">
        <v>141.19999999999999</v>
      </c>
      <c r="D152" s="302">
        <v>141</v>
      </c>
      <c r="E152" s="302">
        <v>140.19999999999999</v>
      </c>
      <c r="F152" s="302">
        <v>139.19999999999999</v>
      </c>
      <c r="G152" s="302">
        <v>138.39999999999998</v>
      </c>
      <c r="H152" s="302">
        <v>142</v>
      </c>
      <c r="I152" s="302">
        <v>142.80000000000001</v>
      </c>
      <c r="J152" s="302">
        <v>143.80000000000001</v>
      </c>
      <c r="K152" s="301">
        <v>141.80000000000001</v>
      </c>
      <c r="L152" s="301">
        <v>140</v>
      </c>
      <c r="M152" s="301">
        <v>6.5064599999999997</v>
      </c>
      <c r="N152" s="1"/>
      <c r="O152" s="1"/>
    </row>
    <row r="153" spans="1:15" ht="12.75" customHeight="1">
      <c r="A153" s="30">
        <v>143</v>
      </c>
      <c r="B153" s="311" t="s">
        <v>828</v>
      </c>
      <c r="C153" s="301">
        <v>112.4</v>
      </c>
      <c r="D153" s="302">
        <v>113.03333333333335</v>
      </c>
      <c r="E153" s="302">
        <v>111.36666666666669</v>
      </c>
      <c r="F153" s="302">
        <v>110.33333333333334</v>
      </c>
      <c r="G153" s="302">
        <v>108.66666666666669</v>
      </c>
      <c r="H153" s="302">
        <v>114.06666666666669</v>
      </c>
      <c r="I153" s="302">
        <v>115.73333333333335</v>
      </c>
      <c r="J153" s="302">
        <v>116.76666666666669</v>
      </c>
      <c r="K153" s="301">
        <v>114.7</v>
      </c>
      <c r="L153" s="301">
        <v>112</v>
      </c>
      <c r="M153" s="301">
        <v>0.64148000000000005</v>
      </c>
      <c r="N153" s="1"/>
      <c r="O153" s="1"/>
    </row>
    <row r="154" spans="1:15" ht="12.75" customHeight="1">
      <c r="A154" s="30">
        <v>144</v>
      </c>
      <c r="B154" s="311" t="s">
        <v>357</v>
      </c>
      <c r="C154" s="301">
        <v>236.75</v>
      </c>
      <c r="D154" s="302">
        <v>236.58333333333334</v>
      </c>
      <c r="E154" s="302">
        <v>235.16666666666669</v>
      </c>
      <c r="F154" s="302">
        <v>233.58333333333334</v>
      </c>
      <c r="G154" s="302">
        <v>232.16666666666669</v>
      </c>
      <c r="H154" s="302">
        <v>238.16666666666669</v>
      </c>
      <c r="I154" s="302">
        <v>239.58333333333337</v>
      </c>
      <c r="J154" s="302">
        <v>241.16666666666669</v>
      </c>
      <c r="K154" s="301">
        <v>238</v>
      </c>
      <c r="L154" s="301">
        <v>235</v>
      </c>
      <c r="M154" s="301">
        <v>0.29243999999999998</v>
      </c>
      <c r="N154" s="1"/>
      <c r="O154" s="1"/>
    </row>
    <row r="155" spans="1:15" ht="12.75" customHeight="1">
      <c r="A155" s="30">
        <v>145</v>
      </c>
      <c r="B155" s="311" t="s">
        <v>102</v>
      </c>
      <c r="C155" s="301">
        <v>89.15</v>
      </c>
      <c r="D155" s="302">
        <v>89.633333333333326</v>
      </c>
      <c r="E155" s="302">
        <v>88.416666666666657</v>
      </c>
      <c r="F155" s="302">
        <v>87.683333333333337</v>
      </c>
      <c r="G155" s="302">
        <v>86.466666666666669</v>
      </c>
      <c r="H155" s="302">
        <v>90.366666666666646</v>
      </c>
      <c r="I155" s="302">
        <v>91.583333333333314</v>
      </c>
      <c r="J155" s="302">
        <v>92.316666666666634</v>
      </c>
      <c r="K155" s="301">
        <v>90.85</v>
      </c>
      <c r="L155" s="301">
        <v>88.9</v>
      </c>
      <c r="M155" s="301">
        <v>100.60165000000001</v>
      </c>
      <c r="N155" s="1"/>
      <c r="O155" s="1"/>
    </row>
    <row r="156" spans="1:15" ht="12.75" customHeight="1">
      <c r="A156" s="30">
        <v>146</v>
      </c>
      <c r="B156" s="311" t="s">
        <v>359</v>
      </c>
      <c r="C156" s="301">
        <v>379.55</v>
      </c>
      <c r="D156" s="302">
        <v>378.4666666666667</v>
      </c>
      <c r="E156" s="302">
        <v>374.98333333333341</v>
      </c>
      <c r="F156" s="302">
        <v>370.41666666666669</v>
      </c>
      <c r="G156" s="302">
        <v>366.93333333333339</v>
      </c>
      <c r="H156" s="302">
        <v>383.03333333333342</v>
      </c>
      <c r="I156" s="302">
        <v>386.51666666666677</v>
      </c>
      <c r="J156" s="302">
        <v>391.08333333333343</v>
      </c>
      <c r="K156" s="301">
        <v>381.95</v>
      </c>
      <c r="L156" s="301">
        <v>373.9</v>
      </c>
      <c r="M156" s="301">
        <v>0.48914999999999997</v>
      </c>
      <c r="N156" s="1"/>
      <c r="O156" s="1"/>
    </row>
    <row r="157" spans="1:15" ht="12.75" customHeight="1">
      <c r="A157" s="30">
        <v>147</v>
      </c>
      <c r="B157" s="311" t="s">
        <v>358</v>
      </c>
      <c r="C157" s="301">
        <v>5018.75</v>
      </c>
      <c r="D157" s="302">
        <v>5018.8166666666666</v>
      </c>
      <c r="E157" s="302">
        <v>4877.6333333333332</v>
      </c>
      <c r="F157" s="302">
        <v>4736.5166666666664</v>
      </c>
      <c r="G157" s="302">
        <v>4595.333333333333</v>
      </c>
      <c r="H157" s="302">
        <v>5159.9333333333334</v>
      </c>
      <c r="I157" s="302">
        <v>5301.1166666666659</v>
      </c>
      <c r="J157" s="302">
        <v>5442.2333333333336</v>
      </c>
      <c r="K157" s="301">
        <v>5160</v>
      </c>
      <c r="L157" s="301">
        <v>4877.7</v>
      </c>
      <c r="M157" s="301">
        <v>1.6375900000000001</v>
      </c>
      <c r="N157" s="1"/>
      <c r="O157" s="1"/>
    </row>
    <row r="158" spans="1:15" ht="12.75" customHeight="1">
      <c r="A158" s="30">
        <v>148</v>
      </c>
      <c r="B158" s="311" t="s">
        <v>360</v>
      </c>
      <c r="C158" s="301">
        <v>143.15</v>
      </c>
      <c r="D158" s="302">
        <v>145.28333333333333</v>
      </c>
      <c r="E158" s="302">
        <v>140.36666666666667</v>
      </c>
      <c r="F158" s="302">
        <v>137.58333333333334</v>
      </c>
      <c r="G158" s="302">
        <v>132.66666666666669</v>
      </c>
      <c r="H158" s="302">
        <v>148.06666666666666</v>
      </c>
      <c r="I158" s="302">
        <v>152.98333333333335</v>
      </c>
      <c r="J158" s="302">
        <v>155.76666666666665</v>
      </c>
      <c r="K158" s="301">
        <v>150.19999999999999</v>
      </c>
      <c r="L158" s="301">
        <v>142.5</v>
      </c>
      <c r="M158" s="301">
        <v>3.7090000000000001</v>
      </c>
      <c r="N158" s="1"/>
      <c r="O158" s="1"/>
    </row>
    <row r="159" spans="1:15" ht="12.75" customHeight="1">
      <c r="A159" s="30">
        <v>149</v>
      </c>
      <c r="B159" s="311" t="s">
        <v>377</v>
      </c>
      <c r="C159" s="301">
        <v>2633.45</v>
      </c>
      <c r="D159" s="302">
        <v>2639.8333333333335</v>
      </c>
      <c r="E159" s="302">
        <v>2599.6166666666668</v>
      </c>
      <c r="F159" s="302">
        <v>2565.7833333333333</v>
      </c>
      <c r="G159" s="302">
        <v>2525.5666666666666</v>
      </c>
      <c r="H159" s="302">
        <v>2673.666666666667</v>
      </c>
      <c r="I159" s="302">
        <v>2713.8833333333332</v>
      </c>
      <c r="J159" s="302">
        <v>2747.7166666666672</v>
      </c>
      <c r="K159" s="301">
        <v>2680.05</v>
      </c>
      <c r="L159" s="301">
        <v>2606</v>
      </c>
      <c r="M159" s="301">
        <v>0.33678000000000002</v>
      </c>
      <c r="N159" s="1"/>
      <c r="O159" s="1"/>
    </row>
    <row r="160" spans="1:15" ht="12.75" customHeight="1">
      <c r="A160" s="30">
        <v>150</v>
      </c>
      <c r="B160" s="311" t="s">
        <v>255</v>
      </c>
      <c r="C160" s="301">
        <v>233.95</v>
      </c>
      <c r="D160" s="302">
        <v>232.6</v>
      </c>
      <c r="E160" s="302">
        <v>230.2</v>
      </c>
      <c r="F160" s="302">
        <v>226.45</v>
      </c>
      <c r="G160" s="302">
        <v>224.04999999999998</v>
      </c>
      <c r="H160" s="302">
        <v>236.35</v>
      </c>
      <c r="I160" s="302">
        <v>238.75000000000003</v>
      </c>
      <c r="J160" s="302">
        <v>242.5</v>
      </c>
      <c r="K160" s="301">
        <v>235</v>
      </c>
      <c r="L160" s="301">
        <v>228.85</v>
      </c>
      <c r="M160" s="301">
        <v>4.6289999999999996</v>
      </c>
      <c r="N160" s="1"/>
      <c r="O160" s="1"/>
    </row>
    <row r="161" spans="1:15" ht="12.75" customHeight="1">
      <c r="A161" s="30">
        <v>151</v>
      </c>
      <c r="B161" s="311" t="s">
        <v>363</v>
      </c>
      <c r="C161" s="301">
        <v>9.25</v>
      </c>
      <c r="D161" s="302">
        <v>9.25</v>
      </c>
      <c r="E161" s="302">
        <v>9.25</v>
      </c>
      <c r="F161" s="302">
        <v>9.25</v>
      </c>
      <c r="G161" s="302">
        <v>9.25</v>
      </c>
      <c r="H161" s="302">
        <v>9.25</v>
      </c>
      <c r="I161" s="302">
        <v>9.25</v>
      </c>
      <c r="J161" s="302">
        <v>9.25</v>
      </c>
      <c r="K161" s="301">
        <v>9.25</v>
      </c>
      <c r="L161" s="301">
        <v>9.25</v>
      </c>
      <c r="M161" s="301">
        <v>4.7335599999999998</v>
      </c>
      <c r="N161" s="1"/>
      <c r="O161" s="1"/>
    </row>
    <row r="162" spans="1:15" ht="12.75" customHeight="1">
      <c r="A162" s="30">
        <v>152</v>
      </c>
      <c r="B162" s="311" t="s">
        <v>361</v>
      </c>
      <c r="C162" s="301">
        <v>101.6</v>
      </c>
      <c r="D162" s="302">
        <v>101.5</v>
      </c>
      <c r="E162" s="302">
        <v>100.2</v>
      </c>
      <c r="F162" s="302">
        <v>98.8</v>
      </c>
      <c r="G162" s="302">
        <v>97.5</v>
      </c>
      <c r="H162" s="302">
        <v>102.9</v>
      </c>
      <c r="I162" s="302">
        <v>104.20000000000002</v>
      </c>
      <c r="J162" s="302">
        <v>105.60000000000001</v>
      </c>
      <c r="K162" s="301">
        <v>102.8</v>
      </c>
      <c r="L162" s="301">
        <v>100.1</v>
      </c>
      <c r="M162" s="301">
        <v>17.03781</v>
      </c>
      <c r="N162" s="1"/>
      <c r="O162" s="1"/>
    </row>
    <row r="163" spans="1:15" ht="12.75" customHeight="1">
      <c r="A163" s="30">
        <v>153</v>
      </c>
      <c r="B163" s="311" t="s">
        <v>376</v>
      </c>
      <c r="C163" s="301">
        <v>286.39999999999998</v>
      </c>
      <c r="D163" s="302">
        <v>289.28333333333336</v>
      </c>
      <c r="E163" s="302">
        <v>278.4666666666667</v>
      </c>
      <c r="F163" s="302">
        <v>270.53333333333336</v>
      </c>
      <c r="G163" s="302">
        <v>259.7166666666667</v>
      </c>
      <c r="H163" s="302">
        <v>297.2166666666667</v>
      </c>
      <c r="I163" s="302">
        <v>308.03333333333342</v>
      </c>
      <c r="J163" s="302">
        <v>315.9666666666667</v>
      </c>
      <c r="K163" s="301">
        <v>300.10000000000002</v>
      </c>
      <c r="L163" s="301">
        <v>281.35000000000002</v>
      </c>
      <c r="M163" s="301">
        <v>1.99071</v>
      </c>
      <c r="N163" s="1"/>
      <c r="O163" s="1"/>
    </row>
    <row r="164" spans="1:15" ht="12.75" customHeight="1">
      <c r="A164" s="30">
        <v>154</v>
      </c>
      <c r="B164" s="311" t="s">
        <v>103</v>
      </c>
      <c r="C164" s="301">
        <v>147.55000000000001</v>
      </c>
      <c r="D164" s="302">
        <v>148.50000000000003</v>
      </c>
      <c r="E164" s="302">
        <v>145.10000000000005</v>
      </c>
      <c r="F164" s="302">
        <v>142.65000000000003</v>
      </c>
      <c r="G164" s="302">
        <v>139.25000000000006</v>
      </c>
      <c r="H164" s="302">
        <v>150.95000000000005</v>
      </c>
      <c r="I164" s="302">
        <v>154.35000000000002</v>
      </c>
      <c r="J164" s="302">
        <v>156.80000000000004</v>
      </c>
      <c r="K164" s="301">
        <v>151.9</v>
      </c>
      <c r="L164" s="301">
        <v>146.05000000000001</v>
      </c>
      <c r="M164" s="301">
        <v>112.64525999999999</v>
      </c>
      <c r="N164" s="1"/>
      <c r="O164" s="1"/>
    </row>
    <row r="165" spans="1:15" ht="12.75" customHeight="1">
      <c r="A165" s="30">
        <v>155</v>
      </c>
      <c r="B165" s="311" t="s">
        <v>365</v>
      </c>
      <c r="C165" s="301">
        <v>2934.7</v>
      </c>
      <c r="D165" s="302">
        <v>2926.4333333333329</v>
      </c>
      <c r="E165" s="302">
        <v>2903.3166666666657</v>
      </c>
      <c r="F165" s="302">
        <v>2871.9333333333329</v>
      </c>
      <c r="G165" s="302">
        <v>2848.8166666666657</v>
      </c>
      <c r="H165" s="302">
        <v>2957.8166666666657</v>
      </c>
      <c r="I165" s="302">
        <v>2980.9333333333334</v>
      </c>
      <c r="J165" s="302">
        <v>3012.3166666666657</v>
      </c>
      <c r="K165" s="301">
        <v>2949.55</v>
      </c>
      <c r="L165" s="301">
        <v>2895.05</v>
      </c>
      <c r="M165" s="301">
        <v>0.12325</v>
      </c>
      <c r="N165" s="1"/>
      <c r="O165" s="1"/>
    </row>
    <row r="166" spans="1:15" ht="12.75" customHeight="1">
      <c r="A166" s="30">
        <v>156</v>
      </c>
      <c r="B166" s="311" t="s">
        <v>366</v>
      </c>
      <c r="C166" s="301">
        <v>2915.35</v>
      </c>
      <c r="D166" s="302">
        <v>2910.0666666666671</v>
      </c>
      <c r="E166" s="302">
        <v>2890.2833333333342</v>
      </c>
      <c r="F166" s="302">
        <v>2865.2166666666672</v>
      </c>
      <c r="G166" s="302">
        <v>2845.4333333333343</v>
      </c>
      <c r="H166" s="302">
        <v>2935.1333333333341</v>
      </c>
      <c r="I166" s="302">
        <v>2954.916666666667</v>
      </c>
      <c r="J166" s="302">
        <v>2979.983333333334</v>
      </c>
      <c r="K166" s="301">
        <v>2929.85</v>
      </c>
      <c r="L166" s="301">
        <v>2885</v>
      </c>
      <c r="M166" s="301">
        <v>4.1180000000000001E-2</v>
      </c>
      <c r="N166" s="1"/>
      <c r="O166" s="1"/>
    </row>
    <row r="167" spans="1:15" ht="12.75" customHeight="1">
      <c r="A167" s="30">
        <v>157</v>
      </c>
      <c r="B167" s="311" t="s">
        <v>372</v>
      </c>
      <c r="C167" s="301">
        <v>395.35</v>
      </c>
      <c r="D167" s="302">
        <v>391.5</v>
      </c>
      <c r="E167" s="302">
        <v>381</v>
      </c>
      <c r="F167" s="302">
        <v>366.65</v>
      </c>
      <c r="G167" s="302">
        <v>356.15</v>
      </c>
      <c r="H167" s="302">
        <v>405.85</v>
      </c>
      <c r="I167" s="302">
        <v>416.35</v>
      </c>
      <c r="J167" s="302">
        <v>430.70000000000005</v>
      </c>
      <c r="K167" s="301">
        <v>402</v>
      </c>
      <c r="L167" s="301">
        <v>377.15</v>
      </c>
      <c r="M167" s="301">
        <v>3.6229300000000002</v>
      </c>
      <c r="N167" s="1"/>
      <c r="O167" s="1"/>
    </row>
    <row r="168" spans="1:15" ht="12.75" customHeight="1">
      <c r="A168" s="30">
        <v>158</v>
      </c>
      <c r="B168" s="311" t="s">
        <v>367</v>
      </c>
      <c r="C168" s="301">
        <v>112.2</v>
      </c>
      <c r="D168" s="302">
        <v>112.2</v>
      </c>
      <c r="E168" s="302">
        <v>110.15</v>
      </c>
      <c r="F168" s="302">
        <v>108.10000000000001</v>
      </c>
      <c r="G168" s="302">
        <v>106.05000000000001</v>
      </c>
      <c r="H168" s="302">
        <v>114.25</v>
      </c>
      <c r="I168" s="302">
        <v>116.29999999999998</v>
      </c>
      <c r="J168" s="302">
        <v>118.35</v>
      </c>
      <c r="K168" s="301">
        <v>114.25</v>
      </c>
      <c r="L168" s="301">
        <v>110.15</v>
      </c>
      <c r="M168" s="301">
        <v>2.7603300000000002</v>
      </c>
      <c r="N168" s="1"/>
      <c r="O168" s="1"/>
    </row>
    <row r="169" spans="1:15" ht="12.75" customHeight="1">
      <c r="A169" s="30">
        <v>159</v>
      </c>
      <c r="B169" s="311" t="s">
        <v>368</v>
      </c>
      <c r="C169" s="301">
        <v>4966.55</v>
      </c>
      <c r="D169" s="302">
        <v>4945.0166666666664</v>
      </c>
      <c r="E169" s="302">
        <v>4900.0333333333328</v>
      </c>
      <c r="F169" s="302">
        <v>4833.5166666666664</v>
      </c>
      <c r="G169" s="302">
        <v>4788.5333333333328</v>
      </c>
      <c r="H169" s="302">
        <v>5011.5333333333328</v>
      </c>
      <c r="I169" s="302">
        <v>5056.5166666666664</v>
      </c>
      <c r="J169" s="302">
        <v>5123.0333333333328</v>
      </c>
      <c r="K169" s="301">
        <v>4990</v>
      </c>
      <c r="L169" s="301">
        <v>4878.5</v>
      </c>
      <c r="M169" s="301">
        <v>2.2110000000000001E-2</v>
      </c>
      <c r="N169" s="1"/>
      <c r="O169" s="1"/>
    </row>
    <row r="170" spans="1:15" ht="12.75" customHeight="1">
      <c r="A170" s="30">
        <v>160</v>
      </c>
      <c r="B170" s="311" t="s">
        <v>256</v>
      </c>
      <c r="C170" s="301">
        <v>2666</v>
      </c>
      <c r="D170" s="302">
        <v>2672.8166666666666</v>
      </c>
      <c r="E170" s="302">
        <v>2615.1833333333334</v>
      </c>
      <c r="F170" s="302">
        <v>2564.3666666666668</v>
      </c>
      <c r="G170" s="302">
        <v>2506.7333333333336</v>
      </c>
      <c r="H170" s="302">
        <v>2723.6333333333332</v>
      </c>
      <c r="I170" s="302">
        <v>2781.2666666666664</v>
      </c>
      <c r="J170" s="302">
        <v>2832.083333333333</v>
      </c>
      <c r="K170" s="301">
        <v>2730.45</v>
      </c>
      <c r="L170" s="301">
        <v>2622</v>
      </c>
      <c r="M170" s="301">
        <v>1.7304900000000001</v>
      </c>
      <c r="N170" s="1"/>
      <c r="O170" s="1"/>
    </row>
    <row r="171" spans="1:15" ht="12.75" customHeight="1">
      <c r="A171" s="30">
        <v>161</v>
      </c>
      <c r="B171" s="311" t="s">
        <v>369</v>
      </c>
      <c r="C171" s="301">
        <v>1537.65</v>
      </c>
      <c r="D171" s="302">
        <v>1538.5</v>
      </c>
      <c r="E171" s="302">
        <v>1532.2</v>
      </c>
      <c r="F171" s="302">
        <v>1526.75</v>
      </c>
      <c r="G171" s="302">
        <v>1520.45</v>
      </c>
      <c r="H171" s="302">
        <v>1543.95</v>
      </c>
      <c r="I171" s="302">
        <v>1550.2500000000002</v>
      </c>
      <c r="J171" s="302">
        <v>1555.7</v>
      </c>
      <c r="K171" s="301">
        <v>1544.8</v>
      </c>
      <c r="L171" s="301">
        <v>1533.05</v>
      </c>
      <c r="M171" s="301">
        <v>9.1200000000000003E-2</v>
      </c>
      <c r="N171" s="1"/>
      <c r="O171" s="1"/>
    </row>
    <row r="172" spans="1:15" ht="12.75" customHeight="1">
      <c r="A172" s="30">
        <v>162</v>
      </c>
      <c r="B172" s="311" t="s">
        <v>104</v>
      </c>
      <c r="C172" s="301">
        <v>382.15</v>
      </c>
      <c r="D172" s="302">
        <v>383.11666666666662</v>
      </c>
      <c r="E172" s="302">
        <v>378.83333333333326</v>
      </c>
      <c r="F172" s="302">
        <v>375.51666666666665</v>
      </c>
      <c r="G172" s="302">
        <v>371.23333333333329</v>
      </c>
      <c r="H172" s="302">
        <v>386.43333333333322</v>
      </c>
      <c r="I172" s="302">
        <v>390.71666666666664</v>
      </c>
      <c r="J172" s="302">
        <v>394.03333333333319</v>
      </c>
      <c r="K172" s="301">
        <v>387.4</v>
      </c>
      <c r="L172" s="301">
        <v>379.8</v>
      </c>
      <c r="M172" s="301">
        <v>2.6726999999999999</v>
      </c>
      <c r="N172" s="1"/>
      <c r="O172" s="1"/>
    </row>
    <row r="173" spans="1:15" ht="12.75" customHeight="1">
      <c r="A173" s="30">
        <v>163</v>
      </c>
      <c r="B173" s="311" t="s">
        <v>364</v>
      </c>
      <c r="C173" s="301">
        <v>3900</v>
      </c>
      <c r="D173" s="302">
        <v>3913.3166666666671</v>
      </c>
      <c r="E173" s="302">
        <v>3859.6833333333343</v>
      </c>
      <c r="F173" s="302">
        <v>3819.3666666666672</v>
      </c>
      <c r="G173" s="302">
        <v>3765.7333333333345</v>
      </c>
      <c r="H173" s="302">
        <v>3953.6333333333341</v>
      </c>
      <c r="I173" s="302">
        <v>4007.2666666666664</v>
      </c>
      <c r="J173" s="302">
        <v>4047.5833333333339</v>
      </c>
      <c r="K173" s="301">
        <v>3966.95</v>
      </c>
      <c r="L173" s="301">
        <v>3873</v>
      </c>
      <c r="M173" s="301">
        <v>0.17496</v>
      </c>
      <c r="N173" s="1"/>
      <c r="O173" s="1"/>
    </row>
    <row r="174" spans="1:15" ht="12.75" customHeight="1">
      <c r="A174" s="30">
        <v>164</v>
      </c>
      <c r="B174" s="311" t="s">
        <v>378</v>
      </c>
      <c r="C174" s="301">
        <v>606.95000000000005</v>
      </c>
      <c r="D174" s="302">
        <v>606.85</v>
      </c>
      <c r="E174" s="302">
        <v>598.70000000000005</v>
      </c>
      <c r="F174" s="302">
        <v>590.45000000000005</v>
      </c>
      <c r="G174" s="302">
        <v>582.30000000000007</v>
      </c>
      <c r="H174" s="302">
        <v>615.1</v>
      </c>
      <c r="I174" s="302">
        <v>623.24999999999989</v>
      </c>
      <c r="J174" s="302">
        <v>631.5</v>
      </c>
      <c r="K174" s="301">
        <v>615</v>
      </c>
      <c r="L174" s="301">
        <v>598.6</v>
      </c>
      <c r="M174" s="301">
        <v>12.017379999999999</v>
      </c>
      <c r="N174" s="1"/>
      <c r="O174" s="1"/>
    </row>
    <row r="175" spans="1:15" ht="12.75" customHeight="1">
      <c r="A175" s="30">
        <v>165</v>
      </c>
      <c r="B175" s="311" t="s">
        <v>370</v>
      </c>
      <c r="C175" s="301">
        <v>1170.95</v>
      </c>
      <c r="D175" s="302">
        <v>1168.8833333333334</v>
      </c>
      <c r="E175" s="302">
        <v>1143.166666666667</v>
      </c>
      <c r="F175" s="302">
        <v>1115.3833333333334</v>
      </c>
      <c r="G175" s="302">
        <v>1089.666666666667</v>
      </c>
      <c r="H175" s="302">
        <v>1196.666666666667</v>
      </c>
      <c r="I175" s="302">
        <v>1222.3833333333337</v>
      </c>
      <c r="J175" s="302">
        <v>1250.166666666667</v>
      </c>
      <c r="K175" s="301">
        <v>1194.5999999999999</v>
      </c>
      <c r="L175" s="301">
        <v>1141.0999999999999</v>
      </c>
      <c r="M175" s="301">
        <v>0.24509</v>
      </c>
      <c r="N175" s="1"/>
      <c r="O175" s="1"/>
    </row>
    <row r="176" spans="1:15" ht="12.75" customHeight="1">
      <c r="A176" s="30">
        <v>166</v>
      </c>
      <c r="B176" s="311" t="s">
        <v>257</v>
      </c>
      <c r="C176" s="301">
        <v>514.79999999999995</v>
      </c>
      <c r="D176" s="302">
        <v>513.9</v>
      </c>
      <c r="E176" s="302">
        <v>508.59999999999991</v>
      </c>
      <c r="F176" s="302">
        <v>502.39999999999992</v>
      </c>
      <c r="G176" s="302">
        <v>497.09999999999985</v>
      </c>
      <c r="H176" s="302">
        <v>520.09999999999991</v>
      </c>
      <c r="I176" s="302">
        <v>525.39999999999986</v>
      </c>
      <c r="J176" s="302">
        <v>531.6</v>
      </c>
      <c r="K176" s="301">
        <v>519.20000000000005</v>
      </c>
      <c r="L176" s="301">
        <v>507.7</v>
      </c>
      <c r="M176" s="301">
        <v>1.40374</v>
      </c>
      <c r="N176" s="1"/>
      <c r="O176" s="1"/>
    </row>
    <row r="177" spans="1:15" ht="12.75" customHeight="1">
      <c r="A177" s="30">
        <v>167</v>
      </c>
      <c r="B177" s="311" t="s">
        <v>107</v>
      </c>
      <c r="C177" s="301">
        <v>741.8</v>
      </c>
      <c r="D177" s="302">
        <v>741.1</v>
      </c>
      <c r="E177" s="302">
        <v>734.2</v>
      </c>
      <c r="F177" s="302">
        <v>726.6</v>
      </c>
      <c r="G177" s="302">
        <v>719.7</v>
      </c>
      <c r="H177" s="302">
        <v>748.7</v>
      </c>
      <c r="I177" s="302">
        <v>755.59999999999991</v>
      </c>
      <c r="J177" s="302">
        <v>763.2</v>
      </c>
      <c r="K177" s="301">
        <v>748</v>
      </c>
      <c r="L177" s="301">
        <v>733.5</v>
      </c>
      <c r="M177" s="301">
        <v>6.1104500000000002</v>
      </c>
      <c r="N177" s="1"/>
      <c r="O177" s="1"/>
    </row>
    <row r="178" spans="1:15" ht="12.75" customHeight="1">
      <c r="A178" s="30">
        <v>168</v>
      </c>
      <c r="B178" s="311" t="s">
        <v>258</v>
      </c>
      <c r="C178" s="301">
        <v>449.25</v>
      </c>
      <c r="D178" s="302">
        <v>450.59999999999997</v>
      </c>
      <c r="E178" s="302">
        <v>445.64999999999992</v>
      </c>
      <c r="F178" s="302">
        <v>442.04999999999995</v>
      </c>
      <c r="G178" s="302">
        <v>437.09999999999991</v>
      </c>
      <c r="H178" s="302">
        <v>454.19999999999993</v>
      </c>
      <c r="I178" s="302">
        <v>459.15</v>
      </c>
      <c r="J178" s="302">
        <v>462.74999999999994</v>
      </c>
      <c r="K178" s="301">
        <v>455.55</v>
      </c>
      <c r="L178" s="301">
        <v>447</v>
      </c>
      <c r="M178" s="301">
        <v>0.43053000000000002</v>
      </c>
      <c r="N178" s="1"/>
      <c r="O178" s="1"/>
    </row>
    <row r="179" spans="1:15" ht="12.75" customHeight="1">
      <c r="A179" s="30">
        <v>169</v>
      </c>
      <c r="B179" s="311" t="s">
        <v>108</v>
      </c>
      <c r="C179" s="301">
        <v>1244.3499999999999</v>
      </c>
      <c r="D179" s="302">
        <v>1242.6000000000001</v>
      </c>
      <c r="E179" s="302">
        <v>1227.2500000000002</v>
      </c>
      <c r="F179" s="302">
        <v>1210.1500000000001</v>
      </c>
      <c r="G179" s="302">
        <v>1194.8000000000002</v>
      </c>
      <c r="H179" s="302">
        <v>1259.7000000000003</v>
      </c>
      <c r="I179" s="302">
        <v>1275.0500000000002</v>
      </c>
      <c r="J179" s="302">
        <v>1292.1500000000003</v>
      </c>
      <c r="K179" s="301">
        <v>1257.95</v>
      </c>
      <c r="L179" s="301">
        <v>1225.5</v>
      </c>
      <c r="M179" s="301">
        <v>4.7442500000000001</v>
      </c>
      <c r="N179" s="1"/>
      <c r="O179" s="1"/>
    </row>
    <row r="180" spans="1:15" ht="12.75" customHeight="1">
      <c r="A180" s="30">
        <v>170</v>
      </c>
      <c r="B180" s="311" t="s">
        <v>379</v>
      </c>
      <c r="C180" s="301">
        <v>75.55</v>
      </c>
      <c r="D180" s="302">
        <v>75.916666666666671</v>
      </c>
      <c r="E180" s="302">
        <v>74.933333333333337</v>
      </c>
      <c r="F180" s="302">
        <v>74.316666666666663</v>
      </c>
      <c r="G180" s="302">
        <v>73.333333333333329</v>
      </c>
      <c r="H180" s="302">
        <v>76.533333333333346</v>
      </c>
      <c r="I180" s="302">
        <v>77.516666666666666</v>
      </c>
      <c r="J180" s="302">
        <v>78.133333333333354</v>
      </c>
      <c r="K180" s="301">
        <v>76.900000000000006</v>
      </c>
      <c r="L180" s="301">
        <v>75.3</v>
      </c>
      <c r="M180" s="301">
        <v>4.6600900000000003</v>
      </c>
      <c r="N180" s="1"/>
      <c r="O180" s="1"/>
    </row>
    <row r="181" spans="1:15" ht="12.75" customHeight="1">
      <c r="A181" s="30">
        <v>171</v>
      </c>
      <c r="B181" s="311" t="s">
        <v>109</v>
      </c>
      <c r="C181" s="301">
        <v>255.55</v>
      </c>
      <c r="D181" s="302">
        <v>256.21666666666664</v>
      </c>
      <c r="E181" s="302">
        <v>252.43333333333328</v>
      </c>
      <c r="F181" s="302">
        <v>249.31666666666663</v>
      </c>
      <c r="G181" s="302">
        <v>245.53333333333327</v>
      </c>
      <c r="H181" s="302">
        <v>259.33333333333326</v>
      </c>
      <c r="I181" s="302">
        <v>263.11666666666667</v>
      </c>
      <c r="J181" s="302">
        <v>266.23333333333329</v>
      </c>
      <c r="K181" s="301">
        <v>260</v>
      </c>
      <c r="L181" s="301">
        <v>253.1</v>
      </c>
      <c r="M181" s="301">
        <v>6.3306500000000003</v>
      </c>
      <c r="N181" s="1"/>
      <c r="O181" s="1"/>
    </row>
    <row r="182" spans="1:15" ht="12.75" customHeight="1">
      <c r="A182" s="30">
        <v>172</v>
      </c>
      <c r="B182" s="311" t="s">
        <v>371</v>
      </c>
      <c r="C182" s="301">
        <v>405.35</v>
      </c>
      <c r="D182" s="302">
        <v>406.76666666666671</v>
      </c>
      <c r="E182" s="302">
        <v>401.48333333333341</v>
      </c>
      <c r="F182" s="302">
        <v>397.61666666666667</v>
      </c>
      <c r="G182" s="302">
        <v>392.33333333333337</v>
      </c>
      <c r="H182" s="302">
        <v>410.63333333333344</v>
      </c>
      <c r="I182" s="302">
        <v>415.91666666666674</v>
      </c>
      <c r="J182" s="302">
        <v>419.78333333333347</v>
      </c>
      <c r="K182" s="301">
        <v>412.05</v>
      </c>
      <c r="L182" s="301">
        <v>402.9</v>
      </c>
      <c r="M182" s="301">
        <v>2.2726600000000001</v>
      </c>
      <c r="N182" s="1"/>
      <c r="O182" s="1"/>
    </row>
    <row r="183" spans="1:15" ht="12.75" customHeight="1">
      <c r="A183" s="30">
        <v>173</v>
      </c>
      <c r="B183" s="311" t="s">
        <v>110</v>
      </c>
      <c r="C183" s="301">
        <v>1331.7</v>
      </c>
      <c r="D183" s="302">
        <v>1326.8833333333332</v>
      </c>
      <c r="E183" s="302">
        <v>1312.7666666666664</v>
      </c>
      <c r="F183" s="302">
        <v>1293.8333333333333</v>
      </c>
      <c r="G183" s="302">
        <v>1279.7166666666665</v>
      </c>
      <c r="H183" s="302">
        <v>1345.8166666666664</v>
      </c>
      <c r="I183" s="302">
        <v>1359.9333333333332</v>
      </c>
      <c r="J183" s="302">
        <v>1378.8666666666663</v>
      </c>
      <c r="K183" s="301">
        <v>1341</v>
      </c>
      <c r="L183" s="301">
        <v>1307.95</v>
      </c>
      <c r="M183" s="301">
        <v>10.57944</v>
      </c>
      <c r="N183" s="1"/>
      <c r="O183" s="1"/>
    </row>
    <row r="184" spans="1:15" ht="12.75" customHeight="1">
      <c r="A184" s="30">
        <v>174</v>
      </c>
      <c r="B184" s="311" t="s">
        <v>373</v>
      </c>
      <c r="C184" s="301">
        <v>143.75</v>
      </c>
      <c r="D184" s="302">
        <v>144.36666666666667</v>
      </c>
      <c r="E184" s="302">
        <v>142.03333333333336</v>
      </c>
      <c r="F184" s="302">
        <v>140.31666666666669</v>
      </c>
      <c r="G184" s="302">
        <v>137.98333333333338</v>
      </c>
      <c r="H184" s="302">
        <v>146.08333333333334</v>
      </c>
      <c r="I184" s="302">
        <v>148.41666666666666</v>
      </c>
      <c r="J184" s="302">
        <v>150.13333333333333</v>
      </c>
      <c r="K184" s="301">
        <v>146.69999999999999</v>
      </c>
      <c r="L184" s="301">
        <v>142.65</v>
      </c>
      <c r="M184" s="301">
        <v>8.3134999999999994</v>
      </c>
      <c r="N184" s="1"/>
      <c r="O184" s="1"/>
    </row>
    <row r="185" spans="1:15" ht="12.75" customHeight="1">
      <c r="A185" s="30">
        <v>175</v>
      </c>
      <c r="B185" s="311" t="s">
        <v>374</v>
      </c>
      <c r="C185" s="301">
        <v>1619.4</v>
      </c>
      <c r="D185" s="302">
        <v>1606.2833333333335</v>
      </c>
      <c r="E185" s="302">
        <v>1583.2166666666672</v>
      </c>
      <c r="F185" s="302">
        <v>1547.0333333333335</v>
      </c>
      <c r="G185" s="302">
        <v>1523.9666666666672</v>
      </c>
      <c r="H185" s="302">
        <v>1642.4666666666672</v>
      </c>
      <c r="I185" s="302">
        <v>1665.5333333333333</v>
      </c>
      <c r="J185" s="302">
        <v>1701.7166666666672</v>
      </c>
      <c r="K185" s="301">
        <v>1629.35</v>
      </c>
      <c r="L185" s="301">
        <v>1570.1</v>
      </c>
      <c r="M185" s="301">
        <v>0.80571999999999999</v>
      </c>
      <c r="N185" s="1"/>
      <c r="O185" s="1"/>
    </row>
    <row r="186" spans="1:15" ht="12.75" customHeight="1">
      <c r="A186" s="30">
        <v>176</v>
      </c>
      <c r="B186" s="311" t="s">
        <v>380</v>
      </c>
      <c r="C186" s="301">
        <v>136.65</v>
      </c>
      <c r="D186" s="302">
        <v>136.95000000000002</v>
      </c>
      <c r="E186" s="302">
        <v>135.25000000000003</v>
      </c>
      <c r="F186" s="302">
        <v>133.85000000000002</v>
      </c>
      <c r="G186" s="302">
        <v>132.15000000000003</v>
      </c>
      <c r="H186" s="302">
        <v>138.35000000000002</v>
      </c>
      <c r="I186" s="302">
        <v>140.05000000000001</v>
      </c>
      <c r="J186" s="302">
        <v>141.45000000000002</v>
      </c>
      <c r="K186" s="301">
        <v>138.65</v>
      </c>
      <c r="L186" s="301">
        <v>135.55000000000001</v>
      </c>
      <c r="M186" s="301">
        <v>16.851859999999999</v>
      </c>
      <c r="N186" s="1"/>
      <c r="O186" s="1"/>
    </row>
    <row r="187" spans="1:15" ht="12.75" customHeight="1">
      <c r="A187" s="30">
        <v>177</v>
      </c>
      <c r="B187" s="311" t="s">
        <v>259</v>
      </c>
      <c r="C187" s="301">
        <v>234.4</v>
      </c>
      <c r="D187" s="302">
        <v>234.93333333333331</v>
      </c>
      <c r="E187" s="302">
        <v>231.91666666666663</v>
      </c>
      <c r="F187" s="302">
        <v>229.43333333333331</v>
      </c>
      <c r="G187" s="302">
        <v>226.41666666666663</v>
      </c>
      <c r="H187" s="302">
        <v>237.41666666666663</v>
      </c>
      <c r="I187" s="302">
        <v>240.43333333333334</v>
      </c>
      <c r="J187" s="302">
        <v>242.91666666666663</v>
      </c>
      <c r="K187" s="301">
        <v>237.95</v>
      </c>
      <c r="L187" s="301">
        <v>232.45</v>
      </c>
      <c r="M187" s="301">
        <v>10.8887</v>
      </c>
      <c r="N187" s="1"/>
      <c r="O187" s="1"/>
    </row>
    <row r="188" spans="1:15" ht="12.75" customHeight="1">
      <c r="A188" s="30">
        <v>178</v>
      </c>
      <c r="B188" s="311" t="s">
        <v>375</v>
      </c>
      <c r="C188" s="301">
        <v>719.95</v>
      </c>
      <c r="D188" s="302">
        <v>720.65</v>
      </c>
      <c r="E188" s="302">
        <v>708.3</v>
      </c>
      <c r="F188" s="302">
        <v>696.65</v>
      </c>
      <c r="G188" s="302">
        <v>684.3</v>
      </c>
      <c r="H188" s="302">
        <v>732.3</v>
      </c>
      <c r="I188" s="302">
        <v>744.65000000000009</v>
      </c>
      <c r="J188" s="302">
        <v>756.3</v>
      </c>
      <c r="K188" s="301">
        <v>733</v>
      </c>
      <c r="L188" s="301">
        <v>709</v>
      </c>
      <c r="M188" s="301">
        <v>1.7544200000000001</v>
      </c>
      <c r="N188" s="1"/>
      <c r="O188" s="1"/>
    </row>
    <row r="189" spans="1:15" ht="12.75" customHeight="1">
      <c r="A189" s="30">
        <v>179</v>
      </c>
      <c r="B189" s="311" t="s">
        <v>111</v>
      </c>
      <c r="C189" s="301">
        <v>449.45</v>
      </c>
      <c r="D189" s="302">
        <v>452.63333333333338</v>
      </c>
      <c r="E189" s="302">
        <v>440.26666666666677</v>
      </c>
      <c r="F189" s="302">
        <v>431.08333333333337</v>
      </c>
      <c r="G189" s="302">
        <v>418.71666666666675</v>
      </c>
      <c r="H189" s="302">
        <v>461.81666666666678</v>
      </c>
      <c r="I189" s="302">
        <v>474.18333333333345</v>
      </c>
      <c r="J189" s="302">
        <v>483.36666666666679</v>
      </c>
      <c r="K189" s="301">
        <v>465</v>
      </c>
      <c r="L189" s="301">
        <v>443.45</v>
      </c>
      <c r="M189" s="301">
        <v>42.581470000000003</v>
      </c>
      <c r="N189" s="1"/>
      <c r="O189" s="1"/>
    </row>
    <row r="190" spans="1:15" ht="12.75" customHeight="1">
      <c r="A190" s="30">
        <v>180</v>
      </c>
      <c r="B190" s="311" t="s">
        <v>260</v>
      </c>
      <c r="C190" s="301">
        <v>1859.1</v>
      </c>
      <c r="D190" s="302">
        <v>1870.55</v>
      </c>
      <c r="E190" s="302">
        <v>1841.6</v>
      </c>
      <c r="F190" s="302">
        <v>1824.1</v>
      </c>
      <c r="G190" s="302">
        <v>1795.1499999999999</v>
      </c>
      <c r="H190" s="302">
        <v>1888.05</v>
      </c>
      <c r="I190" s="302">
        <v>1917.0000000000002</v>
      </c>
      <c r="J190" s="302">
        <v>1934.5</v>
      </c>
      <c r="K190" s="301">
        <v>1899.5</v>
      </c>
      <c r="L190" s="301">
        <v>1853.05</v>
      </c>
      <c r="M190" s="301">
        <v>4.1289300000000004</v>
      </c>
      <c r="N190" s="1"/>
      <c r="O190" s="1"/>
    </row>
    <row r="191" spans="1:15" ht="12.75" customHeight="1">
      <c r="A191" s="30">
        <v>181</v>
      </c>
      <c r="B191" s="311" t="s">
        <v>384</v>
      </c>
      <c r="C191" s="301">
        <v>875.75</v>
      </c>
      <c r="D191" s="302">
        <v>878.55000000000007</v>
      </c>
      <c r="E191" s="302">
        <v>869.20000000000016</v>
      </c>
      <c r="F191" s="302">
        <v>862.65000000000009</v>
      </c>
      <c r="G191" s="302">
        <v>853.30000000000018</v>
      </c>
      <c r="H191" s="302">
        <v>885.10000000000014</v>
      </c>
      <c r="I191" s="302">
        <v>894.45</v>
      </c>
      <c r="J191" s="302">
        <v>901.00000000000011</v>
      </c>
      <c r="K191" s="301">
        <v>887.9</v>
      </c>
      <c r="L191" s="301">
        <v>872</v>
      </c>
      <c r="M191" s="301">
        <v>1.49272</v>
      </c>
      <c r="N191" s="1"/>
      <c r="O191" s="1"/>
    </row>
    <row r="192" spans="1:15" ht="12.75" customHeight="1">
      <c r="A192" s="30">
        <v>182</v>
      </c>
      <c r="B192" s="311" t="s">
        <v>829</v>
      </c>
      <c r="C192" s="301">
        <v>17</v>
      </c>
      <c r="D192" s="302">
        <v>17.05</v>
      </c>
      <c r="E192" s="302">
        <v>16.850000000000001</v>
      </c>
      <c r="F192" s="302">
        <v>16.7</v>
      </c>
      <c r="G192" s="302">
        <v>16.5</v>
      </c>
      <c r="H192" s="302">
        <v>17.200000000000003</v>
      </c>
      <c r="I192" s="302">
        <v>17.399999999999999</v>
      </c>
      <c r="J192" s="302">
        <v>17.550000000000004</v>
      </c>
      <c r="K192" s="301">
        <v>17.25</v>
      </c>
      <c r="L192" s="301">
        <v>16.899999999999999</v>
      </c>
      <c r="M192" s="301">
        <v>9.3649400000000007</v>
      </c>
      <c r="N192" s="1"/>
      <c r="O192" s="1"/>
    </row>
    <row r="193" spans="1:15" ht="12.75" customHeight="1">
      <c r="A193" s="30">
        <v>183</v>
      </c>
      <c r="B193" s="311" t="s">
        <v>385</v>
      </c>
      <c r="C193" s="301">
        <v>885.85</v>
      </c>
      <c r="D193" s="302">
        <v>886.26666666666677</v>
      </c>
      <c r="E193" s="302">
        <v>868.98333333333358</v>
      </c>
      <c r="F193" s="302">
        <v>852.11666666666679</v>
      </c>
      <c r="G193" s="302">
        <v>834.8333333333336</v>
      </c>
      <c r="H193" s="302">
        <v>903.13333333333355</v>
      </c>
      <c r="I193" s="302">
        <v>920.41666666666663</v>
      </c>
      <c r="J193" s="302">
        <v>937.28333333333353</v>
      </c>
      <c r="K193" s="301">
        <v>903.55</v>
      </c>
      <c r="L193" s="301">
        <v>869.4</v>
      </c>
      <c r="M193" s="301">
        <v>0.31675999999999999</v>
      </c>
      <c r="N193" s="1"/>
      <c r="O193" s="1"/>
    </row>
    <row r="194" spans="1:15" ht="12.75" customHeight="1">
      <c r="A194" s="30">
        <v>184</v>
      </c>
      <c r="B194" s="311" t="s">
        <v>112</v>
      </c>
      <c r="C194" s="301">
        <v>1113.5999999999999</v>
      </c>
      <c r="D194" s="302">
        <v>1116.8</v>
      </c>
      <c r="E194" s="302">
        <v>1103.8</v>
      </c>
      <c r="F194" s="302">
        <v>1094</v>
      </c>
      <c r="G194" s="302">
        <v>1081</v>
      </c>
      <c r="H194" s="302">
        <v>1126.5999999999999</v>
      </c>
      <c r="I194" s="302">
        <v>1139.5999999999999</v>
      </c>
      <c r="J194" s="302">
        <v>1149.3999999999999</v>
      </c>
      <c r="K194" s="301">
        <v>1129.8</v>
      </c>
      <c r="L194" s="301">
        <v>1107</v>
      </c>
      <c r="M194" s="301">
        <v>4.1242599999999996</v>
      </c>
      <c r="N194" s="1"/>
      <c r="O194" s="1"/>
    </row>
    <row r="195" spans="1:15" ht="12.75" customHeight="1">
      <c r="A195" s="30">
        <v>185</v>
      </c>
      <c r="B195" s="311" t="s">
        <v>113</v>
      </c>
      <c r="C195" s="301">
        <v>989.9</v>
      </c>
      <c r="D195" s="302">
        <v>994.9666666666667</v>
      </c>
      <c r="E195" s="302">
        <v>982.93333333333339</v>
      </c>
      <c r="F195" s="302">
        <v>975.9666666666667</v>
      </c>
      <c r="G195" s="302">
        <v>963.93333333333339</v>
      </c>
      <c r="H195" s="302">
        <v>1001.9333333333334</v>
      </c>
      <c r="I195" s="302">
        <v>1013.9666666666667</v>
      </c>
      <c r="J195" s="302">
        <v>1020.9333333333334</v>
      </c>
      <c r="K195" s="301">
        <v>1007</v>
      </c>
      <c r="L195" s="301">
        <v>988</v>
      </c>
      <c r="M195" s="301">
        <v>24.086300000000001</v>
      </c>
      <c r="N195" s="1"/>
      <c r="O195" s="1"/>
    </row>
    <row r="196" spans="1:15" ht="12.75" customHeight="1">
      <c r="A196" s="30">
        <v>186</v>
      </c>
      <c r="B196" s="311" t="s">
        <v>114</v>
      </c>
      <c r="C196" s="301">
        <v>2105.4499999999998</v>
      </c>
      <c r="D196" s="302">
        <v>2095.9</v>
      </c>
      <c r="E196" s="302">
        <v>2080.8500000000004</v>
      </c>
      <c r="F196" s="302">
        <v>2056.2500000000005</v>
      </c>
      <c r="G196" s="302">
        <v>2041.2000000000007</v>
      </c>
      <c r="H196" s="302">
        <v>2120.5</v>
      </c>
      <c r="I196" s="302">
        <v>2135.5500000000002</v>
      </c>
      <c r="J196" s="302">
        <v>2160.1499999999996</v>
      </c>
      <c r="K196" s="301">
        <v>2110.9499999999998</v>
      </c>
      <c r="L196" s="301">
        <v>2071.3000000000002</v>
      </c>
      <c r="M196" s="301">
        <v>43.65287</v>
      </c>
      <c r="N196" s="1"/>
      <c r="O196" s="1"/>
    </row>
    <row r="197" spans="1:15" ht="12.75" customHeight="1">
      <c r="A197" s="30">
        <v>187</v>
      </c>
      <c r="B197" s="311" t="s">
        <v>115</v>
      </c>
      <c r="C197" s="301">
        <v>1829</v>
      </c>
      <c r="D197" s="302">
        <v>1819.9833333333333</v>
      </c>
      <c r="E197" s="302">
        <v>1807.0666666666666</v>
      </c>
      <c r="F197" s="302">
        <v>1785.1333333333332</v>
      </c>
      <c r="G197" s="302">
        <v>1772.2166666666665</v>
      </c>
      <c r="H197" s="302">
        <v>1841.9166666666667</v>
      </c>
      <c r="I197" s="302">
        <v>1854.8333333333333</v>
      </c>
      <c r="J197" s="302">
        <v>1876.7666666666669</v>
      </c>
      <c r="K197" s="301">
        <v>1832.9</v>
      </c>
      <c r="L197" s="301">
        <v>1798.05</v>
      </c>
      <c r="M197" s="301">
        <v>3.6975099999999999</v>
      </c>
      <c r="N197" s="1"/>
      <c r="O197" s="1"/>
    </row>
    <row r="198" spans="1:15" ht="12.75" customHeight="1">
      <c r="A198" s="30">
        <v>188</v>
      </c>
      <c r="B198" s="311" t="s">
        <v>116</v>
      </c>
      <c r="C198" s="301">
        <v>1307.45</v>
      </c>
      <c r="D198" s="302">
        <v>1307.2166666666667</v>
      </c>
      <c r="E198" s="302">
        <v>1298.6333333333334</v>
      </c>
      <c r="F198" s="302">
        <v>1289.8166666666668</v>
      </c>
      <c r="G198" s="302">
        <v>1281.2333333333336</v>
      </c>
      <c r="H198" s="302">
        <v>1316.0333333333333</v>
      </c>
      <c r="I198" s="302">
        <v>1324.6166666666663</v>
      </c>
      <c r="J198" s="302">
        <v>1333.4333333333332</v>
      </c>
      <c r="K198" s="301">
        <v>1315.8</v>
      </c>
      <c r="L198" s="301">
        <v>1298.4000000000001</v>
      </c>
      <c r="M198" s="301">
        <v>59.052349999999997</v>
      </c>
      <c r="N198" s="1"/>
      <c r="O198" s="1"/>
    </row>
    <row r="199" spans="1:15" ht="12.75" customHeight="1">
      <c r="A199" s="30">
        <v>189</v>
      </c>
      <c r="B199" s="311" t="s">
        <v>117</v>
      </c>
      <c r="C199" s="301">
        <v>579.75</v>
      </c>
      <c r="D199" s="302">
        <v>577.69999999999993</v>
      </c>
      <c r="E199" s="302">
        <v>573.19999999999982</v>
      </c>
      <c r="F199" s="302">
        <v>566.64999999999986</v>
      </c>
      <c r="G199" s="302">
        <v>562.14999999999975</v>
      </c>
      <c r="H199" s="302">
        <v>584.24999999999989</v>
      </c>
      <c r="I199" s="302">
        <v>588.75000000000011</v>
      </c>
      <c r="J199" s="302">
        <v>595.29999999999995</v>
      </c>
      <c r="K199" s="301">
        <v>582.20000000000005</v>
      </c>
      <c r="L199" s="301">
        <v>571.15</v>
      </c>
      <c r="M199" s="301">
        <v>26.014669999999999</v>
      </c>
      <c r="N199" s="1"/>
      <c r="O199" s="1"/>
    </row>
    <row r="200" spans="1:15" ht="12.75" customHeight="1">
      <c r="A200" s="30">
        <v>190</v>
      </c>
      <c r="B200" s="311" t="s">
        <v>382</v>
      </c>
      <c r="C200" s="301">
        <v>1009.75</v>
      </c>
      <c r="D200" s="302">
        <v>1013.5833333333334</v>
      </c>
      <c r="E200" s="302">
        <v>1001.1666666666667</v>
      </c>
      <c r="F200" s="302">
        <v>992.58333333333337</v>
      </c>
      <c r="G200" s="302">
        <v>980.16666666666674</v>
      </c>
      <c r="H200" s="302">
        <v>1022.1666666666667</v>
      </c>
      <c r="I200" s="302">
        <v>1034.5833333333335</v>
      </c>
      <c r="J200" s="302">
        <v>1043.1666666666667</v>
      </c>
      <c r="K200" s="301">
        <v>1026</v>
      </c>
      <c r="L200" s="301">
        <v>1005</v>
      </c>
      <c r="M200" s="301">
        <v>0.70918999999999999</v>
      </c>
      <c r="N200" s="1"/>
      <c r="O200" s="1"/>
    </row>
    <row r="201" spans="1:15" ht="12.75" customHeight="1">
      <c r="A201" s="30">
        <v>191</v>
      </c>
      <c r="B201" s="311" t="s">
        <v>386</v>
      </c>
      <c r="C201" s="301">
        <v>178</v>
      </c>
      <c r="D201" s="302">
        <v>178.71666666666667</v>
      </c>
      <c r="E201" s="302">
        <v>176.43333333333334</v>
      </c>
      <c r="F201" s="302">
        <v>174.86666666666667</v>
      </c>
      <c r="G201" s="302">
        <v>172.58333333333334</v>
      </c>
      <c r="H201" s="302">
        <v>180.28333333333333</v>
      </c>
      <c r="I201" s="302">
        <v>182.56666666666669</v>
      </c>
      <c r="J201" s="302">
        <v>184.13333333333333</v>
      </c>
      <c r="K201" s="301">
        <v>181</v>
      </c>
      <c r="L201" s="301">
        <v>177.15</v>
      </c>
      <c r="M201" s="301">
        <v>0.30734</v>
      </c>
      <c r="N201" s="1"/>
      <c r="O201" s="1"/>
    </row>
    <row r="202" spans="1:15" ht="12.75" customHeight="1">
      <c r="A202" s="30">
        <v>192</v>
      </c>
      <c r="B202" s="311" t="s">
        <v>387</v>
      </c>
      <c r="C202" s="301">
        <v>104.85</v>
      </c>
      <c r="D202" s="302">
        <v>105.39999999999999</v>
      </c>
      <c r="E202" s="302">
        <v>103.69999999999999</v>
      </c>
      <c r="F202" s="302">
        <v>102.55</v>
      </c>
      <c r="G202" s="302">
        <v>100.85</v>
      </c>
      <c r="H202" s="302">
        <v>106.54999999999998</v>
      </c>
      <c r="I202" s="302">
        <v>108.25</v>
      </c>
      <c r="J202" s="302">
        <v>109.39999999999998</v>
      </c>
      <c r="K202" s="301">
        <v>107.1</v>
      </c>
      <c r="L202" s="301">
        <v>104.25</v>
      </c>
      <c r="M202" s="301">
        <v>4.3601799999999997</v>
      </c>
      <c r="N202" s="1"/>
      <c r="O202" s="1"/>
    </row>
    <row r="203" spans="1:15" ht="12.75" customHeight="1">
      <c r="A203" s="30">
        <v>193</v>
      </c>
      <c r="B203" s="311" t="s">
        <v>118</v>
      </c>
      <c r="C203" s="301">
        <v>2605.3000000000002</v>
      </c>
      <c r="D203" s="302">
        <v>2596.9666666666667</v>
      </c>
      <c r="E203" s="302">
        <v>2565.9333333333334</v>
      </c>
      <c r="F203" s="302">
        <v>2526.5666666666666</v>
      </c>
      <c r="G203" s="302">
        <v>2495.5333333333333</v>
      </c>
      <c r="H203" s="302">
        <v>2636.3333333333335</v>
      </c>
      <c r="I203" s="302">
        <v>2667.3666666666672</v>
      </c>
      <c r="J203" s="302">
        <v>2706.7333333333336</v>
      </c>
      <c r="K203" s="301">
        <v>2628</v>
      </c>
      <c r="L203" s="301">
        <v>2557.6</v>
      </c>
      <c r="M203" s="301">
        <v>6.7344400000000002</v>
      </c>
      <c r="N203" s="1"/>
      <c r="O203" s="1"/>
    </row>
    <row r="204" spans="1:15" ht="12.75" customHeight="1">
      <c r="A204" s="30">
        <v>194</v>
      </c>
      <c r="B204" s="311" t="s">
        <v>383</v>
      </c>
      <c r="C204" s="301">
        <v>61.25</v>
      </c>
      <c r="D204" s="302">
        <v>61.25</v>
      </c>
      <c r="E204" s="302">
        <v>60.05</v>
      </c>
      <c r="F204" s="302">
        <v>58.849999999999994</v>
      </c>
      <c r="G204" s="302">
        <v>57.649999999999991</v>
      </c>
      <c r="H204" s="302">
        <v>62.45</v>
      </c>
      <c r="I204" s="302">
        <v>63.650000000000006</v>
      </c>
      <c r="J204" s="302">
        <v>64.850000000000009</v>
      </c>
      <c r="K204" s="301">
        <v>62.45</v>
      </c>
      <c r="L204" s="301">
        <v>60.05</v>
      </c>
      <c r="M204" s="301">
        <v>60.361539999999998</v>
      </c>
      <c r="N204" s="1"/>
      <c r="O204" s="1"/>
    </row>
    <row r="205" spans="1:15" ht="12.75" customHeight="1">
      <c r="A205" s="30">
        <v>195</v>
      </c>
      <c r="B205" s="311" t="s">
        <v>830</v>
      </c>
      <c r="C205" s="301">
        <v>974.2</v>
      </c>
      <c r="D205" s="302">
        <v>974.43333333333339</v>
      </c>
      <c r="E205" s="302">
        <v>966.41666666666674</v>
      </c>
      <c r="F205" s="302">
        <v>958.63333333333333</v>
      </c>
      <c r="G205" s="302">
        <v>950.61666666666667</v>
      </c>
      <c r="H205" s="302">
        <v>982.21666666666681</v>
      </c>
      <c r="I205" s="302">
        <v>990.23333333333346</v>
      </c>
      <c r="J205" s="302">
        <v>998.01666666666688</v>
      </c>
      <c r="K205" s="301">
        <v>982.45</v>
      </c>
      <c r="L205" s="301">
        <v>966.65</v>
      </c>
      <c r="M205" s="301">
        <v>0.84</v>
      </c>
      <c r="N205" s="1"/>
      <c r="O205" s="1"/>
    </row>
    <row r="206" spans="1:15" ht="12.75" customHeight="1">
      <c r="A206" s="30">
        <v>196</v>
      </c>
      <c r="B206" s="311" t="s">
        <v>819</v>
      </c>
      <c r="C206" s="301">
        <v>244.7</v>
      </c>
      <c r="D206" s="302">
        <v>248.13333333333333</v>
      </c>
      <c r="E206" s="302">
        <v>239.61666666666667</v>
      </c>
      <c r="F206" s="302">
        <v>234.53333333333336</v>
      </c>
      <c r="G206" s="302">
        <v>226.01666666666671</v>
      </c>
      <c r="H206" s="302">
        <v>253.21666666666664</v>
      </c>
      <c r="I206" s="302">
        <v>261.73333333333329</v>
      </c>
      <c r="J206" s="302">
        <v>266.81666666666661</v>
      </c>
      <c r="K206" s="301">
        <v>256.64999999999998</v>
      </c>
      <c r="L206" s="301">
        <v>243.05</v>
      </c>
      <c r="M206" s="301">
        <v>2.7995100000000002</v>
      </c>
      <c r="N206" s="1"/>
      <c r="O206" s="1"/>
    </row>
    <row r="207" spans="1:15" ht="12.75" customHeight="1">
      <c r="A207" s="30">
        <v>197</v>
      </c>
      <c r="B207" s="311" t="s">
        <v>120</v>
      </c>
      <c r="C207" s="301">
        <v>357.5</v>
      </c>
      <c r="D207" s="302">
        <v>358.81666666666666</v>
      </c>
      <c r="E207" s="302">
        <v>354.73333333333335</v>
      </c>
      <c r="F207" s="302">
        <v>351.9666666666667</v>
      </c>
      <c r="G207" s="302">
        <v>347.88333333333338</v>
      </c>
      <c r="H207" s="302">
        <v>361.58333333333331</v>
      </c>
      <c r="I207" s="302">
        <v>365.66666666666669</v>
      </c>
      <c r="J207" s="302">
        <v>368.43333333333328</v>
      </c>
      <c r="K207" s="301">
        <v>362.9</v>
      </c>
      <c r="L207" s="301">
        <v>356.05</v>
      </c>
      <c r="M207" s="301">
        <v>83.931439999999995</v>
      </c>
      <c r="N207" s="1"/>
      <c r="O207" s="1"/>
    </row>
    <row r="208" spans="1:15" ht="12.75" customHeight="1">
      <c r="A208" s="30">
        <v>198</v>
      </c>
      <c r="B208" s="311" t="s">
        <v>388</v>
      </c>
      <c r="C208" s="301">
        <v>97.3</v>
      </c>
      <c r="D208" s="302">
        <v>97.149999999999991</v>
      </c>
      <c r="E208" s="302">
        <v>95.949999999999989</v>
      </c>
      <c r="F208" s="302">
        <v>94.6</v>
      </c>
      <c r="G208" s="302">
        <v>93.399999999999991</v>
      </c>
      <c r="H208" s="302">
        <v>98.499999999999986</v>
      </c>
      <c r="I208" s="302">
        <v>99.7</v>
      </c>
      <c r="J208" s="302">
        <v>101.04999999999998</v>
      </c>
      <c r="K208" s="301">
        <v>98.35</v>
      </c>
      <c r="L208" s="301">
        <v>95.8</v>
      </c>
      <c r="M208" s="301">
        <v>21.578140000000001</v>
      </c>
      <c r="N208" s="1"/>
      <c r="O208" s="1"/>
    </row>
    <row r="209" spans="1:15" ht="12.75" customHeight="1">
      <c r="A209" s="30">
        <v>199</v>
      </c>
      <c r="B209" s="311" t="s">
        <v>121</v>
      </c>
      <c r="C209" s="301">
        <v>214.85</v>
      </c>
      <c r="D209" s="302">
        <v>213.69999999999996</v>
      </c>
      <c r="E209" s="302">
        <v>211.44999999999993</v>
      </c>
      <c r="F209" s="302">
        <v>208.04999999999998</v>
      </c>
      <c r="G209" s="302">
        <v>205.79999999999995</v>
      </c>
      <c r="H209" s="302">
        <v>217.09999999999991</v>
      </c>
      <c r="I209" s="302">
        <v>219.34999999999997</v>
      </c>
      <c r="J209" s="302">
        <v>222.74999999999989</v>
      </c>
      <c r="K209" s="301">
        <v>215.95</v>
      </c>
      <c r="L209" s="301">
        <v>210.3</v>
      </c>
      <c r="M209" s="301">
        <v>62.606940000000002</v>
      </c>
      <c r="N209" s="1"/>
      <c r="O209" s="1"/>
    </row>
    <row r="210" spans="1:15" ht="12.75" customHeight="1">
      <c r="A210" s="30">
        <v>200</v>
      </c>
      <c r="B210" s="311" t="s">
        <v>122</v>
      </c>
      <c r="C210" s="301">
        <v>2146.5500000000002</v>
      </c>
      <c r="D210" s="302">
        <v>2145.4833333333336</v>
      </c>
      <c r="E210" s="302">
        <v>2132.0666666666671</v>
      </c>
      <c r="F210" s="302">
        <v>2117.5833333333335</v>
      </c>
      <c r="G210" s="302">
        <v>2104.166666666667</v>
      </c>
      <c r="H210" s="302">
        <v>2159.9666666666672</v>
      </c>
      <c r="I210" s="302">
        <v>2173.3833333333332</v>
      </c>
      <c r="J210" s="302">
        <v>2187.8666666666672</v>
      </c>
      <c r="K210" s="301">
        <v>2158.9</v>
      </c>
      <c r="L210" s="301">
        <v>2131</v>
      </c>
      <c r="M210" s="301">
        <v>14.32377</v>
      </c>
      <c r="N210" s="1"/>
      <c r="O210" s="1"/>
    </row>
    <row r="211" spans="1:15" ht="12.75" customHeight="1">
      <c r="A211" s="30">
        <v>201</v>
      </c>
      <c r="B211" s="311" t="s">
        <v>261</v>
      </c>
      <c r="C211" s="301">
        <v>280.89999999999998</v>
      </c>
      <c r="D211" s="302">
        <v>282.71666666666664</v>
      </c>
      <c r="E211" s="302">
        <v>276.33333333333326</v>
      </c>
      <c r="F211" s="302">
        <v>271.76666666666659</v>
      </c>
      <c r="G211" s="302">
        <v>265.38333333333321</v>
      </c>
      <c r="H211" s="302">
        <v>287.2833333333333</v>
      </c>
      <c r="I211" s="302">
        <v>293.66666666666663</v>
      </c>
      <c r="J211" s="302">
        <v>298.23333333333335</v>
      </c>
      <c r="K211" s="301">
        <v>289.10000000000002</v>
      </c>
      <c r="L211" s="301">
        <v>278.14999999999998</v>
      </c>
      <c r="M211" s="301">
        <v>5.4338199999999999</v>
      </c>
      <c r="N211" s="1"/>
      <c r="O211" s="1"/>
    </row>
    <row r="212" spans="1:15" ht="12.75" customHeight="1">
      <c r="A212" s="30">
        <v>202</v>
      </c>
      <c r="B212" s="311" t="s">
        <v>831</v>
      </c>
      <c r="C212" s="301">
        <v>748.55</v>
      </c>
      <c r="D212" s="302">
        <v>751.19999999999993</v>
      </c>
      <c r="E212" s="302">
        <v>737.39999999999986</v>
      </c>
      <c r="F212" s="302">
        <v>726.24999999999989</v>
      </c>
      <c r="G212" s="302">
        <v>712.44999999999982</v>
      </c>
      <c r="H212" s="302">
        <v>762.34999999999991</v>
      </c>
      <c r="I212" s="302">
        <v>776.14999999999986</v>
      </c>
      <c r="J212" s="302">
        <v>787.3</v>
      </c>
      <c r="K212" s="301">
        <v>765</v>
      </c>
      <c r="L212" s="301">
        <v>740.05</v>
      </c>
      <c r="M212" s="301">
        <v>0.89392000000000005</v>
      </c>
      <c r="N212" s="1"/>
      <c r="O212" s="1"/>
    </row>
    <row r="213" spans="1:15" ht="12.75" customHeight="1">
      <c r="A213" s="30">
        <v>203</v>
      </c>
      <c r="B213" s="311" t="s">
        <v>389</v>
      </c>
      <c r="C213" s="301">
        <v>33448.25</v>
      </c>
      <c r="D213" s="302">
        <v>33366.416666666664</v>
      </c>
      <c r="E213" s="302">
        <v>33181.833333333328</v>
      </c>
      <c r="F213" s="302">
        <v>32915.416666666664</v>
      </c>
      <c r="G213" s="302">
        <v>32730.833333333328</v>
      </c>
      <c r="H213" s="302">
        <v>33632.833333333328</v>
      </c>
      <c r="I213" s="302">
        <v>33817.416666666657</v>
      </c>
      <c r="J213" s="302">
        <v>34083.833333333328</v>
      </c>
      <c r="K213" s="301">
        <v>33551</v>
      </c>
      <c r="L213" s="301">
        <v>33100</v>
      </c>
      <c r="M213" s="301">
        <v>2.8389999999999999E-2</v>
      </c>
      <c r="N213" s="1"/>
      <c r="O213" s="1"/>
    </row>
    <row r="214" spans="1:15" ht="12.75" customHeight="1">
      <c r="A214" s="30">
        <v>204</v>
      </c>
      <c r="B214" s="311" t="s">
        <v>390</v>
      </c>
      <c r="C214" s="301">
        <v>35</v>
      </c>
      <c r="D214" s="302">
        <v>35.066666666666663</v>
      </c>
      <c r="E214" s="302">
        <v>34.783333333333324</v>
      </c>
      <c r="F214" s="302">
        <v>34.566666666666663</v>
      </c>
      <c r="G214" s="302">
        <v>34.283333333333324</v>
      </c>
      <c r="H214" s="302">
        <v>35.283333333333324</v>
      </c>
      <c r="I214" s="302">
        <v>35.566666666666656</v>
      </c>
      <c r="J214" s="302">
        <v>35.783333333333324</v>
      </c>
      <c r="K214" s="301">
        <v>35.35</v>
      </c>
      <c r="L214" s="301">
        <v>34.85</v>
      </c>
      <c r="M214" s="301">
        <v>7.0467300000000002</v>
      </c>
      <c r="N214" s="1"/>
      <c r="O214" s="1"/>
    </row>
    <row r="215" spans="1:15" ht="12.75" customHeight="1">
      <c r="A215" s="30">
        <v>205</v>
      </c>
      <c r="B215" s="311" t="s">
        <v>402</v>
      </c>
      <c r="C215" s="301">
        <v>65.099999999999994</v>
      </c>
      <c r="D215" s="302">
        <v>66.2</v>
      </c>
      <c r="E215" s="302">
        <v>63.7</v>
      </c>
      <c r="F215" s="302">
        <v>62.3</v>
      </c>
      <c r="G215" s="302">
        <v>59.8</v>
      </c>
      <c r="H215" s="302">
        <v>67.600000000000009</v>
      </c>
      <c r="I215" s="302">
        <v>70.100000000000009</v>
      </c>
      <c r="J215" s="302">
        <v>71.500000000000014</v>
      </c>
      <c r="K215" s="301">
        <v>68.7</v>
      </c>
      <c r="L215" s="301">
        <v>64.8</v>
      </c>
      <c r="M215" s="301">
        <v>89.083640000000003</v>
      </c>
      <c r="N215" s="1"/>
      <c r="O215" s="1"/>
    </row>
    <row r="216" spans="1:15" ht="12.75" customHeight="1">
      <c r="A216" s="30">
        <v>206</v>
      </c>
      <c r="B216" s="311" t="s">
        <v>123</v>
      </c>
      <c r="C216" s="301">
        <v>101.35</v>
      </c>
      <c r="D216" s="302">
        <v>101.53333333333335</v>
      </c>
      <c r="E216" s="302">
        <v>98.566666666666691</v>
      </c>
      <c r="F216" s="302">
        <v>95.783333333333346</v>
      </c>
      <c r="G216" s="302">
        <v>92.816666666666691</v>
      </c>
      <c r="H216" s="302">
        <v>104.31666666666669</v>
      </c>
      <c r="I216" s="302">
        <v>107.28333333333336</v>
      </c>
      <c r="J216" s="302">
        <v>110.06666666666669</v>
      </c>
      <c r="K216" s="301">
        <v>104.5</v>
      </c>
      <c r="L216" s="301">
        <v>98.75</v>
      </c>
      <c r="M216" s="301">
        <v>218.97232</v>
      </c>
      <c r="N216" s="1"/>
      <c r="O216" s="1"/>
    </row>
    <row r="217" spans="1:15" ht="12.75" customHeight="1">
      <c r="A217" s="30">
        <v>207</v>
      </c>
      <c r="B217" s="311" t="s">
        <v>124</v>
      </c>
      <c r="C217" s="301">
        <v>687.25</v>
      </c>
      <c r="D217" s="302">
        <v>689.9</v>
      </c>
      <c r="E217" s="302">
        <v>683.44999999999993</v>
      </c>
      <c r="F217" s="302">
        <v>679.65</v>
      </c>
      <c r="G217" s="302">
        <v>673.19999999999993</v>
      </c>
      <c r="H217" s="302">
        <v>693.69999999999993</v>
      </c>
      <c r="I217" s="302">
        <v>700.15</v>
      </c>
      <c r="J217" s="302">
        <v>703.94999999999993</v>
      </c>
      <c r="K217" s="301">
        <v>696.35</v>
      </c>
      <c r="L217" s="301">
        <v>686.1</v>
      </c>
      <c r="M217" s="301">
        <v>91.995909999999995</v>
      </c>
      <c r="N217" s="1"/>
      <c r="O217" s="1"/>
    </row>
    <row r="218" spans="1:15" ht="12.75" customHeight="1">
      <c r="A218" s="30">
        <v>208</v>
      </c>
      <c r="B218" s="311" t="s">
        <v>125</v>
      </c>
      <c r="C218" s="301">
        <v>1150.75</v>
      </c>
      <c r="D218" s="302">
        <v>1148.0333333333333</v>
      </c>
      <c r="E218" s="302">
        <v>1135.0666666666666</v>
      </c>
      <c r="F218" s="302">
        <v>1119.3833333333332</v>
      </c>
      <c r="G218" s="302">
        <v>1106.4166666666665</v>
      </c>
      <c r="H218" s="302">
        <v>1163.7166666666667</v>
      </c>
      <c r="I218" s="302">
        <v>1176.6833333333334</v>
      </c>
      <c r="J218" s="302">
        <v>1192.3666666666668</v>
      </c>
      <c r="K218" s="301">
        <v>1161</v>
      </c>
      <c r="L218" s="301">
        <v>1132.3499999999999</v>
      </c>
      <c r="M218" s="301">
        <v>4.5070899999999998</v>
      </c>
      <c r="N218" s="1"/>
      <c r="O218" s="1"/>
    </row>
    <row r="219" spans="1:15" ht="12.75" customHeight="1">
      <c r="A219" s="30">
        <v>209</v>
      </c>
      <c r="B219" s="311" t="s">
        <v>126</v>
      </c>
      <c r="C219" s="301">
        <v>524.5</v>
      </c>
      <c r="D219" s="302">
        <v>528.26666666666665</v>
      </c>
      <c r="E219" s="302">
        <v>518.73333333333335</v>
      </c>
      <c r="F219" s="302">
        <v>512.9666666666667</v>
      </c>
      <c r="G219" s="302">
        <v>503.43333333333339</v>
      </c>
      <c r="H219" s="302">
        <v>534.0333333333333</v>
      </c>
      <c r="I219" s="302">
        <v>543.56666666666661</v>
      </c>
      <c r="J219" s="302">
        <v>549.33333333333326</v>
      </c>
      <c r="K219" s="301">
        <v>537.79999999999995</v>
      </c>
      <c r="L219" s="301">
        <v>522.5</v>
      </c>
      <c r="M219" s="301">
        <v>9.5358800000000006</v>
      </c>
      <c r="N219" s="1"/>
      <c r="O219" s="1"/>
    </row>
    <row r="220" spans="1:15" ht="12.75" customHeight="1">
      <c r="A220" s="30">
        <v>210</v>
      </c>
      <c r="B220" s="311" t="s">
        <v>406</v>
      </c>
      <c r="C220" s="301">
        <v>133</v>
      </c>
      <c r="D220" s="302">
        <v>132.45000000000002</v>
      </c>
      <c r="E220" s="302">
        <v>130.90000000000003</v>
      </c>
      <c r="F220" s="302">
        <v>128.80000000000001</v>
      </c>
      <c r="G220" s="302">
        <v>127.25000000000003</v>
      </c>
      <c r="H220" s="302">
        <v>134.55000000000004</v>
      </c>
      <c r="I220" s="302">
        <v>136.10000000000005</v>
      </c>
      <c r="J220" s="302">
        <v>138.20000000000005</v>
      </c>
      <c r="K220" s="301">
        <v>134</v>
      </c>
      <c r="L220" s="301">
        <v>130.35</v>
      </c>
      <c r="M220" s="301">
        <v>1.2035499999999999</v>
      </c>
      <c r="N220" s="1"/>
      <c r="O220" s="1"/>
    </row>
    <row r="221" spans="1:15" ht="12.75" customHeight="1">
      <c r="A221" s="30">
        <v>211</v>
      </c>
      <c r="B221" s="311" t="s">
        <v>392</v>
      </c>
      <c r="C221" s="301">
        <v>34.35</v>
      </c>
      <c r="D221" s="302">
        <v>34.516666666666673</v>
      </c>
      <c r="E221" s="302">
        <v>33.983333333333348</v>
      </c>
      <c r="F221" s="302">
        <v>33.616666666666674</v>
      </c>
      <c r="G221" s="302">
        <v>33.08333333333335</v>
      </c>
      <c r="H221" s="302">
        <v>34.883333333333347</v>
      </c>
      <c r="I221" s="302">
        <v>35.416666666666664</v>
      </c>
      <c r="J221" s="302">
        <v>35.783333333333346</v>
      </c>
      <c r="K221" s="301">
        <v>35.049999999999997</v>
      </c>
      <c r="L221" s="301">
        <v>34.15</v>
      </c>
      <c r="M221" s="301">
        <v>29.100259999999999</v>
      </c>
      <c r="N221" s="1"/>
      <c r="O221" s="1"/>
    </row>
    <row r="222" spans="1:15" ht="12.75" customHeight="1">
      <c r="A222" s="30">
        <v>212</v>
      </c>
      <c r="B222" s="311" t="s">
        <v>127</v>
      </c>
      <c r="C222" s="301">
        <v>8.8000000000000007</v>
      </c>
      <c r="D222" s="302">
        <v>8.8166666666666682</v>
      </c>
      <c r="E222" s="302">
        <v>8.7333333333333361</v>
      </c>
      <c r="F222" s="302">
        <v>8.6666666666666679</v>
      </c>
      <c r="G222" s="302">
        <v>8.5833333333333357</v>
      </c>
      <c r="H222" s="302">
        <v>8.8833333333333364</v>
      </c>
      <c r="I222" s="302">
        <v>8.9666666666666686</v>
      </c>
      <c r="J222" s="302">
        <v>9.0333333333333368</v>
      </c>
      <c r="K222" s="301">
        <v>8.9</v>
      </c>
      <c r="L222" s="301">
        <v>8.75</v>
      </c>
      <c r="M222" s="301">
        <v>491.86723000000001</v>
      </c>
      <c r="N222" s="1"/>
      <c r="O222" s="1"/>
    </row>
    <row r="223" spans="1:15" ht="12.75" customHeight="1">
      <c r="A223" s="30">
        <v>213</v>
      </c>
      <c r="B223" s="311" t="s">
        <v>393</v>
      </c>
      <c r="C223" s="301">
        <v>46.3</v>
      </c>
      <c r="D223" s="302">
        <v>46.083333333333336</v>
      </c>
      <c r="E223" s="302">
        <v>45.466666666666669</v>
      </c>
      <c r="F223" s="302">
        <v>44.633333333333333</v>
      </c>
      <c r="G223" s="302">
        <v>44.016666666666666</v>
      </c>
      <c r="H223" s="302">
        <v>46.916666666666671</v>
      </c>
      <c r="I223" s="302">
        <v>47.533333333333331</v>
      </c>
      <c r="J223" s="302">
        <v>48.366666666666674</v>
      </c>
      <c r="K223" s="301">
        <v>46.7</v>
      </c>
      <c r="L223" s="301">
        <v>45.25</v>
      </c>
      <c r="M223" s="301">
        <v>34.76379</v>
      </c>
      <c r="N223" s="1"/>
      <c r="O223" s="1"/>
    </row>
    <row r="224" spans="1:15" ht="12.75" customHeight="1">
      <c r="A224" s="30">
        <v>214</v>
      </c>
      <c r="B224" s="311" t="s">
        <v>128</v>
      </c>
      <c r="C224" s="301">
        <v>32.700000000000003</v>
      </c>
      <c r="D224" s="302">
        <v>32.9</v>
      </c>
      <c r="E224" s="302">
        <v>32.4</v>
      </c>
      <c r="F224" s="302">
        <v>32.1</v>
      </c>
      <c r="G224" s="302">
        <v>31.6</v>
      </c>
      <c r="H224" s="302">
        <v>33.199999999999996</v>
      </c>
      <c r="I224" s="302">
        <v>33.699999999999996</v>
      </c>
      <c r="J224" s="302">
        <v>33.999999999999993</v>
      </c>
      <c r="K224" s="301">
        <v>33.4</v>
      </c>
      <c r="L224" s="301">
        <v>32.6</v>
      </c>
      <c r="M224" s="301">
        <v>136.72546</v>
      </c>
      <c r="N224" s="1"/>
      <c r="O224" s="1"/>
    </row>
    <row r="225" spans="1:15" ht="12.75" customHeight="1">
      <c r="A225" s="30">
        <v>215</v>
      </c>
      <c r="B225" s="311" t="s">
        <v>404</v>
      </c>
      <c r="C225" s="301">
        <v>174.85</v>
      </c>
      <c r="D225" s="302">
        <v>175.58333333333334</v>
      </c>
      <c r="E225" s="302">
        <v>173.26666666666668</v>
      </c>
      <c r="F225" s="302">
        <v>171.68333333333334</v>
      </c>
      <c r="G225" s="302">
        <v>169.36666666666667</v>
      </c>
      <c r="H225" s="302">
        <v>177.16666666666669</v>
      </c>
      <c r="I225" s="302">
        <v>179.48333333333335</v>
      </c>
      <c r="J225" s="302">
        <v>181.06666666666669</v>
      </c>
      <c r="K225" s="301">
        <v>177.9</v>
      </c>
      <c r="L225" s="301">
        <v>174</v>
      </c>
      <c r="M225" s="301">
        <v>48.331110000000002</v>
      </c>
      <c r="N225" s="1"/>
      <c r="O225" s="1"/>
    </row>
    <row r="226" spans="1:15" ht="12.75" customHeight="1">
      <c r="A226" s="30">
        <v>216</v>
      </c>
      <c r="B226" s="311" t="s">
        <v>394</v>
      </c>
      <c r="C226" s="301">
        <v>877.7</v>
      </c>
      <c r="D226" s="302">
        <v>881.6</v>
      </c>
      <c r="E226" s="302">
        <v>866.1</v>
      </c>
      <c r="F226" s="302">
        <v>854.5</v>
      </c>
      <c r="G226" s="302">
        <v>839</v>
      </c>
      <c r="H226" s="302">
        <v>893.2</v>
      </c>
      <c r="I226" s="302">
        <v>908.7</v>
      </c>
      <c r="J226" s="302">
        <v>920.30000000000007</v>
      </c>
      <c r="K226" s="301">
        <v>897.1</v>
      </c>
      <c r="L226" s="301">
        <v>870</v>
      </c>
      <c r="M226" s="301">
        <v>0.11956</v>
      </c>
      <c r="N226" s="1"/>
      <c r="O226" s="1"/>
    </row>
    <row r="227" spans="1:15" ht="12.75" customHeight="1">
      <c r="A227" s="30">
        <v>217</v>
      </c>
      <c r="B227" s="311" t="s">
        <v>129</v>
      </c>
      <c r="C227" s="301">
        <v>355.35</v>
      </c>
      <c r="D227" s="302">
        <v>352.40000000000003</v>
      </c>
      <c r="E227" s="302">
        <v>348.05000000000007</v>
      </c>
      <c r="F227" s="302">
        <v>340.75000000000006</v>
      </c>
      <c r="G227" s="302">
        <v>336.40000000000009</v>
      </c>
      <c r="H227" s="302">
        <v>359.70000000000005</v>
      </c>
      <c r="I227" s="302">
        <v>364.05000000000007</v>
      </c>
      <c r="J227" s="302">
        <v>371.35</v>
      </c>
      <c r="K227" s="301">
        <v>356.75</v>
      </c>
      <c r="L227" s="301">
        <v>345.1</v>
      </c>
      <c r="M227" s="301">
        <v>44.594819999999999</v>
      </c>
      <c r="N227" s="1"/>
      <c r="O227" s="1"/>
    </row>
    <row r="228" spans="1:15" ht="12.75" customHeight="1">
      <c r="A228" s="30">
        <v>218</v>
      </c>
      <c r="B228" s="311" t="s">
        <v>395</v>
      </c>
      <c r="C228" s="301">
        <v>329.1</v>
      </c>
      <c r="D228" s="302">
        <v>329.15000000000003</v>
      </c>
      <c r="E228" s="302">
        <v>320.00000000000006</v>
      </c>
      <c r="F228" s="302">
        <v>310.90000000000003</v>
      </c>
      <c r="G228" s="302">
        <v>301.75000000000006</v>
      </c>
      <c r="H228" s="302">
        <v>338.25000000000006</v>
      </c>
      <c r="I228" s="302">
        <v>347.40000000000003</v>
      </c>
      <c r="J228" s="302">
        <v>356.50000000000006</v>
      </c>
      <c r="K228" s="301">
        <v>338.3</v>
      </c>
      <c r="L228" s="301">
        <v>320.05</v>
      </c>
      <c r="M228" s="301">
        <v>12.151910000000001</v>
      </c>
      <c r="N228" s="1"/>
      <c r="O228" s="1"/>
    </row>
    <row r="229" spans="1:15" ht="12.75" customHeight="1">
      <c r="A229" s="30">
        <v>219</v>
      </c>
      <c r="B229" s="311" t="s">
        <v>396</v>
      </c>
      <c r="C229" s="301">
        <v>1468.7</v>
      </c>
      <c r="D229" s="302">
        <v>1468.5666666666666</v>
      </c>
      <c r="E229" s="302">
        <v>1447.1333333333332</v>
      </c>
      <c r="F229" s="302">
        <v>1425.5666666666666</v>
      </c>
      <c r="G229" s="302">
        <v>1404.1333333333332</v>
      </c>
      <c r="H229" s="302">
        <v>1490.1333333333332</v>
      </c>
      <c r="I229" s="302">
        <v>1511.5666666666666</v>
      </c>
      <c r="J229" s="302">
        <v>1533.1333333333332</v>
      </c>
      <c r="K229" s="301">
        <v>1490</v>
      </c>
      <c r="L229" s="301">
        <v>1447</v>
      </c>
      <c r="M229" s="301">
        <v>0.35443999999999998</v>
      </c>
      <c r="N229" s="1"/>
      <c r="O229" s="1"/>
    </row>
    <row r="230" spans="1:15" ht="12.75" customHeight="1">
      <c r="A230" s="30">
        <v>220</v>
      </c>
      <c r="B230" s="311" t="s">
        <v>130</v>
      </c>
      <c r="C230" s="301">
        <v>222.05</v>
      </c>
      <c r="D230" s="302">
        <v>220.63333333333333</v>
      </c>
      <c r="E230" s="302">
        <v>218.41666666666666</v>
      </c>
      <c r="F230" s="302">
        <v>214.78333333333333</v>
      </c>
      <c r="G230" s="302">
        <v>212.56666666666666</v>
      </c>
      <c r="H230" s="302">
        <v>224.26666666666665</v>
      </c>
      <c r="I230" s="302">
        <v>226.48333333333335</v>
      </c>
      <c r="J230" s="302">
        <v>230.11666666666665</v>
      </c>
      <c r="K230" s="301">
        <v>222.85</v>
      </c>
      <c r="L230" s="301">
        <v>217</v>
      </c>
      <c r="M230" s="301">
        <v>52.367139999999999</v>
      </c>
      <c r="N230" s="1"/>
      <c r="O230" s="1"/>
    </row>
    <row r="231" spans="1:15" ht="12.75" customHeight="1">
      <c r="A231" s="30">
        <v>221</v>
      </c>
      <c r="B231" s="311" t="s">
        <v>401</v>
      </c>
      <c r="C231" s="301">
        <v>159.80000000000001</v>
      </c>
      <c r="D231" s="302">
        <v>159.4</v>
      </c>
      <c r="E231" s="302">
        <v>157.95000000000002</v>
      </c>
      <c r="F231" s="302">
        <v>156.10000000000002</v>
      </c>
      <c r="G231" s="302">
        <v>154.65000000000003</v>
      </c>
      <c r="H231" s="302">
        <v>161.25</v>
      </c>
      <c r="I231" s="302">
        <v>162.69999999999999</v>
      </c>
      <c r="J231" s="302">
        <v>164.54999999999998</v>
      </c>
      <c r="K231" s="301">
        <v>160.85</v>
      </c>
      <c r="L231" s="301">
        <v>157.55000000000001</v>
      </c>
      <c r="M231" s="301">
        <v>9.6302299999999992</v>
      </c>
      <c r="N231" s="1"/>
      <c r="O231" s="1"/>
    </row>
    <row r="232" spans="1:15" ht="12.75" customHeight="1">
      <c r="A232" s="30">
        <v>222</v>
      </c>
      <c r="B232" s="311" t="s">
        <v>263</v>
      </c>
      <c r="C232" s="301">
        <v>4174.3999999999996</v>
      </c>
      <c r="D232" s="302">
        <v>4165.0166666666664</v>
      </c>
      <c r="E232" s="302">
        <v>4120.0333333333328</v>
      </c>
      <c r="F232" s="302">
        <v>4065.6666666666661</v>
      </c>
      <c r="G232" s="302">
        <v>4020.6833333333325</v>
      </c>
      <c r="H232" s="302">
        <v>4219.3833333333332</v>
      </c>
      <c r="I232" s="302">
        <v>4264.3666666666668</v>
      </c>
      <c r="J232" s="302">
        <v>4318.7333333333336</v>
      </c>
      <c r="K232" s="301">
        <v>4210</v>
      </c>
      <c r="L232" s="301">
        <v>4110.6499999999996</v>
      </c>
      <c r="M232" s="301">
        <v>0.45202999999999999</v>
      </c>
      <c r="N232" s="1"/>
      <c r="O232" s="1"/>
    </row>
    <row r="233" spans="1:15" ht="12.75" customHeight="1">
      <c r="A233" s="30">
        <v>223</v>
      </c>
      <c r="B233" s="311" t="s">
        <v>403</v>
      </c>
      <c r="C233" s="301">
        <v>152.94999999999999</v>
      </c>
      <c r="D233" s="302">
        <v>152.76666666666668</v>
      </c>
      <c r="E233" s="302">
        <v>151.23333333333335</v>
      </c>
      <c r="F233" s="302">
        <v>149.51666666666668</v>
      </c>
      <c r="G233" s="302">
        <v>147.98333333333335</v>
      </c>
      <c r="H233" s="302">
        <v>154.48333333333335</v>
      </c>
      <c r="I233" s="302">
        <v>156.01666666666671</v>
      </c>
      <c r="J233" s="302">
        <v>157.73333333333335</v>
      </c>
      <c r="K233" s="301">
        <v>154.30000000000001</v>
      </c>
      <c r="L233" s="301">
        <v>151.05000000000001</v>
      </c>
      <c r="M233" s="301">
        <v>7.0577300000000003</v>
      </c>
      <c r="N233" s="1"/>
      <c r="O233" s="1"/>
    </row>
    <row r="234" spans="1:15" ht="12.75" customHeight="1">
      <c r="A234" s="30">
        <v>224</v>
      </c>
      <c r="B234" s="311" t="s">
        <v>131</v>
      </c>
      <c r="C234" s="301">
        <v>1735.5</v>
      </c>
      <c r="D234" s="302">
        <v>1743.1666666666667</v>
      </c>
      <c r="E234" s="302">
        <v>1724.4833333333336</v>
      </c>
      <c r="F234" s="302">
        <v>1713.4666666666669</v>
      </c>
      <c r="G234" s="302">
        <v>1694.7833333333338</v>
      </c>
      <c r="H234" s="302">
        <v>1754.1833333333334</v>
      </c>
      <c r="I234" s="302">
        <v>1772.8666666666663</v>
      </c>
      <c r="J234" s="302">
        <v>1783.8833333333332</v>
      </c>
      <c r="K234" s="301">
        <v>1761.85</v>
      </c>
      <c r="L234" s="301">
        <v>1732.15</v>
      </c>
      <c r="M234" s="301">
        <v>2.45913</v>
      </c>
      <c r="N234" s="1"/>
      <c r="O234" s="1"/>
    </row>
    <row r="235" spans="1:15" ht="12.75" customHeight="1">
      <c r="A235" s="30">
        <v>225</v>
      </c>
      <c r="B235" s="311" t="s">
        <v>832</v>
      </c>
      <c r="C235" s="301">
        <v>1470.5</v>
      </c>
      <c r="D235" s="302">
        <v>1474.9666666666665</v>
      </c>
      <c r="E235" s="302">
        <v>1455.5333333333328</v>
      </c>
      <c r="F235" s="302">
        <v>1440.5666666666664</v>
      </c>
      <c r="G235" s="302">
        <v>1421.1333333333328</v>
      </c>
      <c r="H235" s="302">
        <v>1489.9333333333329</v>
      </c>
      <c r="I235" s="302">
        <v>1509.3666666666668</v>
      </c>
      <c r="J235" s="302">
        <v>1524.333333333333</v>
      </c>
      <c r="K235" s="301">
        <v>1494.4</v>
      </c>
      <c r="L235" s="301">
        <v>1460</v>
      </c>
      <c r="M235" s="301">
        <v>5.1839999999999997E-2</v>
      </c>
      <c r="N235" s="1"/>
      <c r="O235" s="1"/>
    </row>
    <row r="236" spans="1:15" ht="12.75" customHeight="1">
      <c r="A236" s="30">
        <v>226</v>
      </c>
      <c r="B236" s="311" t="s">
        <v>407</v>
      </c>
      <c r="C236" s="301">
        <v>368.95</v>
      </c>
      <c r="D236" s="302">
        <v>371.7833333333333</v>
      </c>
      <c r="E236" s="302">
        <v>360.56666666666661</v>
      </c>
      <c r="F236" s="302">
        <v>352.18333333333328</v>
      </c>
      <c r="G236" s="302">
        <v>340.96666666666658</v>
      </c>
      <c r="H236" s="302">
        <v>380.16666666666663</v>
      </c>
      <c r="I236" s="302">
        <v>391.38333333333333</v>
      </c>
      <c r="J236" s="302">
        <v>399.76666666666665</v>
      </c>
      <c r="K236" s="301">
        <v>383</v>
      </c>
      <c r="L236" s="301">
        <v>363.4</v>
      </c>
      <c r="M236" s="301">
        <v>2.5996700000000001</v>
      </c>
      <c r="N236" s="1"/>
      <c r="O236" s="1"/>
    </row>
    <row r="237" spans="1:15" ht="12.75" customHeight="1">
      <c r="A237" s="30">
        <v>227</v>
      </c>
      <c r="B237" s="311" t="s">
        <v>132</v>
      </c>
      <c r="C237" s="301">
        <v>843.3</v>
      </c>
      <c r="D237" s="302">
        <v>842.76666666666677</v>
      </c>
      <c r="E237" s="302">
        <v>828.53333333333353</v>
      </c>
      <c r="F237" s="302">
        <v>813.76666666666677</v>
      </c>
      <c r="G237" s="302">
        <v>799.53333333333353</v>
      </c>
      <c r="H237" s="302">
        <v>857.53333333333353</v>
      </c>
      <c r="I237" s="302">
        <v>871.76666666666688</v>
      </c>
      <c r="J237" s="302">
        <v>886.53333333333353</v>
      </c>
      <c r="K237" s="301">
        <v>857</v>
      </c>
      <c r="L237" s="301">
        <v>828</v>
      </c>
      <c r="M237" s="301">
        <v>39.116729999999997</v>
      </c>
      <c r="N237" s="1"/>
      <c r="O237" s="1"/>
    </row>
    <row r="238" spans="1:15" ht="12.75" customHeight="1">
      <c r="A238" s="30">
        <v>228</v>
      </c>
      <c r="B238" s="311" t="s">
        <v>133</v>
      </c>
      <c r="C238" s="301">
        <v>206.15</v>
      </c>
      <c r="D238" s="302">
        <v>203.66666666666666</v>
      </c>
      <c r="E238" s="302">
        <v>200.18333333333331</v>
      </c>
      <c r="F238" s="302">
        <v>194.21666666666664</v>
      </c>
      <c r="G238" s="302">
        <v>190.73333333333329</v>
      </c>
      <c r="H238" s="302">
        <v>209.63333333333333</v>
      </c>
      <c r="I238" s="302">
        <v>213.11666666666667</v>
      </c>
      <c r="J238" s="302">
        <v>219.08333333333334</v>
      </c>
      <c r="K238" s="301">
        <v>207.15</v>
      </c>
      <c r="L238" s="301">
        <v>197.7</v>
      </c>
      <c r="M238" s="301">
        <v>44.820709999999998</v>
      </c>
      <c r="N238" s="1"/>
      <c r="O238" s="1"/>
    </row>
    <row r="239" spans="1:15" ht="12.75" customHeight="1">
      <c r="A239" s="30">
        <v>229</v>
      </c>
      <c r="B239" s="311" t="s">
        <v>408</v>
      </c>
      <c r="C239" s="301">
        <v>14.3</v>
      </c>
      <c r="D239" s="302">
        <v>14.266666666666666</v>
      </c>
      <c r="E239" s="302">
        <v>13.983333333333331</v>
      </c>
      <c r="F239" s="302">
        <v>13.666666666666664</v>
      </c>
      <c r="G239" s="302">
        <v>13.383333333333329</v>
      </c>
      <c r="H239" s="302">
        <v>14.583333333333332</v>
      </c>
      <c r="I239" s="302">
        <v>14.866666666666667</v>
      </c>
      <c r="J239" s="302">
        <v>15.183333333333334</v>
      </c>
      <c r="K239" s="301">
        <v>14.55</v>
      </c>
      <c r="L239" s="301">
        <v>13.95</v>
      </c>
      <c r="M239" s="301">
        <v>10.30274</v>
      </c>
      <c r="N239" s="1"/>
      <c r="O239" s="1"/>
    </row>
    <row r="240" spans="1:15" ht="12.75" customHeight="1">
      <c r="A240" s="30">
        <v>230</v>
      </c>
      <c r="B240" s="311" t="s">
        <v>134</v>
      </c>
      <c r="C240" s="301">
        <v>1422.2</v>
      </c>
      <c r="D240" s="302">
        <v>1429.1500000000003</v>
      </c>
      <c r="E240" s="302">
        <v>1411.9000000000005</v>
      </c>
      <c r="F240" s="302">
        <v>1401.6000000000001</v>
      </c>
      <c r="G240" s="302">
        <v>1384.3500000000004</v>
      </c>
      <c r="H240" s="302">
        <v>1439.4500000000007</v>
      </c>
      <c r="I240" s="302">
        <v>1456.7000000000003</v>
      </c>
      <c r="J240" s="302">
        <v>1467.0000000000009</v>
      </c>
      <c r="K240" s="301">
        <v>1446.4</v>
      </c>
      <c r="L240" s="301">
        <v>1418.85</v>
      </c>
      <c r="M240" s="301">
        <v>46.519579999999998</v>
      </c>
      <c r="N240" s="1"/>
      <c r="O240" s="1"/>
    </row>
    <row r="241" spans="1:15" ht="12.75" customHeight="1">
      <c r="A241" s="30">
        <v>231</v>
      </c>
      <c r="B241" s="311" t="s">
        <v>409</v>
      </c>
      <c r="C241" s="301">
        <v>1460.7</v>
      </c>
      <c r="D241" s="302">
        <v>1462.95</v>
      </c>
      <c r="E241" s="302">
        <v>1449.9</v>
      </c>
      <c r="F241" s="302">
        <v>1439.1000000000001</v>
      </c>
      <c r="G241" s="302">
        <v>1426.0500000000002</v>
      </c>
      <c r="H241" s="302">
        <v>1473.75</v>
      </c>
      <c r="I241" s="302">
        <v>1486.7999999999997</v>
      </c>
      <c r="J241" s="302">
        <v>1497.6</v>
      </c>
      <c r="K241" s="301">
        <v>1476</v>
      </c>
      <c r="L241" s="301">
        <v>1452.15</v>
      </c>
      <c r="M241" s="301">
        <v>4.6609999999999999E-2</v>
      </c>
      <c r="N241" s="1"/>
      <c r="O241" s="1"/>
    </row>
    <row r="242" spans="1:15" ht="12.75" customHeight="1">
      <c r="A242" s="30">
        <v>232</v>
      </c>
      <c r="B242" s="311" t="s">
        <v>410</v>
      </c>
      <c r="C242" s="301">
        <v>476.25</v>
      </c>
      <c r="D242" s="302">
        <v>473.66666666666669</v>
      </c>
      <c r="E242" s="302">
        <v>469.73333333333335</v>
      </c>
      <c r="F242" s="302">
        <v>463.21666666666664</v>
      </c>
      <c r="G242" s="302">
        <v>459.2833333333333</v>
      </c>
      <c r="H242" s="302">
        <v>480.18333333333339</v>
      </c>
      <c r="I242" s="302">
        <v>484.11666666666667</v>
      </c>
      <c r="J242" s="302">
        <v>490.63333333333344</v>
      </c>
      <c r="K242" s="301">
        <v>477.6</v>
      </c>
      <c r="L242" s="301">
        <v>467.15</v>
      </c>
      <c r="M242" s="301">
        <v>2.0068299999999999</v>
      </c>
      <c r="N242" s="1"/>
      <c r="O242" s="1"/>
    </row>
    <row r="243" spans="1:15" ht="12.75" customHeight="1">
      <c r="A243" s="30">
        <v>233</v>
      </c>
      <c r="B243" s="311" t="s">
        <v>411</v>
      </c>
      <c r="C243" s="301">
        <v>618.20000000000005</v>
      </c>
      <c r="D243" s="302">
        <v>622.73333333333335</v>
      </c>
      <c r="E243" s="302">
        <v>610.4666666666667</v>
      </c>
      <c r="F243" s="302">
        <v>602.73333333333335</v>
      </c>
      <c r="G243" s="302">
        <v>590.4666666666667</v>
      </c>
      <c r="H243" s="302">
        <v>630.4666666666667</v>
      </c>
      <c r="I243" s="302">
        <v>642.73333333333335</v>
      </c>
      <c r="J243" s="302">
        <v>650.4666666666667</v>
      </c>
      <c r="K243" s="301">
        <v>635</v>
      </c>
      <c r="L243" s="301">
        <v>615</v>
      </c>
      <c r="M243" s="301">
        <v>2.5225399999999998</v>
      </c>
      <c r="N243" s="1"/>
      <c r="O243" s="1"/>
    </row>
    <row r="244" spans="1:15" ht="12.75" customHeight="1">
      <c r="A244" s="30">
        <v>234</v>
      </c>
      <c r="B244" s="311" t="s">
        <v>405</v>
      </c>
      <c r="C244" s="301">
        <v>16.7</v>
      </c>
      <c r="D244" s="302">
        <v>16.716666666666665</v>
      </c>
      <c r="E244" s="302">
        <v>16.583333333333329</v>
      </c>
      <c r="F244" s="302">
        <v>16.466666666666665</v>
      </c>
      <c r="G244" s="302">
        <v>16.333333333333329</v>
      </c>
      <c r="H244" s="302">
        <v>16.833333333333329</v>
      </c>
      <c r="I244" s="302">
        <v>16.966666666666661</v>
      </c>
      <c r="J244" s="302">
        <v>17.083333333333329</v>
      </c>
      <c r="K244" s="301">
        <v>16.850000000000001</v>
      </c>
      <c r="L244" s="301">
        <v>16.600000000000001</v>
      </c>
      <c r="M244" s="301">
        <v>7.7905300000000004</v>
      </c>
      <c r="N244" s="1"/>
      <c r="O244" s="1"/>
    </row>
    <row r="245" spans="1:15" ht="12.75" customHeight="1">
      <c r="A245" s="30">
        <v>235</v>
      </c>
      <c r="B245" s="311" t="s">
        <v>135</v>
      </c>
      <c r="C245" s="301">
        <v>109.2</v>
      </c>
      <c r="D245" s="302">
        <v>109.5</v>
      </c>
      <c r="E245" s="302">
        <v>108</v>
      </c>
      <c r="F245" s="302">
        <v>106.8</v>
      </c>
      <c r="G245" s="302">
        <v>105.3</v>
      </c>
      <c r="H245" s="302">
        <v>110.7</v>
      </c>
      <c r="I245" s="302">
        <v>112.2</v>
      </c>
      <c r="J245" s="302">
        <v>113.4</v>
      </c>
      <c r="K245" s="301">
        <v>111</v>
      </c>
      <c r="L245" s="301">
        <v>108.3</v>
      </c>
      <c r="M245" s="301">
        <v>95.911529999999999</v>
      </c>
      <c r="N245" s="1"/>
      <c r="O245" s="1"/>
    </row>
    <row r="246" spans="1:15" ht="12.75" customHeight="1">
      <c r="A246" s="30">
        <v>236</v>
      </c>
      <c r="B246" s="311" t="s">
        <v>397</v>
      </c>
      <c r="C246" s="301">
        <v>332.9</v>
      </c>
      <c r="D246" s="302">
        <v>334.36666666666667</v>
      </c>
      <c r="E246" s="302">
        <v>328.88333333333333</v>
      </c>
      <c r="F246" s="302">
        <v>324.86666666666667</v>
      </c>
      <c r="G246" s="302">
        <v>319.38333333333333</v>
      </c>
      <c r="H246" s="302">
        <v>338.38333333333333</v>
      </c>
      <c r="I246" s="302">
        <v>343.86666666666667</v>
      </c>
      <c r="J246" s="302">
        <v>347.88333333333333</v>
      </c>
      <c r="K246" s="301">
        <v>339.85</v>
      </c>
      <c r="L246" s="301">
        <v>330.35</v>
      </c>
      <c r="M246" s="301">
        <v>2.08263</v>
      </c>
      <c r="N246" s="1"/>
      <c r="O246" s="1"/>
    </row>
    <row r="247" spans="1:15" ht="12.75" customHeight="1">
      <c r="A247" s="30">
        <v>237</v>
      </c>
      <c r="B247" s="311" t="s">
        <v>264</v>
      </c>
      <c r="C247" s="301">
        <v>877.5</v>
      </c>
      <c r="D247" s="302">
        <v>875.85</v>
      </c>
      <c r="E247" s="302">
        <v>868.7</v>
      </c>
      <c r="F247" s="302">
        <v>859.9</v>
      </c>
      <c r="G247" s="302">
        <v>852.75</v>
      </c>
      <c r="H247" s="302">
        <v>884.65000000000009</v>
      </c>
      <c r="I247" s="302">
        <v>891.8</v>
      </c>
      <c r="J247" s="302">
        <v>900.60000000000014</v>
      </c>
      <c r="K247" s="301">
        <v>883</v>
      </c>
      <c r="L247" s="301">
        <v>867.05</v>
      </c>
      <c r="M247" s="301">
        <v>1.6559200000000001</v>
      </c>
      <c r="N247" s="1"/>
      <c r="O247" s="1"/>
    </row>
    <row r="248" spans="1:15" ht="12.75" customHeight="1">
      <c r="A248" s="30">
        <v>238</v>
      </c>
      <c r="B248" s="311" t="s">
        <v>398</v>
      </c>
      <c r="C248" s="301">
        <v>213.5</v>
      </c>
      <c r="D248" s="302">
        <v>214.31666666666669</v>
      </c>
      <c r="E248" s="302">
        <v>211.68333333333339</v>
      </c>
      <c r="F248" s="302">
        <v>209.8666666666667</v>
      </c>
      <c r="G248" s="302">
        <v>207.23333333333341</v>
      </c>
      <c r="H248" s="302">
        <v>216.13333333333338</v>
      </c>
      <c r="I248" s="302">
        <v>218.76666666666665</v>
      </c>
      <c r="J248" s="302">
        <v>220.58333333333337</v>
      </c>
      <c r="K248" s="301">
        <v>216.95</v>
      </c>
      <c r="L248" s="301">
        <v>212.5</v>
      </c>
      <c r="M248" s="301">
        <v>2.9381900000000001</v>
      </c>
      <c r="N248" s="1"/>
      <c r="O248" s="1"/>
    </row>
    <row r="249" spans="1:15" ht="12.75" customHeight="1">
      <c r="A249" s="30">
        <v>239</v>
      </c>
      <c r="B249" s="311" t="s">
        <v>399</v>
      </c>
      <c r="C249" s="301">
        <v>37.549999999999997</v>
      </c>
      <c r="D249" s="302">
        <v>37.5</v>
      </c>
      <c r="E249" s="302">
        <v>37.299999999999997</v>
      </c>
      <c r="F249" s="302">
        <v>37.049999999999997</v>
      </c>
      <c r="G249" s="302">
        <v>36.849999999999994</v>
      </c>
      <c r="H249" s="302">
        <v>37.75</v>
      </c>
      <c r="I249" s="302">
        <v>37.950000000000003</v>
      </c>
      <c r="J249" s="302">
        <v>38.200000000000003</v>
      </c>
      <c r="K249" s="301">
        <v>37.700000000000003</v>
      </c>
      <c r="L249" s="301">
        <v>37.25</v>
      </c>
      <c r="M249" s="301">
        <v>3.1111200000000001</v>
      </c>
      <c r="N249" s="1"/>
      <c r="O249" s="1"/>
    </row>
    <row r="250" spans="1:15" ht="12.75" customHeight="1">
      <c r="A250" s="30">
        <v>240</v>
      </c>
      <c r="B250" s="311" t="s">
        <v>136</v>
      </c>
      <c r="C250" s="301">
        <v>623.35</v>
      </c>
      <c r="D250" s="302">
        <v>626.00000000000011</v>
      </c>
      <c r="E250" s="302">
        <v>619.55000000000018</v>
      </c>
      <c r="F250" s="302">
        <v>615.75000000000011</v>
      </c>
      <c r="G250" s="302">
        <v>609.30000000000018</v>
      </c>
      <c r="H250" s="302">
        <v>629.80000000000018</v>
      </c>
      <c r="I250" s="302">
        <v>636.25000000000023</v>
      </c>
      <c r="J250" s="302">
        <v>640.05000000000018</v>
      </c>
      <c r="K250" s="301">
        <v>632.45000000000005</v>
      </c>
      <c r="L250" s="301">
        <v>622.20000000000005</v>
      </c>
      <c r="M250" s="301">
        <v>9.7146000000000008</v>
      </c>
      <c r="N250" s="1"/>
      <c r="O250" s="1"/>
    </row>
    <row r="251" spans="1:15" ht="12.75" customHeight="1">
      <c r="A251" s="30">
        <v>241</v>
      </c>
      <c r="B251" s="311" t="s">
        <v>825</v>
      </c>
      <c r="C251" s="301">
        <v>20.75</v>
      </c>
      <c r="D251" s="302">
        <v>20.75</v>
      </c>
      <c r="E251" s="302">
        <v>20.7</v>
      </c>
      <c r="F251" s="302">
        <v>20.65</v>
      </c>
      <c r="G251" s="302">
        <v>20.599999999999998</v>
      </c>
      <c r="H251" s="302">
        <v>20.8</v>
      </c>
      <c r="I251" s="302">
        <v>20.849999999999998</v>
      </c>
      <c r="J251" s="302">
        <v>20.900000000000002</v>
      </c>
      <c r="K251" s="301">
        <v>20.8</v>
      </c>
      <c r="L251" s="301">
        <v>20.7</v>
      </c>
      <c r="M251" s="301">
        <v>30.60444</v>
      </c>
      <c r="N251" s="1"/>
      <c r="O251" s="1"/>
    </row>
    <row r="252" spans="1:15" ht="12.75" customHeight="1">
      <c r="A252" s="30">
        <v>242</v>
      </c>
      <c r="B252" s="311" t="s">
        <v>262</v>
      </c>
      <c r="C252" s="301">
        <v>454.8</v>
      </c>
      <c r="D252" s="302">
        <v>451.84999999999997</v>
      </c>
      <c r="E252" s="302">
        <v>444.44999999999993</v>
      </c>
      <c r="F252" s="302">
        <v>434.09999999999997</v>
      </c>
      <c r="G252" s="302">
        <v>426.69999999999993</v>
      </c>
      <c r="H252" s="302">
        <v>462.19999999999993</v>
      </c>
      <c r="I252" s="302">
        <v>469.59999999999991</v>
      </c>
      <c r="J252" s="302">
        <v>479.94999999999993</v>
      </c>
      <c r="K252" s="301">
        <v>459.25</v>
      </c>
      <c r="L252" s="301">
        <v>441.5</v>
      </c>
      <c r="M252" s="301">
        <v>4.0081300000000004</v>
      </c>
      <c r="N252" s="1"/>
      <c r="O252" s="1"/>
    </row>
    <row r="253" spans="1:15" ht="12.75" customHeight="1">
      <c r="A253" s="30">
        <v>243</v>
      </c>
      <c r="B253" s="311" t="s">
        <v>137</v>
      </c>
      <c r="C253" s="301">
        <v>263.39999999999998</v>
      </c>
      <c r="D253" s="302">
        <v>264.58333333333331</v>
      </c>
      <c r="E253" s="302">
        <v>261.86666666666662</v>
      </c>
      <c r="F253" s="302">
        <v>260.33333333333331</v>
      </c>
      <c r="G253" s="302">
        <v>257.61666666666662</v>
      </c>
      <c r="H253" s="302">
        <v>266.11666666666662</v>
      </c>
      <c r="I253" s="302">
        <v>268.83333333333331</v>
      </c>
      <c r="J253" s="302">
        <v>270.36666666666662</v>
      </c>
      <c r="K253" s="301">
        <v>267.3</v>
      </c>
      <c r="L253" s="301">
        <v>263.05</v>
      </c>
      <c r="M253" s="301">
        <v>50.594740000000002</v>
      </c>
      <c r="N253" s="1"/>
      <c r="O253" s="1"/>
    </row>
    <row r="254" spans="1:15" ht="12.75" customHeight="1">
      <c r="A254" s="30">
        <v>244</v>
      </c>
      <c r="B254" s="311" t="s">
        <v>400</v>
      </c>
      <c r="C254" s="301">
        <v>88.8</v>
      </c>
      <c r="D254" s="302">
        <v>89.133333333333326</v>
      </c>
      <c r="E254" s="302">
        <v>87.366666666666646</v>
      </c>
      <c r="F254" s="302">
        <v>85.933333333333323</v>
      </c>
      <c r="G254" s="302">
        <v>84.166666666666643</v>
      </c>
      <c r="H254" s="302">
        <v>90.566666666666649</v>
      </c>
      <c r="I254" s="302">
        <v>92.333333333333329</v>
      </c>
      <c r="J254" s="302">
        <v>93.766666666666652</v>
      </c>
      <c r="K254" s="301">
        <v>90.9</v>
      </c>
      <c r="L254" s="301">
        <v>87.7</v>
      </c>
      <c r="M254" s="301">
        <v>3.2446600000000001</v>
      </c>
      <c r="N254" s="1"/>
      <c r="O254" s="1"/>
    </row>
    <row r="255" spans="1:15" ht="12.75" customHeight="1">
      <c r="A255" s="30">
        <v>245</v>
      </c>
      <c r="B255" s="311" t="s">
        <v>418</v>
      </c>
      <c r="C255" s="301">
        <v>106.9</v>
      </c>
      <c r="D255" s="302">
        <v>107.81666666666666</v>
      </c>
      <c r="E255" s="302">
        <v>103.13333333333333</v>
      </c>
      <c r="F255" s="302">
        <v>99.36666666666666</v>
      </c>
      <c r="G255" s="302">
        <v>94.683333333333323</v>
      </c>
      <c r="H255" s="302">
        <v>111.58333333333333</v>
      </c>
      <c r="I255" s="302">
        <v>116.26666666666667</v>
      </c>
      <c r="J255" s="302">
        <v>120.03333333333333</v>
      </c>
      <c r="K255" s="301">
        <v>112.5</v>
      </c>
      <c r="L255" s="301">
        <v>104.05</v>
      </c>
      <c r="M255" s="301">
        <v>54.599119999999999</v>
      </c>
      <c r="N255" s="1"/>
      <c r="O255" s="1"/>
    </row>
    <row r="256" spans="1:15" ht="12.75" customHeight="1">
      <c r="A256" s="30">
        <v>246</v>
      </c>
      <c r="B256" s="311" t="s">
        <v>412</v>
      </c>
      <c r="C256" s="301">
        <v>1507.3</v>
      </c>
      <c r="D256" s="302">
        <v>1504.95</v>
      </c>
      <c r="E256" s="302">
        <v>1487.3500000000001</v>
      </c>
      <c r="F256" s="302">
        <v>1467.4</v>
      </c>
      <c r="G256" s="302">
        <v>1449.8000000000002</v>
      </c>
      <c r="H256" s="302">
        <v>1524.9</v>
      </c>
      <c r="I256" s="302">
        <v>1542.5</v>
      </c>
      <c r="J256" s="302">
        <v>1562.45</v>
      </c>
      <c r="K256" s="301">
        <v>1522.55</v>
      </c>
      <c r="L256" s="301">
        <v>1485</v>
      </c>
      <c r="M256" s="301">
        <v>0.39828999999999998</v>
      </c>
      <c r="N256" s="1"/>
      <c r="O256" s="1"/>
    </row>
    <row r="257" spans="1:15" ht="12.75" customHeight="1">
      <c r="A257" s="30">
        <v>247</v>
      </c>
      <c r="B257" s="311" t="s">
        <v>422</v>
      </c>
      <c r="C257" s="301">
        <v>1742.05</v>
      </c>
      <c r="D257" s="302">
        <v>1749.6833333333334</v>
      </c>
      <c r="E257" s="302">
        <v>1714.3666666666668</v>
      </c>
      <c r="F257" s="302">
        <v>1686.6833333333334</v>
      </c>
      <c r="G257" s="302">
        <v>1651.3666666666668</v>
      </c>
      <c r="H257" s="302">
        <v>1777.3666666666668</v>
      </c>
      <c r="I257" s="302">
        <v>1812.6833333333334</v>
      </c>
      <c r="J257" s="302">
        <v>1840.3666666666668</v>
      </c>
      <c r="K257" s="301">
        <v>1785</v>
      </c>
      <c r="L257" s="301">
        <v>1722</v>
      </c>
      <c r="M257" s="301">
        <v>3.9640000000000002E-2</v>
      </c>
      <c r="N257" s="1"/>
      <c r="O257" s="1"/>
    </row>
    <row r="258" spans="1:15" ht="12.75" customHeight="1">
      <c r="A258" s="30">
        <v>248</v>
      </c>
      <c r="B258" s="311" t="s">
        <v>419</v>
      </c>
      <c r="C258" s="301">
        <v>82</v>
      </c>
      <c r="D258" s="302">
        <v>82.066666666666677</v>
      </c>
      <c r="E258" s="302">
        <v>81.333333333333357</v>
      </c>
      <c r="F258" s="302">
        <v>80.666666666666686</v>
      </c>
      <c r="G258" s="302">
        <v>79.933333333333366</v>
      </c>
      <c r="H258" s="302">
        <v>82.733333333333348</v>
      </c>
      <c r="I258" s="302">
        <v>83.466666666666669</v>
      </c>
      <c r="J258" s="302">
        <v>84.13333333333334</v>
      </c>
      <c r="K258" s="301">
        <v>82.8</v>
      </c>
      <c r="L258" s="301">
        <v>81.400000000000006</v>
      </c>
      <c r="M258" s="301">
        <v>4.38293</v>
      </c>
      <c r="N258" s="1"/>
      <c r="O258" s="1"/>
    </row>
    <row r="259" spans="1:15" ht="12.75" customHeight="1">
      <c r="A259" s="30">
        <v>249</v>
      </c>
      <c r="B259" s="311" t="s">
        <v>138</v>
      </c>
      <c r="C259" s="301">
        <v>348.55</v>
      </c>
      <c r="D259" s="302">
        <v>350.2833333333333</v>
      </c>
      <c r="E259" s="302">
        <v>345.61666666666662</v>
      </c>
      <c r="F259" s="302">
        <v>342.68333333333334</v>
      </c>
      <c r="G259" s="302">
        <v>338.01666666666665</v>
      </c>
      <c r="H259" s="302">
        <v>353.21666666666658</v>
      </c>
      <c r="I259" s="302">
        <v>357.88333333333333</v>
      </c>
      <c r="J259" s="302">
        <v>360.81666666666655</v>
      </c>
      <c r="K259" s="301">
        <v>354.95</v>
      </c>
      <c r="L259" s="301">
        <v>347.35</v>
      </c>
      <c r="M259" s="301">
        <v>32.443680000000001</v>
      </c>
      <c r="N259" s="1"/>
      <c r="O259" s="1"/>
    </row>
    <row r="260" spans="1:15" ht="12.75" customHeight="1">
      <c r="A260" s="30">
        <v>250</v>
      </c>
      <c r="B260" s="311" t="s">
        <v>413</v>
      </c>
      <c r="C260" s="301">
        <v>2121.65</v>
      </c>
      <c r="D260" s="302">
        <v>2140.6166666666663</v>
      </c>
      <c r="E260" s="302">
        <v>2086.2333333333327</v>
      </c>
      <c r="F260" s="302">
        <v>2050.8166666666662</v>
      </c>
      <c r="G260" s="302">
        <v>1996.4333333333325</v>
      </c>
      <c r="H260" s="302">
        <v>2176.0333333333328</v>
      </c>
      <c r="I260" s="302">
        <v>2230.416666666667</v>
      </c>
      <c r="J260" s="302">
        <v>2265.833333333333</v>
      </c>
      <c r="K260" s="301">
        <v>2195</v>
      </c>
      <c r="L260" s="301">
        <v>2105.1999999999998</v>
      </c>
      <c r="M260" s="301">
        <v>1.13771</v>
      </c>
      <c r="N260" s="1"/>
      <c r="O260" s="1"/>
    </row>
    <row r="261" spans="1:15" ht="12.75" customHeight="1">
      <c r="A261" s="30">
        <v>251</v>
      </c>
      <c r="B261" s="311" t="s">
        <v>414</v>
      </c>
      <c r="C261" s="301">
        <v>401.05</v>
      </c>
      <c r="D261" s="302">
        <v>400.8</v>
      </c>
      <c r="E261" s="302">
        <v>397.25</v>
      </c>
      <c r="F261" s="302">
        <v>393.45</v>
      </c>
      <c r="G261" s="302">
        <v>389.9</v>
      </c>
      <c r="H261" s="302">
        <v>404.6</v>
      </c>
      <c r="I261" s="302">
        <v>408.15000000000009</v>
      </c>
      <c r="J261" s="302">
        <v>411.95000000000005</v>
      </c>
      <c r="K261" s="301">
        <v>404.35</v>
      </c>
      <c r="L261" s="301">
        <v>397</v>
      </c>
      <c r="M261" s="301">
        <v>0.94691000000000003</v>
      </c>
      <c r="N261" s="1"/>
      <c r="O261" s="1"/>
    </row>
    <row r="262" spans="1:15" ht="12.75" customHeight="1">
      <c r="A262" s="30">
        <v>252</v>
      </c>
      <c r="B262" s="311" t="s">
        <v>415</v>
      </c>
      <c r="C262" s="301">
        <v>315.95</v>
      </c>
      <c r="D262" s="302">
        <v>315.93333333333334</v>
      </c>
      <c r="E262" s="302">
        <v>313.06666666666666</v>
      </c>
      <c r="F262" s="302">
        <v>310.18333333333334</v>
      </c>
      <c r="G262" s="302">
        <v>307.31666666666666</v>
      </c>
      <c r="H262" s="302">
        <v>318.81666666666666</v>
      </c>
      <c r="I262" s="302">
        <v>321.68333333333334</v>
      </c>
      <c r="J262" s="302">
        <v>324.56666666666666</v>
      </c>
      <c r="K262" s="301">
        <v>318.8</v>
      </c>
      <c r="L262" s="301">
        <v>313.05</v>
      </c>
      <c r="M262" s="301">
        <v>4.5003500000000001</v>
      </c>
      <c r="N262" s="1"/>
      <c r="O262" s="1"/>
    </row>
    <row r="263" spans="1:15" ht="12.75" customHeight="1">
      <c r="A263" s="30">
        <v>253</v>
      </c>
      <c r="B263" s="311" t="s">
        <v>416</v>
      </c>
      <c r="C263" s="301">
        <v>103.85</v>
      </c>
      <c r="D263" s="302">
        <v>103.98333333333333</v>
      </c>
      <c r="E263" s="302">
        <v>102.46666666666667</v>
      </c>
      <c r="F263" s="302">
        <v>101.08333333333333</v>
      </c>
      <c r="G263" s="302">
        <v>99.566666666666663</v>
      </c>
      <c r="H263" s="302">
        <v>105.36666666666667</v>
      </c>
      <c r="I263" s="302">
        <v>106.88333333333335</v>
      </c>
      <c r="J263" s="302">
        <v>108.26666666666668</v>
      </c>
      <c r="K263" s="301">
        <v>105.5</v>
      </c>
      <c r="L263" s="301">
        <v>102.6</v>
      </c>
      <c r="M263" s="301">
        <v>2.6358799999999998</v>
      </c>
      <c r="N263" s="1"/>
      <c r="O263" s="1"/>
    </row>
    <row r="264" spans="1:15" ht="12.75" customHeight="1">
      <c r="A264" s="30">
        <v>254</v>
      </c>
      <c r="B264" s="311" t="s">
        <v>417</v>
      </c>
      <c r="C264" s="301">
        <v>61.05</v>
      </c>
      <c r="D264" s="302">
        <v>61.133333333333326</v>
      </c>
      <c r="E264" s="302">
        <v>60.716666666666654</v>
      </c>
      <c r="F264" s="302">
        <v>60.383333333333326</v>
      </c>
      <c r="G264" s="302">
        <v>59.966666666666654</v>
      </c>
      <c r="H264" s="302">
        <v>61.466666666666654</v>
      </c>
      <c r="I264" s="302">
        <v>61.883333333333326</v>
      </c>
      <c r="J264" s="302">
        <v>62.216666666666654</v>
      </c>
      <c r="K264" s="301">
        <v>61.55</v>
      </c>
      <c r="L264" s="301">
        <v>60.8</v>
      </c>
      <c r="M264" s="301">
        <v>1.82935</v>
      </c>
      <c r="N264" s="1"/>
      <c r="O264" s="1"/>
    </row>
    <row r="265" spans="1:15" ht="12.75" customHeight="1">
      <c r="A265" s="30">
        <v>255</v>
      </c>
      <c r="B265" s="311" t="s">
        <v>421</v>
      </c>
      <c r="C265" s="301">
        <v>104.45</v>
      </c>
      <c r="D265" s="302">
        <v>103.64999999999999</v>
      </c>
      <c r="E265" s="302">
        <v>101.84999999999998</v>
      </c>
      <c r="F265" s="302">
        <v>99.249999999999986</v>
      </c>
      <c r="G265" s="302">
        <v>97.449999999999974</v>
      </c>
      <c r="H265" s="302">
        <v>106.24999999999999</v>
      </c>
      <c r="I265" s="302">
        <v>108.05</v>
      </c>
      <c r="J265" s="302">
        <v>110.64999999999999</v>
      </c>
      <c r="K265" s="301">
        <v>105.45</v>
      </c>
      <c r="L265" s="301">
        <v>101.05</v>
      </c>
      <c r="M265" s="301">
        <v>11.16229</v>
      </c>
      <c r="N265" s="1"/>
      <c r="O265" s="1"/>
    </row>
    <row r="266" spans="1:15" ht="12.75" customHeight="1">
      <c r="A266" s="30">
        <v>256</v>
      </c>
      <c r="B266" s="311" t="s">
        <v>420</v>
      </c>
      <c r="C266" s="301">
        <v>212.8</v>
      </c>
      <c r="D266" s="302">
        <v>211.03333333333333</v>
      </c>
      <c r="E266" s="302">
        <v>204.51666666666665</v>
      </c>
      <c r="F266" s="302">
        <v>196.23333333333332</v>
      </c>
      <c r="G266" s="302">
        <v>189.71666666666664</v>
      </c>
      <c r="H266" s="302">
        <v>219.31666666666666</v>
      </c>
      <c r="I266" s="302">
        <v>225.83333333333337</v>
      </c>
      <c r="J266" s="302">
        <v>234.11666666666667</v>
      </c>
      <c r="K266" s="301">
        <v>217.55</v>
      </c>
      <c r="L266" s="301">
        <v>202.75</v>
      </c>
      <c r="M266" s="301">
        <v>2.9368400000000001</v>
      </c>
      <c r="N266" s="1"/>
      <c r="O266" s="1"/>
    </row>
    <row r="267" spans="1:15" ht="12.75" customHeight="1">
      <c r="A267" s="30">
        <v>257</v>
      </c>
      <c r="B267" s="311" t="s">
        <v>265</v>
      </c>
      <c r="C267" s="301">
        <v>225.5</v>
      </c>
      <c r="D267" s="302">
        <v>226.43333333333331</v>
      </c>
      <c r="E267" s="302">
        <v>223.06666666666661</v>
      </c>
      <c r="F267" s="302">
        <v>220.6333333333333</v>
      </c>
      <c r="G267" s="302">
        <v>217.26666666666659</v>
      </c>
      <c r="H267" s="302">
        <v>228.86666666666662</v>
      </c>
      <c r="I267" s="302">
        <v>232.23333333333335</v>
      </c>
      <c r="J267" s="302">
        <v>234.66666666666663</v>
      </c>
      <c r="K267" s="301">
        <v>229.8</v>
      </c>
      <c r="L267" s="301">
        <v>224</v>
      </c>
      <c r="M267" s="301">
        <v>5.2290700000000001</v>
      </c>
      <c r="N267" s="1"/>
      <c r="O267" s="1"/>
    </row>
    <row r="268" spans="1:15" ht="12.75" customHeight="1">
      <c r="A268" s="30">
        <v>258</v>
      </c>
      <c r="B268" s="311" t="s">
        <v>139</v>
      </c>
      <c r="C268" s="301">
        <v>563</v>
      </c>
      <c r="D268" s="302">
        <v>563.01666666666665</v>
      </c>
      <c r="E268" s="302">
        <v>557.0333333333333</v>
      </c>
      <c r="F268" s="302">
        <v>551.06666666666661</v>
      </c>
      <c r="G268" s="302">
        <v>545.08333333333326</v>
      </c>
      <c r="H268" s="302">
        <v>568.98333333333335</v>
      </c>
      <c r="I268" s="302">
        <v>574.9666666666667</v>
      </c>
      <c r="J268" s="302">
        <v>580.93333333333339</v>
      </c>
      <c r="K268" s="301">
        <v>569</v>
      </c>
      <c r="L268" s="301">
        <v>557.04999999999995</v>
      </c>
      <c r="M268" s="301">
        <v>38.031010000000002</v>
      </c>
      <c r="N268" s="1"/>
      <c r="O268" s="1"/>
    </row>
    <row r="269" spans="1:15" ht="12.75" customHeight="1">
      <c r="A269" s="30">
        <v>259</v>
      </c>
      <c r="B269" s="311" t="s">
        <v>140</v>
      </c>
      <c r="C269" s="301">
        <v>524.15</v>
      </c>
      <c r="D269" s="302">
        <v>522.31666666666672</v>
      </c>
      <c r="E269" s="302">
        <v>517.63333333333344</v>
      </c>
      <c r="F269" s="302">
        <v>511.11666666666667</v>
      </c>
      <c r="G269" s="302">
        <v>506.43333333333339</v>
      </c>
      <c r="H269" s="302">
        <v>528.83333333333348</v>
      </c>
      <c r="I269" s="302">
        <v>533.51666666666665</v>
      </c>
      <c r="J269" s="302">
        <v>540.03333333333353</v>
      </c>
      <c r="K269" s="301">
        <v>527</v>
      </c>
      <c r="L269" s="301">
        <v>515.79999999999995</v>
      </c>
      <c r="M269" s="301">
        <v>13.820779999999999</v>
      </c>
      <c r="N269" s="1"/>
      <c r="O269" s="1"/>
    </row>
    <row r="270" spans="1:15" ht="12.75" customHeight="1">
      <c r="A270" s="30">
        <v>260</v>
      </c>
      <c r="B270" s="311" t="s">
        <v>833</v>
      </c>
      <c r="C270" s="301">
        <v>472.3</v>
      </c>
      <c r="D270" s="302">
        <v>473.14999999999992</v>
      </c>
      <c r="E270" s="302">
        <v>466.29999999999984</v>
      </c>
      <c r="F270" s="302">
        <v>460.2999999999999</v>
      </c>
      <c r="G270" s="302">
        <v>453.44999999999982</v>
      </c>
      <c r="H270" s="302">
        <v>479.14999999999986</v>
      </c>
      <c r="I270" s="302">
        <v>485.99999999999989</v>
      </c>
      <c r="J270" s="302">
        <v>491.99999999999989</v>
      </c>
      <c r="K270" s="301">
        <v>480</v>
      </c>
      <c r="L270" s="301">
        <v>467.15</v>
      </c>
      <c r="M270" s="301">
        <v>1.22827</v>
      </c>
      <c r="N270" s="1"/>
      <c r="O270" s="1"/>
    </row>
    <row r="271" spans="1:15" ht="12.75" customHeight="1">
      <c r="A271" s="30">
        <v>261</v>
      </c>
      <c r="B271" s="311" t="s">
        <v>834</v>
      </c>
      <c r="C271" s="301">
        <v>366</v>
      </c>
      <c r="D271" s="302">
        <v>366.3</v>
      </c>
      <c r="E271" s="302">
        <v>362.70000000000005</v>
      </c>
      <c r="F271" s="302">
        <v>359.40000000000003</v>
      </c>
      <c r="G271" s="302">
        <v>355.80000000000007</v>
      </c>
      <c r="H271" s="302">
        <v>369.6</v>
      </c>
      <c r="I271" s="302">
        <v>373.20000000000005</v>
      </c>
      <c r="J271" s="302">
        <v>376.5</v>
      </c>
      <c r="K271" s="301">
        <v>369.9</v>
      </c>
      <c r="L271" s="301">
        <v>363</v>
      </c>
      <c r="M271" s="301">
        <v>0.37103999999999998</v>
      </c>
      <c r="N271" s="1"/>
      <c r="O271" s="1"/>
    </row>
    <row r="272" spans="1:15" ht="12.75" customHeight="1">
      <c r="A272" s="30">
        <v>262</v>
      </c>
      <c r="B272" s="311" t="s">
        <v>423</v>
      </c>
      <c r="C272" s="301">
        <v>593.45000000000005</v>
      </c>
      <c r="D272" s="302">
        <v>595.20000000000005</v>
      </c>
      <c r="E272" s="302">
        <v>588.45000000000005</v>
      </c>
      <c r="F272" s="302">
        <v>583.45000000000005</v>
      </c>
      <c r="G272" s="302">
        <v>576.70000000000005</v>
      </c>
      <c r="H272" s="302">
        <v>600.20000000000005</v>
      </c>
      <c r="I272" s="302">
        <v>606.95000000000005</v>
      </c>
      <c r="J272" s="302">
        <v>611.95000000000005</v>
      </c>
      <c r="K272" s="301">
        <v>601.95000000000005</v>
      </c>
      <c r="L272" s="301">
        <v>590.20000000000005</v>
      </c>
      <c r="M272" s="301">
        <v>2.1853699999999998</v>
      </c>
      <c r="N272" s="1"/>
      <c r="O272" s="1"/>
    </row>
    <row r="273" spans="1:15" ht="12.75" customHeight="1">
      <c r="A273" s="30">
        <v>263</v>
      </c>
      <c r="B273" s="311" t="s">
        <v>424</v>
      </c>
      <c r="C273" s="301">
        <v>151.4</v>
      </c>
      <c r="D273" s="302">
        <v>152.61666666666667</v>
      </c>
      <c r="E273" s="302">
        <v>147.88333333333335</v>
      </c>
      <c r="F273" s="302">
        <v>144.36666666666667</v>
      </c>
      <c r="G273" s="302">
        <v>139.63333333333335</v>
      </c>
      <c r="H273" s="302">
        <v>156.13333333333335</v>
      </c>
      <c r="I273" s="302">
        <v>160.8666666666667</v>
      </c>
      <c r="J273" s="302">
        <v>164.38333333333335</v>
      </c>
      <c r="K273" s="301">
        <v>157.35</v>
      </c>
      <c r="L273" s="301">
        <v>149.1</v>
      </c>
      <c r="M273" s="301">
        <v>12.05185</v>
      </c>
      <c r="N273" s="1"/>
      <c r="O273" s="1"/>
    </row>
    <row r="274" spans="1:15" ht="12.75" customHeight="1">
      <c r="A274" s="30">
        <v>264</v>
      </c>
      <c r="B274" s="311" t="s">
        <v>431</v>
      </c>
      <c r="C274" s="301">
        <v>945.5</v>
      </c>
      <c r="D274" s="302">
        <v>945.6</v>
      </c>
      <c r="E274" s="302">
        <v>927.5</v>
      </c>
      <c r="F274" s="302">
        <v>909.5</v>
      </c>
      <c r="G274" s="302">
        <v>891.4</v>
      </c>
      <c r="H274" s="302">
        <v>963.6</v>
      </c>
      <c r="I274" s="302">
        <v>981.70000000000016</v>
      </c>
      <c r="J274" s="302">
        <v>999.7</v>
      </c>
      <c r="K274" s="301">
        <v>963.7</v>
      </c>
      <c r="L274" s="301">
        <v>927.6</v>
      </c>
      <c r="M274" s="301">
        <v>3.24383</v>
      </c>
      <c r="N274" s="1"/>
      <c r="O274" s="1"/>
    </row>
    <row r="275" spans="1:15" ht="12.75" customHeight="1">
      <c r="A275" s="30">
        <v>265</v>
      </c>
      <c r="B275" s="311" t="s">
        <v>432</v>
      </c>
      <c r="C275" s="301">
        <v>353.55</v>
      </c>
      <c r="D275" s="302">
        <v>355.09999999999997</v>
      </c>
      <c r="E275" s="302">
        <v>349.19999999999993</v>
      </c>
      <c r="F275" s="302">
        <v>344.84999999999997</v>
      </c>
      <c r="G275" s="302">
        <v>338.94999999999993</v>
      </c>
      <c r="H275" s="302">
        <v>359.44999999999993</v>
      </c>
      <c r="I275" s="302">
        <v>365.34999999999991</v>
      </c>
      <c r="J275" s="302">
        <v>369.69999999999993</v>
      </c>
      <c r="K275" s="301">
        <v>361</v>
      </c>
      <c r="L275" s="301">
        <v>350.75</v>
      </c>
      <c r="M275" s="301">
        <v>0.45598</v>
      </c>
      <c r="N275" s="1"/>
      <c r="O275" s="1"/>
    </row>
    <row r="276" spans="1:15" ht="12.75" customHeight="1">
      <c r="A276" s="30">
        <v>266</v>
      </c>
      <c r="B276" s="311" t="s">
        <v>835</v>
      </c>
      <c r="C276" s="301">
        <v>58.55</v>
      </c>
      <c r="D276" s="302">
        <v>58.75</v>
      </c>
      <c r="E276" s="302">
        <v>58.1</v>
      </c>
      <c r="F276" s="302">
        <v>57.65</v>
      </c>
      <c r="G276" s="302">
        <v>57</v>
      </c>
      <c r="H276" s="302">
        <v>59.2</v>
      </c>
      <c r="I276" s="302">
        <v>59.850000000000009</v>
      </c>
      <c r="J276" s="302">
        <v>60.300000000000004</v>
      </c>
      <c r="K276" s="301">
        <v>59.4</v>
      </c>
      <c r="L276" s="301">
        <v>58.3</v>
      </c>
      <c r="M276" s="301">
        <v>2.0007299999999999</v>
      </c>
      <c r="N276" s="1"/>
      <c r="O276" s="1"/>
    </row>
    <row r="277" spans="1:15" ht="12.75" customHeight="1">
      <c r="A277" s="30">
        <v>267</v>
      </c>
      <c r="B277" s="311" t="s">
        <v>433</v>
      </c>
      <c r="C277" s="301">
        <v>399.5</v>
      </c>
      <c r="D277" s="302">
        <v>399</v>
      </c>
      <c r="E277" s="302">
        <v>396</v>
      </c>
      <c r="F277" s="302">
        <v>392.5</v>
      </c>
      <c r="G277" s="302">
        <v>389.5</v>
      </c>
      <c r="H277" s="302">
        <v>402.5</v>
      </c>
      <c r="I277" s="302">
        <v>405.5</v>
      </c>
      <c r="J277" s="302">
        <v>409</v>
      </c>
      <c r="K277" s="301">
        <v>402</v>
      </c>
      <c r="L277" s="301">
        <v>395.5</v>
      </c>
      <c r="M277" s="301">
        <v>3.6164000000000001</v>
      </c>
      <c r="N277" s="1"/>
      <c r="O277" s="1"/>
    </row>
    <row r="278" spans="1:15" ht="12.75" customHeight="1">
      <c r="A278" s="30">
        <v>268</v>
      </c>
      <c r="B278" s="311" t="s">
        <v>434</v>
      </c>
      <c r="C278" s="301">
        <v>46.55</v>
      </c>
      <c r="D278" s="302">
        <v>46.5</v>
      </c>
      <c r="E278" s="302">
        <v>46.1</v>
      </c>
      <c r="F278" s="302">
        <v>45.65</v>
      </c>
      <c r="G278" s="302">
        <v>45.25</v>
      </c>
      <c r="H278" s="302">
        <v>46.95</v>
      </c>
      <c r="I278" s="302">
        <v>47.350000000000009</v>
      </c>
      <c r="J278" s="302">
        <v>47.800000000000004</v>
      </c>
      <c r="K278" s="301">
        <v>46.9</v>
      </c>
      <c r="L278" s="301">
        <v>46.05</v>
      </c>
      <c r="M278" s="301">
        <v>14.331799999999999</v>
      </c>
      <c r="N278" s="1"/>
      <c r="O278" s="1"/>
    </row>
    <row r="279" spans="1:15" ht="12.75" customHeight="1">
      <c r="A279" s="30">
        <v>269</v>
      </c>
      <c r="B279" s="311" t="s">
        <v>436</v>
      </c>
      <c r="C279" s="301">
        <v>373.75</v>
      </c>
      <c r="D279" s="302">
        <v>370.95</v>
      </c>
      <c r="E279" s="302">
        <v>365.04999999999995</v>
      </c>
      <c r="F279" s="302">
        <v>356.34999999999997</v>
      </c>
      <c r="G279" s="302">
        <v>350.44999999999993</v>
      </c>
      <c r="H279" s="302">
        <v>379.65</v>
      </c>
      <c r="I279" s="302">
        <v>385.54999999999995</v>
      </c>
      <c r="J279" s="302">
        <v>394.25</v>
      </c>
      <c r="K279" s="301">
        <v>376.85</v>
      </c>
      <c r="L279" s="301">
        <v>362.25</v>
      </c>
      <c r="M279" s="301">
        <v>1.15771</v>
      </c>
      <c r="N279" s="1"/>
      <c r="O279" s="1"/>
    </row>
    <row r="280" spans="1:15" ht="12.75" customHeight="1">
      <c r="A280" s="30">
        <v>270</v>
      </c>
      <c r="B280" s="311" t="s">
        <v>426</v>
      </c>
      <c r="C280" s="301">
        <v>1258.6500000000001</v>
      </c>
      <c r="D280" s="302">
        <v>1262.8</v>
      </c>
      <c r="E280" s="302">
        <v>1240.8499999999999</v>
      </c>
      <c r="F280" s="302">
        <v>1223.05</v>
      </c>
      <c r="G280" s="302">
        <v>1201.0999999999999</v>
      </c>
      <c r="H280" s="302">
        <v>1280.5999999999999</v>
      </c>
      <c r="I280" s="302">
        <v>1302.5500000000002</v>
      </c>
      <c r="J280" s="302">
        <v>1320.35</v>
      </c>
      <c r="K280" s="301">
        <v>1284.75</v>
      </c>
      <c r="L280" s="301">
        <v>1245</v>
      </c>
      <c r="M280" s="301">
        <v>2.2989899999999999</v>
      </c>
      <c r="N280" s="1"/>
      <c r="O280" s="1"/>
    </row>
    <row r="281" spans="1:15" ht="12.75" customHeight="1">
      <c r="A281" s="30">
        <v>271</v>
      </c>
      <c r="B281" s="311" t="s">
        <v>427</v>
      </c>
      <c r="C281" s="301">
        <v>238.25</v>
      </c>
      <c r="D281" s="302">
        <v>238.33333333333334</v>
      </c>
      <c r="E281" s="302">
        <v>236.91666666666669</v>
      </c>
      <c r="F281" s="302">
        <v>235.58333333333334</v>
      </c>
      <c r="G281" s="302">
        <v>234.16666666666669</v>
      </c>
      <c r="H281" s="302">
        <v>239.66666666666669</v>
      </c>
      <c r="I281" s="302">
        <v>241.08333333333337</v>
      </c>
      <c r="J281" s="302">
        <v>242.41666666666669</v>
      </c>
      <c r="K281" s="301">
        <v>239.75</v>
      </c>
      <c r="L281" s="301">
        <v>237</v>
      </c>
      <c r="M281" s="301">
        <v>1.10765</v>
      </c>
      <c r="N281" s="1"/>
      <c r="O281" s="1"/>
    </row>
    <row r="282" spans="1:15" ht="12.75" customHeight="1">
      <c r="A282" s="30">
        <v>272</v>
      </c>
      <c r="B282" s="311" t="s">
        <v>141</v>
      </c>
      <c r="C282" s="301">
        <v>1736.65</v>
      </c>
      <c r="D282" s="302">
        <v>1738.5166666666667</v>
      </c>
      <c r="E282" s="302">
        <v>1727.0333333333333</v>
      </c>
      <c r="F282" s="302">
        <v>1717.4166666666667</v>
      </c>
      <c r="G282" s="302">
        <v>1705.9333333333334</v>
      </c>
      <c r="H282" s="302">
        <v>1748.1333333333332</v>
      </c>
      <c r="I282" s="302">
        <v>1759.6166666666663</v>
      </c>
      <c r="J282" s="302">
        <v>1769.2333333333331</v>
      </c>
      <c r="K282" s="301">
        <v>1750</v>
      </c>
      <c r="L282" s="301">
        <v>1728.9</v>
      </c>
      <c r="M282" s="301">
        <v>17.701689999999999</v>
      </c>
      <c r="N282" s="1"/>
      <c r="O282" s="1"/>
    </row>
    <row r="283" spans="1:15" ht="12.75" customHeight="1">
      <c r="A283" s="30">
        <v>273</v>
      </c>
      <c r="B283" s="311" t="s">
        <v>428</v>
      </c>
      <c r="C283" s="301">
        <v>481.25</v>
      </c>
      <c r="D283" s="302">
        <v>479.75</v>
      </c>
      <c r="E283" s="302">
        <v>474.5</v>
      </c>
      <c r="F283" s="302">
        <v>467.75</v>
      </c>
      <c r="G283" s="302">
        <v>462.5</v>
      </c>
      <c r="H283" s="302">
        <v>486.5</v>
      </c>
      <c r="I283" s="302">
        <v>491.75</v>
      </c>
      <c r="J283" s="302">
        <v>498.5</v>
      </c>
      <c r="K283" s="301">
        <v>485</v>
      </c>
      <c r="L283" s="301">
        <v>473</v>
      </c>
      <c r="M283" s="301">
        <v>5.73447</v>
      </c>
      <c r="N283" s="1"/>
      <c r="O283" s="1"/>
    </row>
    <row r="284" spans="1:15" ht="12.75" customHeight="1">
      <c r="A284" s="30">
        <v>274</v>
      </c>
      <c r="B284" s="311" t="s">
        <v>425</v>
      </c>
      <c r="C284" s="301">
        <v>584.04999999999995</v>
      </c>
      <c r="D284" s="302">
        <v>587.58333333333337</v>
      </c>
      <c r="E284" s="302">
        <v>577.61666666666679</v>
      </c>
      <c r="F284" s="302">
        <v>571.18333333333339</v>
      </c>
      <c r="G284" s="302">
        <v>561.21666666666681</v>
      </c>
      <c r="H284" s="302">
        <v>594.01666666666677</v>
      </c>
      <c r="I284" s="302">
        <v>603.98333333333323</v>
      </c>
      <c r="J284" s="302">
        <v>610.41666666666674</v>
      </c>
      <c r="K284" s="301">
        <v>597.54999999999995</v>
      </c>
      <c r="L284" s="301">
        <v>581.15</v>
      </c>
      <c r="M284" s="301">
        <v>1.45773</v>
      </c>
      <c r="N284" s="1"/>
      <c r="O284" s="1"/>
    </row>
    <row r="285" spans="1:15" ht="12.75" customHeight="1">
      <c r="A285" s="30">
        <v>275</v>
      </c>
      <c r="B285" s="311" t="s">
        <v>429</v>
      </c>
      <c r="C285" s="301">
        <v>210.5</v>
      </c>
      <c r="D285" s="302">
        <v>209.93333333333331</v>
      </c>
      <c r="E285" s="302">
        <v>207.86666666666662</v>
      </c>
      <c r="F285" s="302">
        <v>205.23333333333332</v>
      </c>
      <c r="G285" s="302">
        <v>203.16666666666663</v>
      </c>
      <c r="H285" s="302">
        <v>212.56666666666661</v>
      </c>
      <c r="I285" s="302">
        <v>214.63333333333327</v>
      </c>
      <c r="J285" s="302">
        <v>217.26666666666659</v>
      </c>
      <c r="K285" s="301">
        <v>212</v>
      </c>
      <c r="L285" s="301">
        <v>207.3</v>
      </c>
      <c r="M285" s="301">
        <v>1.57541</v>
      </c>
      <c r="N285" s="1"/>
      <c r="O285" s="1"/>
    </row>
    <row r="286" spans="1:15" ht="12.75" customHeight="1">
      <c r="A286" s="30">
        <v>276</v>
      </c>
      <c r="B286" s="311" t="s">
        <v>430</v>
      </c>
      <c r="C286" s="301">
        <v>1362.95</v>
      </c>
      <c r="D286" s="302">
        <v>1362.6666666666667</v>
      </c>
      <c r="E286" s="302">
        <v>1349.3833333333334</v>
      </c>
      <c r="F286" s="302">
        <v>1335.8166666666666</v>
      </c>
      <c r="G286" s="302">
        <v>1322.5333333333333</v>
      </c>
      <c r="H286" s="302">
        <v>1376.2333333333336</v>
      </c>
      <c r="I286" s="302">
        <v>1389.5166666666669</v>
      </c>
      <c r="J286" s="302">
        <v>1403.0833333333337</v>
      </c>
      <c r="K286" s="301">
        <v>1375.95</v>
      </c>
      <c r="L286" s="301">
        <v>1349.1</v>
      </c>
      <c r="M286" s="301">
        <v>0.15253</v>
      </c>
      <c r="N286" s="1"/>
      <c r="O286" s="1"/>
    </row>
    <row r="287" spans="1:15" ht="12.75" customHeight="1">
      <c r="A287" s="30">
        <v>277</v>
      </c>
      <c r="B287" s="311" t="s">
        <v>435</v>
      </c>
      <c r="C287" s="301">
        <v>534.5</v>
      </c>
      <c r="D287" s="302">
        <v>527.7833333333333</v>
      </c>
      <c r="E287" s="302">
        <v>512.36666666666656</v>
      </c>
      <c r="F287" s="302">
        <v>490.23333333333323</v>
      </c>
      <c r="G287" s="302">
        <v>474.81666666666649</v>
      </c>
      <c r="H287" s="302">
        <v>549.91666666666663</v>
      </c>
      <c r="I287" s="302">
        <v>565.33333333333337</v>
      </c>
      <c r="J287" s="302">
        <v>587.4666666666667</v>
      </c>
      <c r="K287" s="301">
        <v>543.20000000000005</v>
      </c>
      <c r="L287" s="301">
        <v>505.65</v>
      </c>
      <c r="M287" s="301">
        <v>1.15543</v>
      </c>
      <c r="N287" s="1"/>
      <c r="O287" s="1"/>
    </row>
    <row r="288" spans="1:15" ht="12.75" customHeight="1">
      <c r="A288" s="30">
        <v>278</v>
      </c>
      <c r="B288" s="311" t="s">
        <v>142</v>
      </c>
      <c r="C288" s="301">
        <v>70.75</v>
      </c>
      <c r="D288" s="302">
        <v>70.916666666666671</v>
      </c>
      <c r="E288" s="302">
        <v>69.63333333333334</v>
      </c>
      <c r="F288" s="302">
        <v>68.516666666666666</v>
      </c>
      <c r="G288" s="302">
        <v>67.233333333333334</v>
      </c>
      <c r="H288" s="302">
        <v>72.033333333333346</v>
      </c>
      <c r="I288" s="302">
        <v>73.316666666666677</v>
      </c>
      <c r="J288" s="302">
        <v>74.433333333333351</v>
      </c>
      <c r="K288" s="301">
        <v>72.2</v>
      </c>
      <c r="L288" s="301">
        <v>69.8</v>
      </c>
      <c r="M288" s="301">
        <v>94.337220000000002</v>
      </c>
      <c r="N288" s="1"/>
      <c r="O288" s="1"/>
    </row>
    <row r="289" spans="1:15" ht="12.75" customHeight="1">
      <c r="A289" s="30">
        <v>279</v>
      </c>
      <c r="B289" s="311" t="s">
        <v>143</v>
      </c>
      <c r="C289" s="301">
        <v>2034.35</v>
      </c>
      <c r="D289" s="302">
        <v>2037.6833333333334</v>
      </c>
      <c r="E289" s="302">
        <v>2010.3666666666668</v>
      </c>
      <c r="F289" s="302">
        <v>1986.3833333333334</v>
      </c>
      <c r="G289" s="302">
        <v>1959.0666666666668</v>
      </c>
      <c r="H289" s="302">
        <v>2061.666666666667</v>
      </c>
      <c r="I289" s="302">
        <v>2088.9833333333336</v>
      </c>
      <c r="J289" s="302">
        <v>2112.9666666666667</v>
      </c>
      <c r="K289" s="301">
        <v>2065</v>
      </c>
      <c r="L289" s="301">
        <v>2013.7</v>
      </c>
      <c r="M289" s="301">
        <v>1.12696</v>
      </c>
      <c r="N289" s="1"/>
      <c r="O289" s="1"/>
    </row>
    <row r="290" spans="1:15" ht="12.75" customHeight="1">
      <c r="A290" s="30">
        <v>280</v>
      </c>
      <c r="B290" s="311" t="s">
        <v>437</v>
      </c>
      <c r="C290" s="301">
        <v>258.39999999999998</v>
      </c>
      <c r="D290" s="302">
        <v>257.3</v>
      </c>
      <c r="E290" s="302">
        <v>254.10000000000002</v>
      </c>
      <c r="F290" s="302">
        <v>249.8</v>
      </c>
      <c r="G290" s="302">
        <v>246.60000000000002</v>
      </c>
      <c r="H290" s="302">
        <v>261.60000000000002</v>
      </c>
      <c r="I290" s="302">
        <v>264.79999999999995</v>
      </c>
      <c r="J290" s="302">
        <v>269.10000000000002</v>
      </c>
      <c r="K290" s="301">
        <v>260.5</v>
      </c>
      <c r="L290" s="301">
        <v>253</v>
      </c>
      <c r="M290" s="301">
        <v>4.4122899999999996</v>
      </c>
      <c r="N290" s="1"/>
      <c r="O290" s="1"/>
    </row>
    <row r="291" spans="1:15" ht="12.75" customHeight="1">
      <c r="A291" s="30">
        <v>281</v>
      </c>
      <c r="B291" s="311" t="s">
        <v>266</v>
      </c>
      <c r="C291" s="301">
        <v>513.4</v>
      </c>
      <c r="D291" s="302">
        <v>515.9</v>
      </c>
      <c r="E291" s="302">
        <v>507.69999999999993</v>
      </c>
      <c r="F291" s="302">
        <v>501.99999999999994</v>
      </c>
      <c r="G291" s="302">
        <v>493.7999999999999</v>
      </c>
      <c r="H291" s="302">
        <v>521.59999999999991</v>
      </c>
      <c r="I291" s="302">
        <v>529.79999999999995</v>
      </c>
      <c r="J291" s="302">
        <v>535.5</v>
      </c>
      <c r="K291" s="301">
        <v>524.1</v>
      </c>
      <c r="L291" s="301">
        <v>510.2</v>
      </c>
      <c r="M291" s="301">
        <v>13.34525</v>
      </c>
      <c r="N291" s="1"/>
      <c r="O291" s="1"/>
    </row>
    <row r="292" spans="1:15" ht="12.75" customHeight="1">
      <c r="A292" s="30">
        <v>282</v>
      </c>
      <c r="B292" s="311" t="s">
        <v>438</v>
      </c>
      <c r="C292" s="301">
        <v>8917.65</v>
      </c>
      <c r="D292" s="302">
        <v>8872.5333333333347</v>
      </c>
      <c r="E292" s="302">
        <v>8750.0666666666693</v>
      </c>
      <c r="F292" s="302">
        <v>8582.4833333333354</v>
      </c>
      <c r="G292" s="302">
        <v>8460.0166666666701</v>
      </c>
      <c r="H292" s="302">
        <v>9040.1166666666686</v>
      </c>
      <c r="I292" s="302">
        <v>9162.5833333333321</v>
      </c>
      <c r="J292" s="302">
        <v>9330.1666666666679</v>
      </c>
      <c r="K292" s="301">
        <v>8995</v>
      </c>
      <c r="L292" s="301">
        <v>8704.9500000000007</v>
      </c>
      <c r="M292" s="301">
        <v>3.1390000000000001E-2</v>
      </c>
      <c r="N292" s="1"/>
      <c r="O292" s="1"/>
    </row>
    <row r="293" spans="1:15" ht="12.75" customHeight="1">
      <c r="A293" s="30">
        <v>283</v>
      </c>
      <c r="B293" s="311" t="s">
        <v>439</v>
      </c>
      <c r="C293" s="301">
        <v>62.75</v>
      </c>
      <c r="D293" s="302">
        <v>63</v>
      </c>
      <c r="E293" s="302">
        <v>62.25</v>
      </c>
      <c r="F293" s="302">
        <v>61.75</v>
      </c>
      <c r="G293" s="302">
        <v>61</v>
      </c>
      <c r="H293" s="302">
        <v>63.5</v>
      </c>
      <c r="I293" s="302">
        <v>64.25</v>
      </c>
      <c r="J293" s="302">
        <v>64.75</v>
      </c>
      <c r="K293" s="301">
        <v>63.75</v>
      </c>
      <c r="L293" s="301">
        <v>62.5</v>
      </c>
      <c r="M293" s="301">
        <v>10.958539999999999</v>
      </c>
      <c r="N293" s="1"/>
      <c r="O293" s="1"/>
    </row>
    <row r="294" spans="1:15" ht="12.75" customHeight="1">
      <c r="A294" s="30">
        <v>284</v>
      </c>
      <c r="B294" s="311" t="s">
        <v>144</v>
      </c>
      <c r="C294" s="301">
        <v>321.35000000000002</v>
      </c>
      <c r="D294" s="302">
        <v>319.83333333333331</v>
      </c>
      <c r="E294" s="302">
        <v>316.51666666666665</v>
      </c>
      <c r="F294" s="302">
        <v>311.68333333333334</v>
      </c>
      <c r="G294" s="302">
        <v>308.36666666666667</v>
      </c>
      <c r="H294" s="302">
        <v>324.66666666666663</v>
      </c>
      <c r="I294" s="302">
        <v>327.98333333333335</v>
      </c>
      <c r="J294" s="302">
        <v>332.81666666666661</v>
      </c>
      <c r="K294" s="301">
        <v>323.14999999999998</v>
      </c>
      <c r="L294" s="301">
        <v>315</v>
      </c>
      <c r="M294" s="301">
        <v>58.969340000000003</v>
      </c>
      <c r="N294" s="1"/>
      <c r="O294" s="1"/>
    </row>
    <row r="295" spans="1:15" ht="12.75" customHeight="1">
      <c r="A295" s="30">
        <v>285</v>
      </c>
      <c r="B295" s="311" t="s">
        <v>440</v>
      </c>
      <c r="C295" s="301">
        <v>3011.15</v>
      </c>
      <c r="D295" s="302">
        <v>3035.0499999999997</v>
      </c>
      <c r="E295" s="302">
        <v>2976.0999999999995</v>
      </c>
      <c r="F295" s="302">
        <v>2941.0499999999997</v>
      </c>
      <c r="G295" s="302">
        <v>2882.0999999999995</v>
      </c>
      <c r="H295" s="302">
        <v>3070.0999999999995</v>
      </c>
      <c r="I295" s="302">
        <v>3129.0499999999993</v>
      </c>
      <c r="J295" s="302">
        <v>3164.0999999999995</v>
      </c>
      <c r="K295" s="301">
        <v>3094</v>
      </c>
      <c r="L295" s="301">
        <v>3000</v>
      </c>
      <c r="M295" s="301">
        <v>0.36930000000000002</v>
      </c>
      <c r="N295" s="1"/>
      <c r="O295" s="1"/>
    </row>
    <row r="296" spans="1:15" ht="12.75" customHeight="1">
      <c r="A296" s="30">
        <v>286</v>
      </c>
      <c r="B296" s="311" t="s">
        <v>836</v>
      </c>
      <c r="C296" s="301">
        <v>1056.25</v>
      </c>
      <c r="D296" s="302">
        <v>1064.2166666666667</v>
      </c>
      <c r="E296" s="302">
        <v>1032.0333333333333</v>
      </c>
      <c r="F296" s="302">
        <v>1007.8166666666666</v>
      </c>
      <c r="G296" s="302">
        <v>975.63333333333321</v>
      </c>
      <c r="H296" s="302">
        <v>1088.4333333333334</v>
      </c>
      <c r="I296" s="302">
        <v>1120.6166666666668</v>
      </c>
      <c r="J296" s="302">
        <v>1144.8333333333335</v>
      </c>
      <c r="K296" s="301">
        <v>1096.4000000000001</v>
      </c>
      <c r="L296" s="301">
        <v>1040</v>
      </c>
      <c r="M296" s="301">
        <v>2.85473</v>
      </c>
      <c r="N296" s="1"/>
      <c r="O296" s="1"/>
    </row>
    <row r="297" spans="1:15" ht="12.75" customHeight="1">
      <c r="A297" s="30">
        <v>287</v>
      </c>
      <c r="B297" s="311" t="s">
        <v>145</v>
      </c>
      <c r="C297" s="301">
        <v>1560.35</v>
      </c>
      <c r="D297" s="302">
        <v>1555.4666666666665</v>
      </c>
      <c r="E297" s="302">
        <v>1543.9333333333329</v>
      </c>
      <c r="F297" s="302">
        <v>1527.5166666666664</v>
      </c>
      <c r="G297" s="302">
        <v>1515.9833333333329</v>
      </c>
      <c r="H297" s="302">
        <v>1571.883333333333</v>
      </c>
      <c r="I297" s="302">
        <v>1583.4166666666663</v>
      </c>
      <c r="J297" s="302">
        <v>1599.833333333333</v>
      </c>
      <c r="K297" s="301">
        <v>1567</v>
      </c>
      <c r="L297" s="301">
        <v>1539.05</v>
      </c>
      <c r="M297" s="301">
        <v>14.61683</v>
      </c>
      <c r="N297" s="1"/>
      <c r="O297" s="1"/>
    </row>
    <row r="298" spans="1:15" ht="12.75" customHeight="1">
      <c r="A298" s="30">
        <v>288</v>
      </c>
      <c r="B298" s="311" t="s">
        <v>146</v>
      </c>
      <c r="C298" s="301">
        <v>4201.8500000000004</v>
      </c>
      <c r="D298" s="302">
        <v>4203.3666666666659</v>
      </c>
      <c r="E298" s="302">
        <v>4163.7833333333319</v>
      </c>
      <c r="F298" s="302">
        <v>4125.7166666666662</v>
      </c>
      <c r="G298" s="302">
        <v>4086.1333333333323</v>
      </c>
      <c r="H298" s="302">
        <v>4241.4333333333316</v>
      </c>
      <c r="I298" s="302">
        <v>4281.0166666666655</v>
      </c>
      <c r="J298" s="302">
        <v>4319.0833333333312</v>
      </c>
      <c r="K298" s="301">
        <v>4242.95</v>
      </c>
      <c r="L298" s="301">
        <v>4165.3</v>
      </c>
      <c r="M298" s="301">
        <v>2.0213899999999998</v>
      </c>
      <c r="N298" s="1"/>
      <c r="O298" s="1"/>
    </row>
    <row r="299" spans="1:15" ht="12.75" customHeight="1">
      <c r="A299" s="30">
        <v>289</v>
      </c>
      <c r="B299" s="311" t="s">
        <v>147</v>
      </c>
      <c r="C299" s="301">
        <v>3290.85</v>
      </c>
      <c r="D299" s="302">
        <v>3302.6166666666668</v>
      </c>
      <c r="E299" s="302">
        <v>3264.2333333333336</v>
      </c>
      <c r="F299" s="302">
        <v>3237.6166666666668</v>
      </c>
      <c r="G299" s="302">
        <v>3199.2333333333336</v>
      </c>
      <c r="H299" s="302">
        <v>3329.2333333333336</v>
      </c>
      <c r="I299" s="302">
        <v>3367.6166666666668</v>
      </c>
      <c r="J299" s="302">
        <v>3394.2333333333336</v>
      </c>
      <c r="K299" s="301">
        <v>3341</v>
      </c>
      <c r="L299" s="301">
        <v>3276</v>
      </c>
      <c r="M299" s="301">
        <v>1.28112</v>
      </c>
      <c r="N299" s="1"/>
      <c r="O299" s="1"/>
    </row>
    <row r="300" spans="1:15" ht="12.75" customHeight="1">
      <c r="A300" s="30">
        <v>290</v>
      </c>
      <c r="B300" s="311" t="s">
        <v>148</v>
      </c>
      <c r="C300" s="301">
        <v>613.70000000000005</v>
      </c>
      <c r="D300" s="302">
        <v>612.73333333333335</v>
      </c>
      <c r="E300" s="302">
        <v>608.9666666666667</v>
      </c>
      <c r="F300" s="302">
        <v>604.23333333333335</v>
      </c>
      <c r="G300" s="302">
        <v>600.4666666666667</v>
      </c>
      <c r="H300" s="302">
        <v>617.4666666666667</v>
      </c>
      <c r="I300" s="302">
        <v>621.23333333333335</v>
      </c>
      <c r="J300" s="302">
        <v>625.9666666666667</v>
      </c>
      <c r="K300" s="301">
        <v>616.5</v>
      </c>
      <c r="L300" s="301">
        <v>608</v>
      </c>
      <c r="M300" s="301">
        <v>5.2409600000000003</v>
      </c>
      <c r="N300" s="1"/>
      <c r="O300" s="1"/>
    </row>
    <row r="301" spans="1:15" ht="12.75" customHeight="1">
      <c r="A301" s="30">
        <v>291</v>
      </c>
      <c r="B301" s="311" t="s">
        <v>441</v>
      </c>
      <c r="C301" s="301">
        <v>1776.05</v>
      </c>
      <c r="D301" s="302">
        <v>1776.6833333333334</v>
      </c>
      <c r="E301" s="302">
        <v>1763.3666666666668</v>
      </c>
      <c r="F301" s="302">
        <v>1750.6833333333334</v>
      </c>
      <c r="G301" s="302">
        <v>1737.3666666666668</v>
      </c>
      <c r="H301" s="302">
        <v>1789.3666666666668</v>
      </c>
      <c r="I301" s="302">
        <v>1802.6833333333334</v>
      </c>
      <c r="J301" s="302">
        <v>1815.3666666666668</v>
      </c>
      <c r="K301" s="301">
        <v>1790</v>
      </c>
      <c r="L301" s="301">
        <v>1764</v>
      </c>
      <c r="M301" s="301">
        <v>0.29165000000000002</v>
      </c>
      <c r="N301" s="1"/>
      <c r="O301" s="1"/>
    </row>
    <row r="302" spans="1:15" ht="12.75" customHeight="1">
      <c r="A302" s="30">
        <v>292</v>
      </c>
      <c r="B302" s="311" t="s">
        <v>837</v>
      </c>
      <c r="C302" s="301">
        <v>319.05</v>
      </c>
      <c r="D302" s="302">
        <v>320.43333333333334</v>
      </c>
      <c r="E302" s="302">
        <v>316.16666666666669</v>
      </c>
      <c r="F302" s="302">
        <v>313.28333333333336</v>
      </c>
      <c r="G302" s="302">
        <v>309.01666666666671</v>
      </c>
      <c r="H302" s="302">
        <v>323.31666666666666</v>
      </c>
      <c r="I302" s="302">
        <v>327.58333333333331</v>
      </c>
      <c r="J302" s="302">
        <v>330.46666666666664</v>
      </c>
      <c r="K302" s="301">
        <v>324.7</v>
      </c>
      <c r="L302" s="301">
        <v>317.55</v>
      </c>
      <c r="M302" s="301">
        <v>2.6616900000000001</v>
      </c>
      <c r="N302" s="1"/>
      <c r="O302" s="1"/>
    </row>
    <row r="303" spans="1:15" ht="12.75" customHeight="1">
      <c r="A303" s="30">
        <v>293</v>
      </c>
      <c r="B303" s="311" t="s">
        <v>149</v>
      </c>
      <c r="C303" s="301">
        <v>1025.5</v>
      </c>
      <c r="D303" s="302">
        <v>1028.2666666666667</v>
      </c>
      <c r="E303" s="302">
        <v>1017.2333333333333</v>
      </c>
      <c r="F303" s="302">
        <v>1008.9666666666667</v>
      </c>
      <c r="G303" s="302">
        <v>997.93333333333339</v>
      </c>
      <c r="H303" s="302">
        <v>1036.5333333333333</v>
      </c>
      <c r="I303" s="302">
        <v>1047.5666666666666</v>
      </c>
      <c r="J303" s="302">
        <v>1055.8333333333333</v>
      </c>
      <c r="K303" s="301">
        <v>1039.3</v>
      </c>
      <c r="L303" s="301">
        <v>1020</v>
      </c>
      <c r="M303" s="301">
        <v>33.337530000000001</v>
      </c>
      <c r="N303" s="1"/>
      <c r="O303" s="1"/>
    </row>
    <row r="304" spans="1:15" ht="12.75" customHeight="1">
      <c r="A304" s="30">
        <v>294</v>
      </c>
      <c r="B304" s="311" t="s">
        <v>150</v>
      </c>
      <c r="C304" s="301">
        <v>177.55</v>
      </c>
      <c r="D304" s="302">
        <v>176.04999999999998</v>
      </c>
      <c r="E304" s="302">
        <v>173.84999999999997</v>
      </c>
      <c r="F304" s="302">
        <v>170.14999999999998</v>
      </c>
      <c r="G304" s="302">
        <v>167.94999999999996</v>
      </c>
      <c r="H304" s="302">
        <v>179.74999999999997</v>
      </c>
      <c r="I304" s="302">
        <v>181.94999999999996</v>
      </c>
      <c r="J304" s="302">
        <v>185.64999999999998</v>
      </c>
      <c r="K304" s="301">
        <v>178.25</v>
      </c>
      <c r="L304" s="301">
        <v>172.35</v>
      </c>
      <c r="M304" s="301">
        <v>17.9373</v>
      </c>
      <c r="N304" s="1"/>
      <c r="O304" s="1"/>
    </row>
    <row r="305" spans="1:15" ht="12.75" customHeight="1">
      <c r="A305" s="30">
        <v>295</v>
      </c>
      <c r="B305" s="311" t="s">
        <v>315</v>
      </c>
      <c r="C305" s="301">
        <v>16.25</v>
      </c>
      <c r="D305" s="302">
        <v>16.283333333333335</v>
      </c>
      <c r="E305" s="302">
        <v>16.116666666666671</v>
      </c>
      <c r="F305" s="302">
        <v>15.983333333333334</v>
      </c>
      <c r="G305" s="302">
        <v>15.81666666666667</v>
      </c>
      <c r="H305" s="302">
        <v>16.416666666666671</v>
      </c>
      <c r="I305" s="302">
        <v>16.583333333333336</v>
      </c>
      <c r="J305" s="302">
        <v>16.716666666666672</v>
      </c>
      <c r="K305" s="301">
        <v>16.45</v>
      </c>
      <c r="L305" s="301">
        <v>16.149999999999999</v>
      </c>
      <c r="M305" s="301">
        <v>6.9119599999999997</v>
      </c>
      <c r="N305" s="1"/>
      <c r="O305" s="1"/>
    </row>
    <row r="306" spans="1:15" ht="12.75" customHeight="1">
      <c r="A306" s="30">
        <v>296</v>
      </c>
      <c r="B306" s="311" t="s">
        <v>444</v>
      </c>
      <c r="C306" s="301">
        <v>199.65</v>
      </c>
      <c r="D306" s="302">
        <v>199</v>
      </c>
      <c r="E306" s="302">
        <v>195.1</v>
      </c>
      <c r="F306" s="302">
        <v>190.54999999999998</v>
      </c>
      <c r="G306" s="302">
        <v>186.64999999999998</v>
      </c>
      <c r="H306" s="302">
        <v>203.55</v>
      </c>
      <c r="I306" s="302">
        <v>207.45</v>
      </c>
      <c r="J306" s="302">
        <v>212.00000000000003</v>
      </c>
      <c r="K306" s="301">
        <v>202.9</v>
      </c>
      <c r="L306" s="301">
        <v>194.45</v>
      </c>
      <c r="M306" s="301">
        <v>3.2569900000000001</v>
      </c>
      <c r="N306" s="1"/>
      <c r="O306" s="1"/>
    </row>
    <row r="307" spans="1:15" ht="12.75" customHeight="1">
      <c r="A307" s="30">
        <v>297</v>
      </c>
      <c r="B307" s="311" t="s">
        <v>446</v>
      </c>
      <c r="C307" s="301">
        <v>458.95</v>
      </c>
      <c r="D307" s="302">
        <v>458.88333333333338</v>
      </c>
      <c r="E307" s="302">
        <v>455.41666666666674</v>
      </c>
      <c r="F307" s="302">
        <v>451.88333333333338</v>
      </c>
      <c r="G307" s="302">
        <v>448.41666666666674</v>
      </c>
      <c r="H307" s="302">
        <v>462.41666666666674</v>
      </c>
      <c r="I307" s="302">
        <v>465.88333333333333</v>
      </c>
      <c r="J307" s="302">
        <v>469.41666666666674</v>
      </c>
      <c r="K307" s="301">
        <v>462.35</v>
      </c>
      <c r="L307" s="301">
        <v>455.35</v>
      </c>
      <c r="M307" s="301">
        <v>0.30486000000000002</v>
      </c>
      <c r="N307" s="1"/>
      <c r="O307" s="1"/>
    </row>
    <row r="308" spans="1:15" ht="12.75" customHeight="1">
      <c r="A308" s="30">
        <v>298</v>
      </c>
      <c r="B308" s="311" t="s">
        <v>151</v>
      </c>
      <c r="C308" s="301">
        <v>88.5</v>
      </c>
      <c r="D308" s="302">
        <v>88.5</v>
      </c>
      <c r="E308" s="302">
        <v>87.5</v>
      </c>
      <c r="F308" s="302">
        <v>86.5</v>
      </c>
      <c r="G308" s="302">
        <v>85.5</v>
      </c>
      <c r="H308" s="302">
        <v>89.5</v>
      </c>
      <c r="I308" s="302">
        <v>90.5</v>
      </c>
      <c r="J308" s="302">
        <v>91.5</v>
      </c>
      <c r="K308" s="301">
        <v>89.5</v>
      </c>
      <c r="L308" s="301">
        <v>87.5</v>
      </c>
      <c r="M308" s="301">
        <v>22.23002</v>
      </c>
      <c r="N308" s="1"/>
      <c r="O308" s="1"/>
    </row>
    <row r="309" spans="1:15" ht="12.75" customHeight="1">
      <c r="A309" s="30">
        <v>299</v>
      </c>
      <c r="B309" s="311" t="s">
        <v>152</v>
      </c>
      <c r="C309" s="301">
        <v>493.8</v>
      </c>
      <c r="D309" s="302">
        <v>495.2</v>
      </c>
      <c r="E309" s="302">
        <v>489.59999999999997</v>
      </c>
      <c r="F309" s="302">
        <v>485.4</v>
      </c>
      <c r="G309" s="302">
        <v>479.79999999999995</v>
      </c>
      <c r="H309" s="302">
        <v>499.4</v>
      </c>
      <c r="I309" s="302">
        <v>505</v>
      </c>
      <c r="J309" s="302">
        <v>509.2</v>
      </c>
      <c r="K309" s="301">
        <v>500.8</v>
      </c>
      <c r="L309" s="301">
        <v>491</v>
      </c>
      <c r="M309" s="301">
        <v>12.34778</v>
      </c>
      <c r="N309" s="1"/>
      <c r="O309" s="1"/>
    </row>
    <row r="310" spans="1:15" ht="12.75" customHeight="1">
      <c r="A310" s="30">
        <v>300</v>
      </c>
      <c r="B310" s="311" t="s">
        <v>153</v>
      </c>
      <c r="C310" s="301">
        <v>7853.45</v>
      </c>
      <c r="D310" s="302">
        <v>7866.1500000000005</v>
      </c>
      <c r="E310" s="302">
        <v>7803.3000000000011</v>
      </c>
      <c r="F310" s="302">
        <v>7753.1500000000005</v>
      </c>
      <c r="G310" s="302">
        <v>7690.3000000000011</v>
      </c>
      <c r="H310" s="302">
        <v>7916.3000000000011</v>
      </c>
      <c r="I310" s="302">
        <v>7979.1500000000015</v>
      </c>
      <c r="J310" s="302">
        <v>8029.3000000000011</v>
      </c>
      <c r="K310" s="301">
        <v>7929</v>
      </c>
      <c r="L310" s="301">
        <v>7816</v>
      </c>
      <c r="M310" s="301">
        <v>6.0456599999999998</v>
      </c>
      <c r="N310" s="1"/>
      <c r="O310" s="1"/>
    </row>
    <row r="311" spans="1:15" ht="12.75" customHeight="1">
      <c r="A311" s="30">
        <v>301</v>
      </c>
      <c r="B311" s="311" t="s">
        <v>838</v>
      </c>
      <c r="C311" s="301">
        <v>2145.65</v>
      </c>
      <c r="D311" s="302">
        <v>2209.8833333333332</v>
      </c>
      <c r="E311" s="302">
        <v>2065.7666666666664</v>
      </c>
      <c r="F311" s="302">
        <v>1985.8833333333332</v>
      </c>
      <c r="G311" s="302">
        <v>1841.7666666666664</v>
      </c>
      <c r="H311" s="302">
        <v>2289.7666666666664</v>
      </c>
      <c r="I311" s="302">
        <v>2433.8833333333332</v>
      </c>
      <c r="J311" s="302">
        <v>2513.7666666666664</v>
      </c>
      <c r="K311" s="301">
        <v>2354</v>
      </c>
      <c r="L311" s="301">
        <v>2130</v>
      </c>
      <c r="M311" s="301">
        <v>3.39906</v>
      </c>
      <c r="N311" s="1"/>
      <c r="O311" s="1"/>
    </row>
    <row r="312" spans="1:15" ht="12.75" customHeight="1">
      <c r="A312" s="30">
        <v>302</v>
      </c>
      <c r="B312" s="311" t="s">
        <v>448</v>
      </c>
      <c r="C312" s="301">
        <v>352.75</v>
      </c>
      <c r="D312" s="302">
        <v>353.51666666666671</v>
      </c>
      <c r="E312" s="302">
        <v>349.33333333333343</v>
      </c>
      <c r="F312" s="302">
        <v>345.91666666666674</v>
      </c>
      <c r="G312" s="302">
        <v>341.73333333333346</v>
      </c>
      <c r="H312" s="302">
        <v>356.93333333333339</v>
      </c>
      <c r="I312" s="302">
        <v>361.11666666666667</v>
      </c>
      <c r="J312" s="302">
        <v>364.53333333333336</v>
      </c>
      <c r="K312" s="301">
        <v>357.7</v>
      </c>
      <c r="L312" s="301">
        <v>350.1</v>
      </c>
      <c r="M312" s="301">
        <v>1.6898899999999999</v>
      </c>
      <c r="N312" s="1"/>
      <c r="O312" s="1"/>
    </row>
    <row r="313" spans="1:15" ht="12.75" customHeight="1">
      <c r="A313" s="30">
        <v>303</v>
      </c>
      <c r="B313" s="311" t="s">
        <v>449</v>
      </c>
      <c r="C313" s="301">
        <v>253.5</v>
      </c>
      <c r="D313" s="302">
        <v>255.04999999999998</v>
      </c>
      <c r="E313" s="302">
        <v>250.54999999999995</v>
      </c>
      <c r="F313" s="302">
        <v>247.59999999999997</v>
      </c>
      <c r="G313" s="302">
        <v>243.09999999999994</v>
      </c>
      <c r="H313" s="302">
        <v>258</v>
      </c>
      <c r="I313" s="302">
        <v>262.5</v>
      </c>
      <c r="J313" s="302">
        <v>265.45</v>
      </c>
      <c r="K313" s="301">
        <v>259.55</v>
      </c>
      <c r="L313" s="301">
        <v>252.1</v>
      </c>
      <c r="M313" s="301">
        <v>1.7583500000000001</v>
      </c>
      <c r="N313" s="1"/>
      <c r="O313" s="1"/>
    </row>
    <row r="314" spans="1:15" ht="12.75" customHeight="1">
      <c r="A314" s="30">
        <v>304</v>
      </c>
      <c r="B314" s="311" t="s">
        <v>154</v>
      </c>
      <c r="C314" s="301">
        <v>768.2</v>
      </c>
      <c r="D314" s="302">
        <v>769.75</v>
      </c>
      <c r="E314" s="302">
        <v>759.55</v>
      </c>
      <c r="F314" s="302">
        <v>750.9</v>
      </c>
      <c r="G314" s="302">
        <v>740.69999999999993</v>
      </c>
      <c r="H314" s="302">
        <v>778.4</v>
      </c>
      <c r="I314" s="302">
        <v>788.6</v>
      </c>
      <c r="J314" s="302">
        <v>797.25</v>
      </c>
      <c r="K314" s="301">
        <v>779.95</v>
      </c>
      <c r="L314" s="301">
        <v>761.1</v>
      </c>
      <c r="M314" s="301">
        <v>7.5479799999999999</v>
      </c>
      <c r="N314" s="1"/>
      <c r="O314" s="1"/>
    </row>
    <row r="315" spans="1:15" ht="12.75" customHeight="1">
      <c r="A315" s="30">
        <v>305</v>
      </c>
      <c r="B315" s="311" t="s">
        <v>454</v>
      </c>
      <c r="C315" s="301">
        <v>1280.3499999999999</v>
      </c>
      <c r="D315" s="302">
        <v>1276.3833333333332</v>
      </c>
      <c r="E315" s="302">
        <v>1268.0166666666664</v>
      </c>
      <c r="F315" s="302">
        <v>1255.6833333333332</v>
      </c>
      <c r="G315" s="302">
        <v>1247.3166666666664</v>
      </c>
      <c r="H315" s="302">
        <v>1288.7166666666665</v>
      </c>
      <c r="I315" s="302">
        <v>1297.0833333333333</v>
      </c>
      <c r="J315" s="302">
        <v>1309.4166666666665</v>
      </c>
      <c r="K315" s="301">
        <v>1284.75</v>
      </c>
      <c r="L315" s="301">
        <v>1264.05</v>
      </c>
      <c r="M315" s="301">
        <v>1.3047500000000001</v>
      </c>
      <c r="N315" s="1"/>
      <c r="O315" s="1"/>
    </row>
    <row r="316" spans="1:15" ht="12.75" customHeight="1">
      <c r="A316" s="30">
        <v>306</v>
      </c>
      <c r="B316" s="311" t="s">
        <v>155</v>
      </c>
      <c r="C316" s="301">
        <v>1458.25</v>
      </c>
      <c r="D316" s="302">
        <v>1456.8999999999999</v>
      </c>
      <c r="E316" s="302">
        <v>1439.3499999999997</v>
      </c>
      <c r="F316" s="302">
        <v>1420.4499999999998</v>
      </c>
      <c r="G316" s="302">
        <v>1402.8999999999996</v>
      </c>
      <c r="H316" s="302">
        <v>1475.7999999999997</v>
      </c>
      <c r="I316" s="302">
        <v>1493.35</v>
      </c>
      <c r="J316" s="302">
        <v>1512.2499999999998</v>
      </c>
      <c r="K316" s="301">
        <v>1474.45</v>
      </c>
      <c r="L316" s="301">
        <v>1438</v>
      </c>
      <c r="M316" s="301">
        <v>2.79664</v>
      </c>
      <c r="N316" s="1"/>
      <c r="O316" s="1"/>
    </row>
    <row r="317" spans="1:15" ht="12.75" customHeight="1">
      <c r="A317" s="30">
        <v>307</v>
      </c>
      <c r="B317" s="311" t="s">
        <v>156</v>
      </c>
      <c r="C317" s="301">
        <v>822.2</v>
      </c>
      <c r="D317" s="302">
        <v>819</v>
      </c>
      <c r="E317" s="302">
        <v>811.4</v>
      </c>
      <c r="F317" s="302">
        <v>800.6</v>
      </c>
      <c r="G317" s="302">
        <v>793</v>
      </c>
      <c r="H317" s="302">
        <v>829.8</v>
      </c>
      <c r="I317" s="302">
        <v>837.39999999999986</v>
      </c>
      <c r="J317" s="302">
        <v>848.19999999999993</v>
      </c>
      <c r="K317" s="301">
        <v>826.6</v>
      </c>
      <c r="L317" s="301">
        <v>808.2</v>
      </c>
      <c r="M317" s="301">
        <v>2.9178099999999998</v>
      </c>
      <c r="N317" s="1"/>
      <c r="O317" s="1"/>
    </row>
    <row r="318" spans="1:15" ht="12.75" customHeight="1">
      <c r="A318" s="30">
        <v>308</v>
      </c>
      <c r="B318" s="311" t="s">
        <v>157</v>
      </c>
      <c r="C318" s="301">
        <v>762.85</v>
      </c>
      <c r="D318" s="302">
        <v>767.98333333333323</v>
      </c>
      <c r="E318" s="302">
        <v>751.41666666666652</v>
      </c>
      <c r="F318" s="302">
        <v>739.98333333333323</v>
      </c>
      <c r="G318" s="302">
        <v>723.41666666666652</v>
      </c>
      <c r="H318" s="302">
        <v>779.41666666666652</v>
      </c>
      <c r="I318" s="302">
        <v>795.98333333333335</v>
      </c>
      <c r="J318" s="302">
        <v>807.41666666666652</v>
      </c>
      <c r="K318" s="301">
        <v>784.55</v>
      </c>
      <c r="L318" s="301">
        <v>756.55</v>
      </c>
      <c r="M318" s="301">
        <v>14.31765</v>
      </c>
      <c r="N318" s="1"/>
      <c r="O318" s="1"/>
    </row>
    <row r="319" spans="1:15" ht="12.75" customHeight="1">
      <c r="A319" s="30">
        <v>309</v>
      </c>
      <c r="B319" s="311" t="s">
        <v>445</v>
      </c>
      <c r="C319" s="301">
        <v>220</v>
      </c>
      <c r="D319" s="302">
        <v>219.86666666666667</v>
      </c>
      <c r="E319" s="302">
        <v>217.63333333333335</v>
      </c>
      <c r="F319" s="302">
        <v>215.26666666666668</v>
      </c>
      <c r="G319" s="302">
        <v>213.03333333333336</v>
      </c>
      <c r="H319" s="302">
        <v>222.23333333333335</v>
      </c>
      <c r="I319" s="302">
        <v>224.4666666666667</v>
      </c>
      <c r="J319" s="302">
        <v>226.83333333333334</v>
      </c>
      <c r="K319" s="301">
        <v>222.1</v>
      </c>
      <c r="L319" s="301">
        <v>217.5</v>
      </c>
      <c r="M319" s="301">
        <v>1.6651499999999999</v>
      </c>
      <c r="N319" s="1"/>
      <c r="O319" s="1"/>
    </row>
    <row r="320" spans="1:15" ht="12.75" customHeight="1">
      <c r="A320" s="30">
        <v>310</v>
      </c>
      <c r="B320" s="311" t="s">
        <v>452</v>
      </c>
      <c r="C320" s="301">
        <v>164.55</v>
      </c>
      <c r="D320" s="302">
        <v>164.38333333333333</v>
      </c>
      <c r="E320" s="302">
        <v>162.01666666666665</v>
      </c>
      <c r="F320" s="302">
        <v>159.48333333333332</v>
      </c>
      <c r="G320" s="302">
        <v>157.11666666666665</v>
      </c>
      <c r="H320" s="302">
        <v>166.91666666666666</v>
      </c>
      <c r="I320" s="302">
        <v>169.28333333333333</v>
      </c>
      <c r="J320" s="302">
        <v>171.81666666666666</v>
      </c>
      <c r="K320" s="301">
        <v>166.75</v>
      </c>
      <c r="L320" s="301">
        <v>161.85</v>
      </c>
      <c r="M320" s="301">
        <v>0.93813999999999997</v>
      </c>
      <c r="N320" s="1"/>
      <c r="O320" s="1"/>
    </row>
    <row r="321" spans="1:15" ht="12.75" customHeight="1">
      <c r="A321" s="30">
        <v>311</v>
      </c>
      <c r="B321" s="311" t="s">
        <v>450</v>
      </c>
      <c r="C321" s="301">
        <v>187.9</v>
      </c>
      <c r="D321" s="302">
        <v>188.58333333333334</v>
      </c>
      <c r="E321" s="302">
        <v>186.51666666666668</v>
      </c>
      <c r="F321" s="302">
        <v>185.13333333333333</v>
      </c>
      <c r="G321" s="302">
        <v>183.06666666666666</v>
      </c>
      <c r="H321" s="302">
        <v>189.9666666666667</v>
      </c>
      <c r="I321" s="302">
        <v>192.03333333333336</v>
      </c>
      <c r="J321" s="302">
        <v>193.41666666666671</v>
      </c>
      <c r="K321" s="301">
        <v>190.65</v>
      </c>
      <c r="L321" s="301">
        <v>187.2</v>
      </c>
      <c r="M321" s="301">
        <v>2.5039799999999999</v>
      </c>
      <c r="N321" s="1"/>
      <c r="O321" s="1"/>
    </row>
    <row r="322" spans="1:15" ht="12.75" customHeight="1">
      <c r="A322" s="30">
        <v>312</v>
      </c>
      <c r="B322" s="311" t="s">
        <v>451</v>
      </c>
      <c r="C322" s="301">
        <v>887.75</v>
      </c>
      <c r="D322" s="302">
        <v>882.08333333333337</v>
      </c>
      <c r="E322" s="302">
        <v>871.66666666666674</v>
      </c>
      <c r="F322" s="302">
        <v>855.58333333333337</v>
      </c>
      <c r="G322" s="302">
        <v>845.16666666666674</v>
      </c>
      <c r="H322" s="302">
        <v>898.16666666666674</v>
      </c>
      <c r="I322" s="302">
        <v>908.58333333333348</v>
      </c>
      <c r="J322" s="302">
        <v>924.66666666666674</v>
      </c>
      <c r="K322" s="301">
        <v>892.5</v>
      </c>
      <c r="L322" s="301">
        <v>866</v>
      </c>
      <c r="M322" s="301">
        <v>1.5930200000000001</v>
      </c>
      <c r="N322" s="1"/>
      <c r="O322" s="1"/>
    </row>
    <row r="323" spans="1:15" ht="12.75" customHeight="1">
      <c r="A323" s="30">
        <v>313</v>
      </c>
      <c r="B323" s="311" t="s">
        <v>158</v>
      </c>
      <c r="C323" s="301">
        <v>2929.25</v>
      </c>
      <c r="D323" s="302">
        <v>2938.1833333333329</v>
      </c>
      <c r="E323" s="302">
        <v>2903.1166666666659</v>
      </c>
      <c r="F323" s="302">
        <v>2876.9833333333331</v>
      </c>
      <c r="G323" s="302">
        <v>2841.9166666666661</v>
      </c>
      <c r="H323" s="302">
        <v>2964.3166666666657</v>
      </c>
      <c r="I323" s="302">
        <v>2999.3833333333323</v>
      </c>
      <c r="J323" s="302">
        <v>3025.5166666666655</v>
      </c>
      <c r="K323" s="301">
        <v>2973.25</v>
      </c>
      <c r="L323" s="301">
        <v>2912.05</v>
      </c>
      <c r="M323" s="301">
        <v>2.4915699999999998</v>
      </c>
      <c r="N323" s="1"/>
      <c r="O323" s="1"/>
    </row>
    <row r="324" spans="1:15" ht="12.75" customHeight="1">
      <c r="A324" s="30">
        <v>314</v>
      </c>
      <c r="B324" s="311" t="s">
        <v>442</v>
      </c>
      <c r="C324" s="301">
        <v>37.15</v>
      </c>
      <c r="D324" s="302">
        <v>37.449999999999996</v>
      </c>
      <c r="E324" s="302">
        <v>36.699999999999989</v>
      </c>
      <c r="F324" s="302">
        <v>36.249999999999993</v>
      </c>
      <c r="G324" s="302">
        <v>35.499999999999986</v>
      </c>
      <c r="H324" s="302">
        <v>37.899999999999991</v>
      </c>
      <c r="I324" s="302">
        <v>38.650000000000006</v>
      </c>
      <c r="J324" s="302">
        <v>39.099999999999994</v>
      </c>
      <c r="K324" s="301">
        <v>38.200000000000003</v>
      </c>
      <c r="L324" s="301">
        <v>37</v>
      </c>
      <c r="M324" s="301">
        <v>5.9009099999999997</v>
      </c>
      <c r="N324" s="1"/>
      <c r="O324" s="1"/>
    </row>
    <row r="325" spans="1:15" ht="12.75" customHeight="1">
      <c r="A325" s="30">
        <v>315</v>
      </c>
      <c r="B325" s="311" t="s">
        <v>443</v>
      </c>
      <c r="C325" s="301">
        <v>150.19999999999999</v>
      </c>
      <c r="D325" s="302">
        <v>150.58333333333334</v>
      </c>
      <c r="E325" s="302">
        <v>149.36666666666667</v>
      </c>
      <c r="F325" s="302">
        <v>148.53333333333333</v>
      </c>
      <c r="G325" s="302">
        <v>147.31666666666666</v>
      </c>
      <c r="H325" s="302">
        <v>151.41666666666669</v>
      </c>
      <c r="I325" s="302">
        <v>152.63333333333333</v>
      </c>
      <c r="J325" s="302">
        <v>153.4666666666667</v>
      </c>
      <c r="K325" s="301">
        <v>151.80000000000001</v>
      </c>
      <c r="L325" s="301">
        <v>149.75</v>
      </c>
      <c r="M325" s="301">
        <v>0.69237000000000004</v>
      </c>
      <c r="N325" s="1"/>
      <c r="O325" s="1"/>
    </row>
    <row r="326" spans="1:15" ht="12.75" customHeight="1">
      <c r="A326" s="30">
        <v>316</v>
      </c>
      <c r="B326" s="311" t="s">
        <v>453</v>
      </c>
      <c r="C326" s="301">
        <v>786.55</v>
      </c>
      <c r="D326" s="302">
        <v>784.2166666666667</v>
      </c>
      <c r="E326" s="302">
        <v>770.43333333333339</v>
      </c>
      <c r="F326" s="302">
        <v>754.31666666666672</v>
      </c>
      <c r="G326" s="302">
        <v>740.53333333333342</v>
      </c>
      <c r="H326" s="302">
        <v>800.33333333333337</v>
      </c>
      <c r="I326" s="302">
        <v>814.11666666666667</v>
      </c>
      <c r="J326" s="302">
        <v>830.23333333333335</v>
      </c>
      <c r="K326" s="301">
        <v>798</v>
      </c>
      <c r="L326" s="301">
        <v>768.1</v>
      </c>
      <c r="M326" s="301">
        <v>0.50429000000000002</v>
      </c>
      <c r="N326" s="1"/>
      <c r="O326" s="1"/>
    </row>
    <row r="327" spans="1:15" ht="12.75" customHeight="1">
      <c r="A327" s="30">
        <v>317</v>
      </c>
      <c r="B327" s="311" t="s">
        <v>159</v>
      </c>
      <c r="C327" s="301">
        <v>2338.75</v>
      </c>
      <c r="D327" s="302">
        <v>2332.6</v>
      </c>
      <c r="E327" s="302">
        <v>2316.6999999999998</v>
      </c>
      <c r="F327" s="302">
        <v>2294.65</v>
      </c>
      <c r="G327" s="302">
        <v>2278.75</v>
      </c>
      <c r="H327" s="302">
        <v>2354.6499999999996</v>
      </c>
      <c r="I327" s="302">
        <v>2370.5500000000002</v>
      </c>
      <c r="J327" s="302">
        <v>2392.5999999999995</v>
      </c>
      <c r="K327" s="301">
        <v>2348.5</v>
      </c>
      <c r="L327" s="301">
        <v>2310.5500000000002</v>
      </c>
      <c r="M327" s="301">
        <v>3.57443</v>
      </c>
      <c r="N327" s="1"/>
      <c r="O327" s="1"/>
    </row>
    <row r="328" spans="1:15" ht="12.75" customHeight="1">
      <c r="A328" s="30">
        <v>318</v>
      </c>
      <c r="B328" s="311" t="s">
        <v>160</v>
      </c>
      <c r="C328" s="301">
        <v>68441.7</v>
      </c>
      <c r="D328" s="302">
        <v>68731.650000000009</v>
      </c>
      <c r="E328" s="302">
        <v>67912.300000000017</v>
      </c>
      <c r="F328" s="302">
        <v>67382.900000000009</v>
      </c>
      <c r="G328" s="302">
        <v>66563.550000000017</v>
      </c>
      <c r="H328" s="302">
        <v>69261.050000000017</v>
      </c>
      <c r="I328" s="302">
        <v>70080.400000000023</v>
      </c>
      <c r="J328" s="302">
        <v>70609.800000000017</v>
      </c>
      <c r="K328" s="301">
        <v>69551</v>
      </c>
      <c r="L328" s="301">
        <v>68202.25</v>
      </c>
      <c r="M328" s="301">
        <v>7.7609999999999998E-2</v>
      </c>
      <c r="N328" s="1"/>
      <c r="O328" s="1"/>
    </row>
    <row r="329" spans="1:15" ht="12.75" customHeight="1">
      <c r="A329" s="30">
        <v>319</v>
      </c>
      <c r="B329" s="311" t="s">
        <v>447</v>
      </c>
      <c r="C329" s="301">
        <v>102.95</v>
      </c>
      <c r="D329" s="302">
        <v>100.95</v>
      </c>
      <c r="E329" s="302">
        <v>96.600000000000009</v>
      </c>
      <c r="F329" s="302">
        <v>90.25</v>
      </c>
      <c r="G329" s="302">
        <v>85.9</v>
      </c>
      <c r="H329" s="302">
        <v>107.30000000000001</v>
      </c>
      <c r="I329" s="302">
        <v>111.65</v>
      </c>
      <c r="J329" s="302">
        <v>118.00000000000001</v>
      </c>
      <c r="K329" s="301">
        <v>105.3</v>
      </c>
      <c r="L329" s="301">
        <v>94.6</v>
      </c>
      <c r="M329" s="301">
        <v>440.84273999999999</v>
      </c>
      <c r="N329" s="1"/>
      <c r="O329" s="1"/>
    </row>
    <row r="330" spans="1:15" ht="12.75" customHeight="1">
      <c r="A330" s="30">
        <v>320</v>
      </c>
      <c r="B330" s="311" t="s">
        <v>161</v>
      </c>
      <c r="C330" s="301">
        <v>1042.5</v>
      </c>
      <c r="D330" s="302">
        <v>1042.5666666666668</v>
      </c>
      <c r="E330" s="302">
        <v>1029.8333333333337</v>
      </c>
      <c r="F330" s="302">
        <v>1017.166666666667</v>
      </c>
      <c r="G330" s="302">
        <v>1004.4333333333338</v>
      </c>
      <c r="H330" s="302">
        <v>1055.2333333333336</v>
      </c>
      <c r="I330" s="302">
        <v>1067.9666666666667</v>
      </c>
      <c r="J330" s="302">
        <v>1080.6333333333334</v>
      </c>
      <c r="K330" s="301">
        <v>1055.3</v>
      </c>
      <c r="L330" s="301">
        <v>1029.9000000000001</v>
      </c>
      <c r="M330" s="301">
        <v>12.942740000000001</v>
      </c>
      <c r="N330" s="1"/>
      <c r="O330" s="1"/>
    </row>
    <row r="331" spans="1:15" ht="12.75" customHeight="1">
      <c r="A331" s="30">
        <v>321</v>
      </c>
      <c r="B331" s="311" t="s">
        <v>162</v>
      </c>
      <c r="C331" s="301">
        <v>282.3</v>
      </c>
      <c r="D331" s="302">
        <v>284.55</v>
      </c>
      <c r="E331" s="302">
        <v>277.85000000000002</v>
      </c>
      <c r="F331" s="302">
        <v>273.40000000000003</v>
      </c>
      <c r="G331" s="302">
        <v>266.70000000000005</v>
      </c>
      <c r="H331" s="302">
        <v>289</v>
      </c>
      <c r="I331" s="302">
        <v>295.69999999999993</v>
      </c>
      <c r="J331" s="302">
        <v>300.14999999999998</v>
      </c>
      <c r="K331" s="301">
        <v>291.25</v>
      </c>
      <c r="L331" s="301">
        <v>280.10000000000002</v>
      </c>
      <c r="M331" s="301">
        <v>9.6593999999999998</v>
      </c>
      <c r="N331" s="1"/>
      <c r="O331" s="1"/>
    </row>
    <row r="332" spans="1:15" ht="12.75" customHeight="1">
      <c r="A332" s="30">
        <v>322</v>
      </c>
      <c r="B332" s="311" t="s">
        <v>267</v>
      </c>
      <c r="C332" s="301">
        <v>679.8</v>
      </c>
      <c r="D332" s="302">
        <v>678.56666666666661</v>
      </c>
      <c r="E332" s="302">
        <v>671.83333333333326</v>
      </c>
      <c r="F332" s="302">
        <v>663.86666666666667</v>
      </c>
      <c r="G332" s="302">
        <v>657.13333333333333</v>
      </c>
      <c r="H332" s="302">
        <v>686.53333333333319</v>
      </c>
      <c r="I332" s="302">
        <v>693.26666666666654</v>
      </c>
      <c r="J332" s="302">
        <v>701.23333333333312</v>
      </c>
      <c r="K332" s="301">
        <v>685.3</v>
      </c>
      <c r="L332" s="301">
        <v>670.6</v>
      </c>
      <c r="M332" s="301">
        <v>1.03969</v>
      </c>
      <c r="N332" s="1"/>
      <c r="O332" s="1"/>
    </row>
    <row r="333" spans="1:15" ht="12.75" customHeight="1">
      <c r="A333" s="30">
        <v>323</v>
      </c>
      <c r="B333" s="311" t="s">
        <v>163</v>
      </c>
      <c r="C333" s="301">
        <v>82.1</v>
      </c>
      <c r="D333" s="302">
        <v>82.683333333333323</v>
      </c>
      <c r="E333" s="302">
        <v>81.016666666666652</v>
      </c>
      <c r="F333" s="302">
        <v>79.933333333333323</v>
      </c>
      <c r="G333" s="302">
        <v>78.266666666666652</v>
      </c>
      <c r="H333" s="302">
        <v>83.766666666666652</v>
      </c>
      <c r="I333" s="302">
        <v>85.433333333333309</v>
      </c>
      <c r="J333" s="302">
        <v>86.516666666666652</v>
      </c>
      <c r="K333" s="301">
        <v>84.35</v>
      </c>
      <c r="L333" s="301">
        <v>81.599999999999994</v>
      </c>
      <c r="M333" s="301">
        <v>131.31903</v>
      </c>
      <c r="N333" s="1"/>
      <c r="O333" s="1"/>
    </row>
    <row r="334" spans="1:15" ht="12.75" customHeight="1">
      <c r="A334" s="30">
        <v>324</v>
      </c>
      <c r="B334" s="311" t="s">
        <v>164</v>
      </c>
      <c r="C334" s="301">
        <v>3643.75</v>
      </c>
      <c r="D334" s="302">
        <v>3640.6666666666665</v>
      </c>
      <c r="E334" s="302">
        <v>3603.5333333333328</v>
      </c>
      <c r="F334" s="302">
        <v>3563.3166666666662</v>
      </c>
      <c r="G334" s="302">
        <v>3526.1833333333325</v>
      </c>
      <c r="H334" s="302">
        <v>3680.8833333333332</v>
      </c>
      <c r="I334" s="302">
        <v>3718.0166666666673</v>
      </c>
      <c r="J334" s="302">
        <v>3758.2333333333336</v>
      </c>
      <c r="K334" s="301">
        <v>3677.8</v>
      </c>
      <c r="L334" s="301">
        <v>3600.45</v>
      </c>
      <c r="M334" s="301">
        <v>2.2837399999999999</v>
      </c>
      <c r="N334" s="1"/>
      <c r="O334" s="1"/>
    </row>
    <row r="335" spans="1:15" ht="12.75" customHeight="1">
      <c r="A335" s="30">
        <v>325</v>
      </c>
      <c r="B335" s="311" t="s">
        <v>165</v>
      </c>
      <c r="C335" s="301">
        <v>3594.25</v>
      </c>
      <c r="D335" s="302">
        <v>3570.3000000000006</v>
      </c>
      <c r="E335" s="302">
        <v>3532.0000000000014</v>
      </c>
      <c r="F335" s="302">
        <v>3469.7500000000009</v>
      </c>
      <c r="G335" s="302">
        <v>3431.4500000000016</v>
      </c>
      <c r="H335" s="302">
        <v>3632.5500000000011</v>
      </c>
      <c r="I335" s="302">
        <v>3670.8500000000004</v>
      </c>
      <c r="J335" s="302">
        <v>3733.1000000000008</v>
      </c>
      <c r="K335" s="301">
        <v>3608.6</v>
      </c>
      <c r="L335" s="301">
        <v>3508.05</v>
      </c>
      <c r="M335" s="301">
        <v>0.74565999999999999</v>
      </c>
      <c r="N335" s="1"/>
      <c r="O335" s="1"/>
    </row>
    <row r="336" spans="1:15" ht="12.75" customHeight="1">
      <c r="A336" s="30">
        <v>326</v>
      </c>
      <c r="B336" s="311" t="s">
        <v>839</v>
      </c>
      <c r="C336" s="301">
        <v>1121.3499999999999</v>
      </c>
      <c r="D336" s="302">
        <v>1129.95</v>
      </c>
      <c r="E336" s="302">
        <v>1109.9000000000001</v>
      </c>
      <c r="F336" s="302">
        <v>1098.45</v>
      </c>
      <c r="G336" s="302">
        <v>1078.4000000000001</v>
      </c>
      <c r="H336" s="302">
        <v>1141.4000000000001</v>
      </c>
      <c r="I336" s="302">
        <v>1161.4499999999998</v>
      </c>
      <c r="J336" s="302">
        <v>1172.9000000000001</v>
      </c>
      <c r="K336" s="301">
        <v>1150</v>
      </c>
      <c r="L336" s="301">
        <v>1118.5</v>
      </c>
      <c r="M336" s="301">
        <v>0.48814000000000002</v>
      </c>
      <c r="N336" s="1"/>
      <c r="O336" s="1"/>
    </row>
    <row r="337" spans="1:15" ht="12.75" customHeight="1">
      <c r="A337" s="30">
        <v>327</v>
      </c>
      <c r="B337" s="311" t="s">
        <v>455</v>
      </c>
      <c r="C337" s="301">
        <v>30</v>
      </c>
      <c r="D337" s="302">
        <v>30.149999999999995</v>
      </c>
      <c r="E337" s="302">
        <v>29.749999999999989</v>
      </c>
      <c r="F337" s="302">
        <v>29.499999999999993</v>
      </c>
      <c r="G337" s="302">
        <v>29.099999999999987</v>
      </c>
      <c r="H337" s="302">
        <v>30.399999999999991</v>
      </c>
      <c r="I337" s="302">
        <v>30.799999999999997</v>
      </c>
      <c r="J337" s="302">
        <v>31.049999999999994</v>
      </c>
      <c r="K337" s="301">
        <v>30.55</v>
      </c>
      <c r="L337" s="301">
        <v>29.9</v>
      </c>
      <c r="M337" s="301">
        <v>16.56025</v>
      </c>
      <c r="N337" s="1"/>
      <c r="O337" s="1"/>
    </row>
    <row r="338" spans="1:15" ht="12.75" customHeight="1">
      <c r="A338" s="30">
        <v>328</v>
      </c>
      <c r="B338" s="311" t="s">
        <v>456</v>
      </c>
      <c r="C338" s="301">
        <v>60.8</v>
      </c>
      <c r="D338" s="302">
        <v>60.766666666666673</v>
      </c>
      <c r="E338" s="302">
        <v>60.033333333333346</v>
      </c>
      <c r="F338" s="302">
        <v>59.266666666666673</v>
      </c>
      <c r="G338" s="302">
        <v>58.533333333333346</v>
      </c>
      <c r="H338" s="302">
        <v>61.533333333333346</v>
      </c>
      <c r="I338" s="302">
        <v>62.26666666666668</v>
      </c>
      <c r="J338" s="302">
        <v>63.033333333333346</v>
      </c>
      <c r="K338" s="301">
        <v>61.5</v>
      </c>
      <c r="L338" s="301">
        <v>60</v>
      </c>
      <c r="M338" s="301">
        <v>13.5679</v>
      </c>
      <c r="N338" s="1"/>
      <c r="O338" s="1"/>
    </row>
    <row r="339" spans="1:15" ht="12.75" customHeight="1">
      <c r="A339" s="30">
        <v>329</v>
      </c>
      <c r="B339" s="311" t="s">
        <v>457</v>
      </c>
      <c r="C339" s="301">
        <v>543</v>
      </c>
      <c r="D339" s="302">
        <v>540.30000000000007</v>
      </c>
      <c r="E339" s="302">
        <v>534.70000000000016</v>
      </c>
      <c r="F339" s="302">
        <v>526.40000000000009</v>
      </c>
      <c r="G339" s="302">
        <v>520.80000000000018</v>
      </c>
      <c r="H339" s="302">
        <v>548.60000000000014</v>
      </c>
      <c r="I339" s="302">
        <v>554.20000000000005</v>
      </c>
      <c r="J339" s="302">
        <v>562.50000000000011</v>
      </c>
      <c r="K339" s="301">
        <v>545.9</v>
      </c>
      <c r="L339" s="301">
        <v>532</v>
      </c>
      <c r="M339" s="301">
        <v>0.12906000000000001</v>
      </c>
      <c r="N339" s="1"/>
      <c r="O339" s="1"/>
    </row>
    <row r="340" spans="1:15" ht="12.75" customHeight="1">
      <c r="A340" s="30">
        <v>330</v>
      </c>
      <c r="B340" s="311" t="s">
        <v>166</v>
      </c>
      <c r="C340" s="301">
        <v>16802.3</v>
      </c>
      <c r="D340" s="302">
        <v>16842.433333333334</v>
      </c>
      <c r="E340" s="302">
        <v>16619.866666666669</v>
      </c>
      <c r="F340" s="302">
        <v>16437.433333333334</v>
      </c>
      <c r="G340" s="302">
        <v>16214.866666666669</v>
      </c>
      <c r="H340" s="302">
        <v>17024.866666666669</v>
      </c>
      <c r="I340" s="302">
        <v>17247.433333333334</v>
      </c>
      <c r="J340" s="302">
        <v>17429.866666666669</v>
      </c>
      <c r="K340" s="301">
        <v>17065</v>
      </c>
      <c r="L340" s="301">
        <v>16660</v>
      </c>
      <c r="M340" s="301">
        <v>0.64753000000000005</v>
      </c>
      <c r="N340" s="1"/>
      <c r="O340" s="1"/>
    </row>
    <row r="341" spans="1:15" ht="12.75" customHeight="1">
      <c r="A341" s="30">
        <v>331</v>
      </c>
      <c r="B341" s="311" t="s">
        <v>463</v>
      </c>
      <c r="C341" s="301">
        <v>74.599999999999994</v>
      </c>
      <c r="D341" s="302">
        <v>74.86666666666666</v>
      </c>
      <c r="E341" s="302">
        <v>73.23333333333332</v>
      </c>
      <c r="F341" s="302">
        <v>71.86666666666666</v>
      </c>
      <c r="G341" s="302">
        <v>70.23333333333332</v>
      </c>
      <c r="H341" s="302">
        <v>76.23333333333332</v>
      </c>
      <c r="I341" s="302">
        <v>77.866666666666674</v>
      </c>
      <c r="J341" s="302">
        <v>79.23333333333332</v>
      </c>
      <c r="K341" s="301">
        <v>76.5</v>
      </c>
      <c r="L341" s="301">
        <v>73.5</v>
      </c>
      <c r="M341" s="301">
        <v>13.461399999999999</v>
      </c>
      <c r="N341" s="1"/>
      <c r="O341" s="1"/>
    </row>
    <row r="342" spans="1:15" ht="12.75" customHeight="1">
      <c r="A342" s="30">
        <v>332</v>
      </c>
      <c r="B342" s="311" t="s">
        <v>462</v>
      </c>
      <c r="C342" s="301">
        <v>43.6</v>
      </c>
      <c r="D342" s="302">
        <v>43.816666666666663</v>
      </c>
      <c r="E342" s="302">
        <v>43.133333333333326</v>
      </c>
      <c r="F342" s="302">
        <v>42.666666666666664</v>
      </c>
      <c r="G342" s="302">
        <v>41.983333333333327</v>
      </c>
      <c r="H342" s="302">
        <v>44.283333333333324</v>
      </c>
      <c r="I342" s="302">
        <v>44.966666666666661</v>
      </c>
      <c r="J342" s="302">
        <v>45.433333333333323</v>
      </c>
      <c r="K342" s="301">
        <v>44.5</v>
      </c>
      <c r="L342" s="301">
        <v>43.35</v>
      </c>
      <c r="M342" s="301">
        <v>5.5378400000000001</v>
      </c>
      <c r="N342" s="1"/>
      <c r="O342" s="1"/>
    </row>
    <row r="343" spans="1:15" ht="12.75" customHeight="1">
      <c r="A343" s="30">
        <v>333</v>
      </c>
      <c r="B343" s="311" t="s">
        <v>461</v>
      </c>
      <c r="C343" s="301">
        <v>631.45000000000005</v>
      </c>
      <c r="D343" s="302">
        <v>632.6</v>
      </c>
      <c r="E343" s="302">
        <v>624.20000000000005</v>
      </c>
      <c r="F343" s="302">
        <v>616.95000000000005</v>
      </c>
      <c r="G343" s="302">
        <v>608.55000000000007</v>
      </c>
      <c r="H343" s="302">
        <v>639.85</v>
      </c>
      <c r="I343" s="302">
        <v>648.24999999999989</v>
      </c>
      <c r="J343" s="302">
        <v>655.5</v>
      </c>
      <c r="K343" s="301">
        <v>641</v>
      </c>
      <c r="L343" s="301">
        <v>625.35</v>
      </c>
      <c r="M343" s="301">
        <v>1.14917</v>
      </c>
      <c r="N343" s="1"/>
      <c r="O343" s="1"/>
    </row>
    <row r="344" spans="1:15" ht="12.75" customHeight="1">
      <c r="A344" s="30">
        <v>334</v>
      </c>
      <c r="B344" s="311" t="s">
        <v>458</v>
      </c>
      <c r="C344" s="301">
        <v>31.3</v>
      </c>
      <c r="D344" s="302">
        <v>31.599999999999998</v>
      </c>
      <c r="E344" s="302">
        <v>30.949999999999996</v>
      </c>
      <c r="F344" s="302">
        <v>30.599999999999998</v>
      </c>
      <c r="G344" s="302">
        <v>29.949999999999996</v>
      </c>
      <c r="H344" s="302">
        <v>31.949999999999996</v>
      </c>
      <c r="I344" s="302">
        <v>32.599999999999994</v>
      </c>
      <c r="J344" s="302">
        <v>32.949999999999996</v>
      </c>
      <c r="K344" s="301">
        <v>32.25</v>
      </c>
      <c r="L344" s="301">
        <v>31.25</v>
      </c>
      <c r="M344" s="301">
        <v>40.125250000000001</v>
      </c>
      <c r="N344" s="1"/>
      <c r="O344" s="1"/>
    </row>
    <row r="345" spans="1:15" ht="12.75" customHeight="1">
      <c r="A345" s="30">
        <v>335</v>
      </c>
      <c r="B345" s="311" t="s">
        <v>533</v>
      </c>
      <c r="C345" s="301">
        <v>89.25</v>
      </c>
      <c r="D345" s="302">
        <v>89.483333333333334</v>
      </c>
      <c r="E345" s="302">
        <v>88.566666666666663</v>
      </c>
      <c r="F345" s="302">
        <v>87.883333333333326</v>
      </c>
      <c r="G345" s="302">
        <v>86.966666666666654</v>
      </c>
      <c r="H345" s="302">
        <v>90.166666666666671</v>
      </c>
      <c r="I345" s="302">
        <v>91.083333333333329</v>
      </c>
      <c r="J345" s="302">
        <v>91.76666666666668</v>
      </c>
      <c r="K345" s="301">
        <v>90.4</v>
      </c>
      <c r="L345" s="301">
        <v>88.8</v>
      </c>
      <c r="M345" s="301">
        <v>2.1850399999999999</v>
      </c>
      <c r="N345" s="1"/>
      <c r="O345" s="1"/>
    </row>
    <row r="346" spans="1:15" ht="12.75" customHeight="1">
      <c r="A346" s="30">
        <v>336</v>
      </c>
      <c r="B346" s="311" t="s">
        <v>464</v>
      </c>
      <c r="C346" s="301">
        <v>1816.6</v>
      </c>
      <c r="D346" s="302">
        <v>1819.7166666666665</v>
      </c>
      <c r="E346" s="302">
        <v>1802.0333333333328</v>
      </c>
      <c r="F346" s="302">
        <v>1787.4666666666665</v>
      </c>
      <c r="G346" s="302">
        <v>1769.7833333333328</v>
      </c>
      <c r="H346" s="302">
        <v>1834.2833333333328</v>
      </c>
      <c r="I346" s="302">
        <v>1851.9666666666667</v>
      </c>
      <c r="J346" s="302">
        <v>1866.5333333333328</v>
      </c>
      <c r="K346" s="301">
        <v>1837.4</v>
      </c>
      <c r="L346" s="301">
        <v>1805.15</v>
      </c>
      <c r="M346" s="301">
        <v>1.3440000000000001E-2</v>
      </c>
      <c r="N346" s="1"/>
      <c r="O346" s="1"/>
    </row>
    <row r="347" spans="1:15" ht="12.75" customHeight="1">
      <c r="A347" s="30">
        <v>337</v>
      </c>
      <c r="B347" s="311" t="s">
        <v>459</v>
      </c>
      <c r="C347" s="301">
        <v>67.95</v>
      </c>
      <c r="D347" s="302">
        <v>68.233333333333334</v>
      </c>
      <c r="E347" s="302">
        <v>67.016666666666666</v>
      </c>
      <c r="F347" s="302">
        <v>66.083333333333329</v>
      </c>
      <c r="G347" s="302">
        <v>64.86666666666666</v>
      </c>
      <c r="H347" s="302">
        <v>69.166666666666671</v>
      </c>
      <c r="I347" s="302">
        <v>70.38333333333334</v>
      </c>
      <c r="J347" s="302">
        <v>71.316666666666677</v>
      </c>
      <c r="K347" s="301">
        <v>69.45</v>
      </c>
      <c r="L347" s="301">
        <v>67.3</v>
      </c>
      <c r="M347" s="301">
        <v>26.11694</v>
      </c>
      <c r="N347" s="1"/>
      <c r="O347" s="1"/>
    </row>
    <row r="348" spans="1:15" ht="12.75" customHeight="1">
      <c r="A348" s="30">
        <v>338</v>
      </c>
      <c r="B348" s="311" t="s">
        <v>167</v>
      </c>
      <c r="C348" s="301">
        <v>114.05</v>
      </c>
      <c r="D348" s="302">
        <v>114.19999999999999</v>
      </c>
      <c r="E348" s="302">
        <v>113.29999999999998</v>
      </c>
      <c r="F348" s="302">
        <v>112.55</v>
      </c>
      <c r="G348" s="302">
        <v>111.64999999999999</v>
      </c>
      <c r="H348" s="302">
        <v>114.94999999999997</v>
      </c>
      <c r="I348" s="302">
        <v>115.84999999999998</v>
      </c>
      <c r="J348" s="302">
        <v>116.59999999999997</v>
      </c>
      <c r="K348" s="301">
        <v>115.1</v>
      </c>
      <c r="L348" s="301">
        <v>113.45</v>
      </c>
      <c r="M348" s="301">
        <v>43.570369999999997</v>
      </c>
      <c r="N348" s="1"/>
      <c r="O348" s="1"/>
    </row>
    <row r="349" spans="1:15" ht="12.75" customHeight="1">
      <c r="A349" s="30">
        <v>339</v>
      </c>
      <c r="B349" s="311" t="s">
        <v>460</v>
      </c>
      <c r="C349" s="301">
        <v>254.25</v>
      </c>
      <c r="D349" s="302">
        <v>255.91666666666666</v>
      </c>
      <c r="E349" s="302">
        <v>251.83333333333331</v>
      </c>
      <c r="F349" s="302">
        <v>249.41666666666666</v>
      </c>
      <c r="G349" s="302">
        <v>245.33333333333331</v>
      </c>
      <c r="H349" s="302">
        <v>258.33333333333331</v>
      </c>
      <c r="I349" s="302">
        <v>262.41666666666663</v>
      </c>
      <c r="J349" s="302">
        <v>264.83333333333331</v>
      </c>
      <c r="K349" s="301">
        <v>260</v>
      </c>
      <c r="L349" s="301">
        <v>253.5</v>
      </c>
      <c r="M349" s="301">
        <v>4.8297100000000004</v>
      </c>
      <c r="N349" s="1"/>
      <c r="O349" s="1"/>
    </row>
    <row r="350" spans="1:15" ht="12.75" customHeight="1">
      <c r="A350" s="30">
        <v>340</v>
      </c>
      <c r="B350" s="311" t="s">
        <v>169</v>
      </c>
      <c r="C350" s="301">
        <v>148.15</v>
      </c>
      <c r="D350" s="302">
        <v>149.80000000000001</v>
      </c>
      <c r="E350" s="302">
        <v>145.90000000000003</v>
      </c>
      <c r="F350" s="302">
        <v>143.65000000000003</v>
      </c>
      <c r="G350" s="302">
        <v>139.75000000000006</v>
      </c>
      <c r="H350" s="302">
        <v>152.05000000000001</v>
      </c>
      <c r="I350" s="302">
        <v>155.94999999999999</v>
      </c>
      <c r="J350" s="302">
        <v>158.19999999999999</v>
      </c>
      <c r="K350" s="301">
        <v>153.69999999999999</v>
      </c>
      <c r="L350" s="301">
        <v>147.55000000000001</v>
      </c>
      <c r="M350" s="301">
        <v>151.72295</v>
      </c>
      <c r="N350" s="1"/>
      <c r="O350" s="1"/>
    </row>
    <row r="351" spans="1:15" ht="12.75" customHeight="1">
      <c r="A351" s="30">
        <v>341</v>
      </c>
      <c r="B351" s="311" t="s">
        <v>268</v>
      </c>
      <c r="C351" s="301">
        <v>784.55</v>
      </c>
      <c r="D351" s="302">
        <v>788.80000000000007</v>
      </c>
      <c r="E351" s="302">
        <v>776.65000000000009</v>
      </c>
      <c r="F351" s="302">
        <v>768.75</v>
      </c>
      <c r="G351" s="302">
        <v>756.6</v>
      </c>
      <c r="H351" s="302">
        <v>796.70000000000016</v>
      </c>
      <c r="I351" s="302">
        <v>808.85</v>
      </c>
      <c r="J351" s="302">
        <v>816.75000000000023</v>
      </c>
      <c r="K351" s="301">
        <v>800.95</v>
      </c>
      <c r="L351" s="301">
        <v>780.9</v>
      </c>
      <c r="M351" s="301">
        <v>3.35379</v>
      </c>
      <c r="N351" s="1"/>
      <c r="O351" s="1"/>
    </row>
    <row r="352" spans="1:15" ht="12.75" customHeight="1">
      <c r="A352" s="30">
        <v>342</v>
      </c>
      <c r="B352" s="311" t="s">
        <v>465</v>
      </c>
      <c r="C352" s="301">
        <v>3084.1</v>
      </c>
      <c r="D352" s="302">
        <v>3091.25</v>
      </c>
      <c r="E352" s="302">
        <v>3067.85</v>
      </c>
      <c r="F352" s="302">
        <v>3051.6</v>
      </c>
      <c r="G352" s="302">
        <v>3028.2</v>
      </c>
      <c r="H352" s="302">
        <v>3107.5</v>
      </c>
      <c r="I352" s="302">
        <v>3130.8999999999996</v>
      </c>
      <c r="J352" s="302">
        <v>3147.15</v>
      </c>
      <c r="K352" s="301">
        <v>3114.65</v>
      </c>
      <c r="L352" s="301">
        <v>3075</v>
      </c>
      <c r="M352" s="301">
        <v>0.57477999999999996</v>
      </c>
      <c r="N352" s="1"/>
      <c r="O352" s="1"/>
    </row>
    <row r="353" spans="1:15" ht="12.75" customHeight="1">
      <c r="A353" s="30">
        <v>343</v>
      </c>
      <c r="B353" s="311" t="s">
        <v>269</v>
      </c>
      <c r="C353" s="301">
        <v>271.05</v>
      </c>
      <c r="D353" s="302">
        <v>270.2833333333333</v>
      </c>
      <c r="E353" s="302">
        <v>263.81666666666661</v>
      </c>
      <c r="F353" s="302">
        <v>256.58333333333331</v>
      </c>
      <c r="G353" s="302">
        <v>250.11666666666662</v>
      </c>
      <c r="H353" s="302">
        <v>277.51666666666659</v>
      </c>
      <c r="I353" s="302">
        <v>283.98333333333329</v>
      </c>
      <c r="J353" s="302">
        <v>291.21666666666658</v>
      </c>
      <c r="K353" s="301">
        <v>276.75</v>
      </c>
      <c r="L353" s="301">
        <v>263.05</v>
      </c>
      <c r="M353" s="301">
        <v>44.536630000000002</v>
      </c>
      <c r="N353" s="1"/>
      <c r="O353" s="1"/>
    </row>
    <row r="354" spans="1:15" ht="12.75" customHeight="1">
      <c r="A354" s="30">
        <v>344</v>
      </c>
      <c r="B354" s="311" t="s">
        <v>170</v>
      </c>
      <c r="C354" s="301">
        <v>151.4</v>
      </c>
      <c r="D354" s="302">
        <v>153.15</v>
      </c>
      <c r="E354" s="302">
        <v>149.05000000000001</v>
      </c>
      <c r="F354" s="302">
        <v>146.70000000000002</v>
      </c>
      <c r="G354" s="302">
        <v>142.60000000000002</v>
      </c>
      <c r="H354" s="302">
        <v>155.5</v>
      </c>
      <c r="I354" s="302">
        <v>159.59999999999997</v>
      </c>
      <c r="J354" s="302">
        <v>161.94999999999999</v>
      </c>
      <c r="K354" s="301">
        <v>157.25</v>
      </c>
      <c r="L354" s="301">
        <v>150.80000000000001</v>
      </c>
      <c r="M354" s="301">
        <v>162.23384999999999</v>
      </c>
      <c r="N354" s="1"/>
      <c r="O354" s="1"/>
    </row>
    <row r="355" spans="1:15" ht="12.75" customHeight="1">
      <c r="A355" s="30">
        <v>345</v>
      </c>
      <c r="B355" s="311" t="s">
        <v>466</v>
      </c>
      <c r="C355" s="301">
        <v>268.75</v>
      </c>
      <c r="D355" s="302">
        <v>270.18333333333334</v>
      </c>
      <c r="E355" s="302">
        <v>264.61666666666667</v>
      </c>
      <c r="F355" s="302">
        <v>260.48333333333335</v>
      </c>
      <c r="G355" s="302">
        <v>254.91666666666669</v>
      </c>
      <c r="H355" s="302">
        <v>274.31666666666666</v>
      </c>
      <c r="I355" s="302">
        <v>279.88333333333338</v>
      </c>
      <c r="J355" s="302">
        <v>284.01666666666665</v>
      </c>
      <c r="K355" s="301">
        <v>275.75</v>
      </c>
      <c r="L355" s="301">
        <v>266.05</v>
      </c>
      <c r="M355" s="301">
        <v>0.79252</v>
      </c>
      <c r="N355" s="1"/>
      <c r="O355" s="1"/>
    </row>
    <row r="356" spans="1:15" ht="12.75" customHeight="1">
      <c r="A356" s="30">
        <v>346</v>
      </c>
      <c r="B356" s="311" t="s">
        <v>171</v>
      </c>
      <c r="C356" s="301">
        <v>40971.949999999997</v>
      </c>
      <c r="D356" s="302">
        <v>40990.683333333327</v>
      </c>
      <c r="E356" s="302">
        <v>40281.366666666654</v>
      </c>
      <c r="F356" s="302">
        <v>39590.783333333326</v>
      </c>
      <c r="G356" s="302">
        <v>38881.466666666653</v>
      </c>
      <c r="H356" s="302">
        <v>41681.266666666656</v>
      </c>
      <c r="I356" s="302">
        <v>42390.583333333321</v>
      </c>
      <c r="J356" s="302">
        <v>43081.166666666657</v>
      </c>
      <c r="K356" s="301">
        <v>41700</v>
      </c>
      <c r="L356" s="301">
        <v>40300.1</v>
      </c>
      <c r="M356" s="301">
        <v>0.29681000000000002</v>
      </c>
      <c r="N356" s="1"/>
      <c r="O356" s="1"/>
    </row>
    <row r="357" spans="1:15" ht="12.75" customHeight="1">
      <c r="A357" s="30">
        <v>347</v>
      </c>
      <c r="B357" s="311" t="s">
        <v>856</v>
      </c>
      <c r="C357" s="301">
        <v>103.45</v>
      </c>
      <c r="D357" s="302">
        <v>103.33333333333333</v>
      </c>
      <c r="E357" s="302">
        <v>100.86666666666666</v>
      </c>
      <c r="F357" s="302">
        <v>98.283333333333331</v>
      </c>
      <c r="G357" s="302">
        <v>95.816666666666663</v>
      </c>
      <c r="H357" s="302">
        <v>105.91666666666666</v>
      </c>
      <c r="I357" s="302">
        <v>108.38333333333333</v>
      </c>
      <c r="J357" s="302">
        <v>110.96666666666665</v>
      </c>
      <c r="K357" s="301">
        <v>105.8</v>
      </c>
      <c r="L357" s="301">
        <v>100.75</v>
      </c>
      <c r="M357" s="301">
        <v>7.4427899999999996</v>
      </c>
      <c r="N357" s="1"/>
      <c r="O357" s="1"/>
    </row>
    <row r="358" spans="1:15" ht="12.75" customHeight="1">
      <c r="A358" s="30">
        <v>348</v>
      </c>
      <c r="B358" s="311" t="s">
        <v>172</v>
      </c>
      <c r="C358" s="301">
        <v>1661.8</v>
      </c>
      <c r="D358" s="302">
        <v>1644.7833333333335</v>
      </c>
      <c r="E358" s="302">
        <v>1618.116666666667</v>
      </c>
      <c r="F358" s="302">
        <v>1574.4333333333334</v>
      </c>
      <c r="G358" s="302">
        <v>1547.7666666666669</v>
      </c>
      <c r="H358" s="302">
        <v>1688.4666666666672</v>
      </c>
      <c r="I358" s="302">
        <v>1715.1333333333337</v>
      </c>
      <c r="J358" s="302">
        <v>1758.8166666666673</v>
      </c>
      <c r="K358" s="301">
        <v>1671.45</v>
      </c>
      <c r="L358" s="301">
        <v>1601.1</v>
      </c>
      <c r="M358" s="301">
        <v>10.7597</v>
      </c>
      <c r="N358" s="1"/>
      <c r="O358" s="1"/>
    </row>
    <row r="359" spans="1:15" ht="12.75" customHeight="1">
      <c r="A359" s="30">
        <v>349</v>
      </c>
      <c r="B359" s="311" t="s">
        <v>470</v>
      </c>
      <c r="C359" s="301">
        <v>3402.95</v>
      </c>
      <c r="D359" s="302">
        <v>3394.2666666666664</v>
      </c>
      <c r="E359" s="302">
        <v>3363.6833333333329</v>
      </c>
      <c r="F359" s="302">
        <v>3324.4166666666665</v>
      </c>
      <c r="G359" s="302">
        <v>3293.833333333333</v>
      </c>
      <c r="H359" s="302">
        <v>3433.5333333333328</v>
      </c>
      <c r="I359" s="302">
        <v>3464.1166666666668</v>
      </c>
      <c r="J359" s="302">
        <v>3503.3833333333328</v>
      </c>
      <c r="K359" s="301">
        <v>3424.85</v>
      </c>
      <c r="L359" s="301">
        <v>3355</v>
      </c>
      <c r="M359" s="301">
        <v>1.1394200000000001</v>
      </c>
      <c r="N359" s="1"/>
      <c r="O359" s="1"/>
    </row>
    <row r="360" spans="1:15" ht="12.75" customHeight="1">
      <c r="A360" s="30">
        <v>350</v>
      </c>
      <c r="B360" s="311" t="s">
        <v>173</v>
      </c>
      <c r="C360" s="301">
        <v>214.5</v>
      </c>
      <c r="D360" s="302">
        <v>214.93333333333331</v>
      </c>
      <c r="E360" s="302">
        <v>212.56666666666661</v>
      </c>
      <c r="F360" s="302">
        <v>210.6333333333333</v>
      </c>
      <c r="G360" s="302">
        <v>208.26666666666659</v>
      </c>
      <c r="H360" s="302">
        <v>216.86666666666662</v>
      </c>
      <c r="I360" s="302">
        <v>219.23333333333335</v>
      </c>
      <c r="J360" s="302">
        <v>221.16666666666663</v>
      </c>
      <c r="K360" s="301">
        <v>217.3</v>
      </c>
      <c r="L360" s="301">
        <v>213</v>
      </c>
      <c r="M360" s="301">
        <v>22.265730000000001</v>
      </c>
      <c r="N360" s="1"/>
      <c r="O360" s="1"/>
    </row>
    <row r="361" spans="1:15" ht="12.75" customHeight="1">
      <c r="A361" s="30">
        <v>351</v>
      </c>
      <c r="B361" s="311" t="s">
        <v>174</v>
      </c>
      <c r="C361" s="301">
        <v>102.05</v>
      </c>
      <c r="D361" s="302">
        <v>102.51666666666667</v>
      </c>
      <c r="E361" s="302">
        <v>101.33333333333333</v>
      </c>
      <c r="F361" s="302">
        <v>100.61666666666666</v>
      </c>
      <c r="G361" s="302">
        <v>99.433333333333323</v>
      </c>
      <c r="H361" s="302">
        <v>103.23333333333333</v>
      </c>
      <c r="I361" s="302">
        <v>104.41666666666667</v>
      </c>
      <c r="J361" s="302">
        <v>105.13333333333334</v>
      </c>
      <c r="K361" s="301">
        <v>103.7</v>
      </c>
      <c r="L361" s="301">
        <v>101.8</v>
      </c>
      <c r="M361" s="301">
        <v>30.419160000000002</v>
      </c>
      <c r="N361" s="1"/>
      <c r="O361" s="1"/>
    </row>
    <row r="362" spans="1:15" ht="12.75" customHeight="1">
      <c r="A362" s="30">
        <v>352</v>
      </c>
      <c r="B362" s="311" t="s">
        <v>175</v>
      </c>
      <c r="C362" s="301">
        <v>4155.45</v>
      </c>
      <c r="D362" s="302">
        <v>4148.0666666666666</v>
      </c>
      <c r="E362" s="302">
        <v>4123.583333333333</v>
      </c>
      <c r="F362" s="302">
        <v>4091.7166666666662</v>
      </c>
      <c r="G362" s="302">
        <v>4067.2333333333327</v>
      </c>
      <c r="H362" s="302">
        <v>4179.9333333333334</v>
      </c>
      <c r="I362" s="302">
        <v>4204.416666666667</v>
      </c>
      <c r="J362" s="302">
        <v>4236.2833333333338</v>
      </c>
      <c r="K362" s="301">
        <v>4172.55</v>
      </c>
      <c r="L362" s="301">
        <v>4116.2</v>
      </c>
      <c r="M362" s="301">
        <v>3.8260000000000002E-2</v>
      </c>
      <c r="N362" s="1"/>
      <c r="O362" s="1"/>
    </row>
    <row r="363" spans="1:15" ht="12.75" customHeight="1">
      <c r="A363" s="30">
        <v>353</v>
      </c>
      <c r="B363" s="311" t="s">
        <v>272</v>
      </c>
      <c r="C363" s="301">
        <v>13371.65</v>
      </c>
      <c r="D363" s="302">
        <v>13412.283333333333</v>
      </c>
      <c r="E363" s="302">
        <v>13289.366666666665</v>
      </c>
      <c r="F363" s="302">
        <v>13207.083333333332</v>
      </c>
      <c r="G363" s="302">
        <v>13084.166666666664</v>
      </c>
      <c r="H363" s="302">
        <v>13494.566666666666</v>
      </c>
      <c r="I363" s="302">
        <v>13617.483333333334</v>
      </c>
      <c r="J363" s="302">
        <v>13699.766666666666</v>
      </c>
      <c r="K363" s="301">
        <v>13535.2</v>
      </c>
      <c r="L363" s="301">
        <v>13330</v>
      </c>
      <c r="M363" s="301">
        <v>4.7070000000000001E-2</v>
      </c>
      <c r="N363" s="1"/>
      <c r="O363" s="1"/>
    </row>
    <row r="364" spans="1:15" ht="12.75" customHeight="1">
      <c r="A364" s="30">
        <v>354</v>
      </c>
      <c r="B364" s="311" t="s">
        <v>477</v>
      </c>
      <c r="C364" s="301">
        <v>4154.75</v>
      </c>
      <c r="D364" s="302">
        <v>4136</v>
      </c>
      <c r="E364" s="302">
        <v>4042</v>
      </c>
      <c r="F364" s="302">
        <v>3929.25</v>
      </c>
      <c r="G364" s="302">
        <v>3835.25</v>
      </c>
      <c r="H364" s="302">
        <v>4248.75</v>
      </c>
      <c r="I364" s="302">
        <v>4342.75</v>
      </c>
      <c r="J364" s="302">
        <v>4455.5</v>
      </c>
      <c r="K364" s="301">
        <v>4230</v>
      </c>
      <c r="L364" s="301">
        <v>4023.25</v>
      </c>
      <c r="M364" s="301">
        <v>0.45629999999999998</v>
      </c>
      <c r="N364" s="1"/>
      <c r="O364" s="1"/>
    </row>
    <row r="365" spans="1:15" ht="12.75" customHeight="1">
      <c r="A365" s="30">
        <v>355</v>
      </c>
      <c r="B365" s="311" t="s">
        <v>472</v>
      </c>
      <c r="C365" s="301">
        <v>1071.5</v>
      </c>
      <c r="D365" s="302">
        <v>1082.1333333333334</v>
      </c>
      <c r="E365" s="302">
        <v>1024.3666666666668</v>
      </c>
      <c r="F365" s="302">
        <v>977.23333333333335</v>
      </c>
      <c r="G365" s="302">
        <v>919.4666666666667</v>
      </c>
      <c r="H365" s="302">
        <v>1129.2666666666669</v>
      </c>
      <c r="I365" s="302">
        <v>1187.0333333333338</v>
      </c>
      <c r="J365" s="302">
        <v>1234.166666666667</v>
      </c>
      <c r="K365" s="301">
        <v>1139.9000000000001</v>
      </c>
      <c r="L365" s="301">
        <v>1035</v>
      </c>
      <c r="M365" s="301">
        <v>2.2674799999999999</v>
      </c>
      <c r="N365" s="1"/>
      <c r="O365" s="1"/>
    </row>
    <row r="366" spans="1:15" ht="12.75" customHeight="1">
      <c r="A366" s="30">
        <v>356</v>
      </c>
      <c r="B366" s="311" t="s">
        <v>176</v>
      </c>
      <c r="C366" s="301">
        <v>2112.65</v>
      </c>
      <c r="D366" s="302">
        <v>2120.2166666666667</v>
      </c>
      <c r="E366" s="302">
        <v>2096.4333333333334</v>
      </c>
      <c r="F366" s="302">
        <v>2080.2166666666667</v>
      </c>
      <c r="G366" s="302">
        <v>2056.4333333333334</v>
      </c>
      <c r="H366" s="302">
        <v>2136.4333333333334</v>
      </c>
      <c r="I366" s="302">
        <v>2160.2166666666672</v>
      </c>
      <c r="J366" s="302">
        <v>2176.4333333333334</v>
      </c>
      <c r="K366" s="301">
        <v>2144</v>
      </c>
      <c r="L366" s="301">
        <v>2104</v>
      </c>
      <c r="M366" s="301">
        <v>2.0455800000000002</v>
      </c>
      <c r="N366" s="1"/>
      <c r="O366" s="1"/>
    </row>
    <row r="367" spans="1:15" ht="12.75" customHeight="1">
      <c r="A367" s="30">
        <v>357</v>
      </c>
      <c r="B367" s="311" t="s">
        <v>177</v>
      </c>
      <c r="C367" s="301">
        <v>2594.0500000000002</v>
      </c>
      <c r="D367" s="302">
        <v>2578.0499999999997</v>
      </c>
      <c r="E367" s="302">
        <v>2548.0999999999995</v>
      </c>
      <c r="F367" s="302">
        <v>2502.1499999999996</v>
      </c>
      <c r="G367" s="302">
        <v>2472.1999999999994</v>
      </c>
      <c r="H367" s="302">
        <v>2623.9999999999995</v>
      </c>
      <c r="I367" s="302">
        <v>2653.9499999999994</v>
      </c>
      <c r="J367" s="302">
        <v>2699.8999999999996</v>
      </c>
      <c r="K367" s="301">
        <v>2608</v>
      </c>
      <c r="L367" s="301">
        <v>2532.1</v>
      </c>
      <c r="M367" s="301">
        <v>1.5228699999999999</v>
      </c>
      <c r="N367" s="1"/>
      <c r="O367" s="1"/>
    </row>
    <row r="368" spans="1:15" ht="12.75" customHeight="1">
      <c r="A368" s="30">
        <v>358</v>
      </c>
      <c r="B368" s="311" t="s">
        <v>178</v>
      </c>
      <c r="C368" s="301">
        <v>29.95</v>
      </c>
      <c r="D368" s="302">
        <v>30</v>
      </c>
      <c r="E368" s="302">
        <v>29.8</v>
      </c>
      <c r="F368" s="302">
        <v>29.650000000000002</v>
      </c>
      <c r="G368" s="302">
        <v>29.450000000000003</v>
      </c>
      <c r="H368" s="302">
        <v>30.15</v>
      </c>
      <c r="I368" s="302">
        <v>30.35</v>
      </c>
      <c r="J368" s="302">
        <v>30.499999999999996</v>
      </c>
      <c r="K368" s="301">
        <v>30.2</v>
      </c>
      <c r="L368" s="301">
        <v>29.85</v>
      </c>
      <c r="M368" s="301">
        <v>111.90067000000001</v>
      </c>
      <c r="N368" s="1"/>
      <c r="O368" s="1"/>
    </row>
    <row r="369" spans="1:15" ht="12.75" customHeight="1">
      <c r="A369" s="30">
        <v>359</v>
      </c>
      <c r="B369" s="311" t="s">
        <v>468</v>
      </c>
      <c r="C369" s="301">
        <v>342</v>
      </c>
      <c r="D369" s="302">
        <v>346.7</v>
      </c>
      <c r="E369" s="302">
        <v>335.4</v>
      </c>
      <c r="F369" s="302">
        <v>328.8</v>
      </c>
      <c r="G369" s="302">
        <v>317.5</v>
      </c>
      <c r="H369" s="302">
        <v>353.29999999999995</v>
      </c>
      <c r="I369" s="302">
        <v>364.6</v>
      </c>
      <c r="J369" s="302">
        <v>371.19999999999993</v>
      </c>
      <c r="K369" s="301">
        <v>358</v>
      </c>
      <c r="L369" s="301">
        <v>340.1</v>
      </c>
      <c r="M369" s="301">
        <v>4.2767299999999997</v>
      </c>
      <c r="N369" s="1"/>
      <c r="O369" s="1"/>
    </row>
    <row r="370" spans="1:15" ht="12.75" customHeight="1">
      <c r="A370" s="30">
        <v>360</v>
      </c>
      <c r="B370" s="311" t="s">
        <v>469</v>
      </c>
      <c r="C370" s="301">
        <v>237.7</v>
      </c>
      <c r="D370" s="302">
        <v>238.53333333333333</v>
      </c>
      <c r="E370" s="302">
        <v>235.26666666666665</v>
      </c>
      <c r="F370" s="302">
        <v>232.83333333333331</v>
      </c>
      <c r="G370" s="302">
        <v>229.56666666666663</v>
      </c>
      <c r="H370" s="302">
        <v>240.96666666666667</v>
      </c>
      <c r="I370" s="302">
        <v>244.23333333333338</v>
      </c>
      <c r="J370" s="302">
        <v>246.66666666666669</v>
      </c>
      <c r="K370" s="301">
        <v>241.8</v>
      </c>
      <c r="L370" s="301">
        <v>236.1</v>
      </c>
      <c r="M370" s="301">
        <v>12.520810000000001</v>
      </c>
      <c r="N370" s="1"/>
      <c r="O370" s="1"/>
    </row>
    <row r="371" spans="1:15" ht="12.75" customHeight="1">
      <c r="A371" s="30">
        <v>361</v>
      </c>
      <c r="B371" s="311" t="s">
        <v>270</v>
      </c>
      <c r="C371" s="301">
        <v>2218.6</v>
      </c>
      <c r="D371" s="302">
        <v>2200.2000000000003</v>
      </c>
      <c r="E371" s="302">
        <v>2172.4000000000005</v>
      </c>
      <c r="F371" s="302">
        <v>2126.2000000000003</v>
      </c>
      <c r="G371" s="302">
        <v>2098.4000000000005</v>
      </c>
      <c r="H371" s="302">
        <v>2246.4000000000005</v>
      </c>
      <c r="I371" s="302">
        <v>2274.2000000000007</v>
      </c>
      <c r="J371" s="302">
        <v>2320.4000000000005</v>
      </c>
      <c r="K371" s="301">
        <v>2228</v>
      </c>
      <c r="L371" s="301">
        <v>2154</v>
      </c>
      <c r="M371" s="301">
        <v>5.0263299999999997</v>
      </c>
      <c r="N371" s="1"/>
      <c r="O371" s="1"/>
    </row>
    <row r="372" spans="1:15" ht="12.75" customHeight="1">
      <c r="A372" s="30">
        <v>362</v>
      </c>
      <c r="B372" s="311" t="s">
        <v>473</v>
      </c>
      <c r="C372" s="301">
        <v>711.3</v>
      </c>
      <c r="D372" s="302">
        <v>707.1</v>
      </c>
      <c r="E372" s="302">
        <v>699.2</v>
      </c>
      <c r="F372" s="302">
        <v>687.1</v>
      </c>
      <c r="G372" s="302">
        <v>679.2</v>
      </c>
      <c r="H372" s="302">
        <v>719.2</v>
      </c>
      <c r="I372" s="302">
        <v>727.09999999999991</v>
      </c>
      <c r="J372" s="302">
        <v>739.2</v>
      </c>
      <c r="K372" s="301">
        <v>715</v>
      </c>
      <c r="L372" s="301">
        <v>695</v>
      </c>
      <c r="M372" s="301">
        <v>0.12167</v>
      </c>
      <c r="N372" s="1"/>
      <c r="O372" s="1"/>
    </row>
    <row r="373" spans="1:15" ht="12.75" customHeight="1">
      <c r="A373" s="30">
        <v>363</v>
      </c>
      <c r="B373" s="311" t="s">
        <v>474</v>
      </c>
      <c r="C373" s="301">
        <v>2144.5</v>
      </c>
      <c r="D373" s="302">
        <v>2194.1166666666668</v>
      </c>
      <c r="E373" s="302">
        <v>2089.2333333333336</v>
      </c>
      <c r="F373" s="302">
        <v>2033.9666666666667</v>
      </c>
      <c r="G373" s="302">
        <v>1929.0833333333335</v>
      </c>
      <c r="H373" s="302">
        <v>2249.3833333333337</v>
      </c>
      <c r="I373" s="302">
        <v>2354.2666666666669</v>
      </c>
      <c r="J373" s="302">
        <v>2409.5333333333338</v>
      </c>
      <c r="K373" s="301">
        <v>2299</v>
      </c>
      <c r="L373" s="301">
        <v>2138.85</v>
      </c>
      <c r="M373" s="301">
        <v>4.2147100000000002</v>
      </c>
      <c r="N373" s="1"/>
      <c r="O373" s="1"/>
    </row>
    <row r="374" spans="1:15" ht="12.75" customHeight="1">
      <c r="A374" s="30">
        <v>364</v>
      </c>
      <c r="B374" s="311" t="s">
        <v>840</v>
      </c>
      <c r="C374" s="301">
        <v>238.45</v>
      </c>
      <c r="D374" s="302">
        <v>239.75</v>
      </c>
      <c r="E374" s="302">
        <v>235.95</v>
      </c>
      <c r="F374" s="302">
        <v>233.45</v>
      </c>
      <c r="G374" s="302">
        <v>229.64999999999998</v>
      </c>
      <c r="H374" s="302">
        <v>242.25</v>
      </c>
      <c r="I374" s="302">
        <v>246.05</v>
      </c>
      <c r="J374" s="302">
        <v>248.55</v>
      </c>
      <c r="K374" s="301">
        <v>243.55</v>
      </c>
      <c r="L374" s="301">
        <v>237.25</v>
      </c>
      <c r="M374" s="301">
        <v>15.515549999999999</v>
      </c>
      <c r="N374" s="1"/>
      <c r="O374" s="1"/>
    </row>
    <row r="375" spans="1:15" ht="12.75" customHeight="1">
      <c r="A375" s="30">
        <v>365</v>
      </c>
      <c r="B375" s="311" t="s">
        <v>179</v>
      </c>
      <c r="C375" s="301">
        <v>222.25</v>
      </c>
      <c r="D375" s="302">
        <v>223.48333333333335</v>
      </c>
      <c r="E375" s="302">
        <v>220.66666666666669</v>
      </c>
      <c r="F375" s="302">
        <v>219.08333333333334</v>
      </c>
      <c r="G375" s="302">
        <v>216.26666666666668</v>
      </c>
      <c r="H375" s="302">
        <v>225.06666666666669</v>
      </c>
      <c r="I375" s="302">
        <v>227.88333333333335</v>
      </c>
      <c r="J375" s="302">
        <v>229.4666666666667</v>
      </c>
      <c r="K375" s="301">
        <v>226.3</v>
      </c>
      <c r="L375" s="301">
        <v>221.9</v>
      </c>
      <c r="M375" s="301">
        <v>44.239229999999999</v>
      </c>
      <c r="N375" s="1"/>
      <c r="O375" s="1"/>
    </row>
    <row r="376" spans="1:15" ht="12.75" customHeight="1">
      <c r="A376" s="30">
        <v>366</v>
      </c>
      <c r="B376" s="311" t="s">
        <v>289</v>
      </c>
      <c r="C376" s="301">
        <v>3289.65</v>
      </c>
      <c r="D376" s="302">
        <v>3296.4333333333329</v>
      </c>
      <c r="E376" s="302">
        <v>3244.2166666666658</v>
      </c>
      <c r="F376" s="302">
        <v>3198.7833333333328</v>
      </c>
      <c r="G376" s="302">
        <v>3146.5666666666657</v>
      </c>
      <c r="H376" s="302">
        <v>3341.8666666666659</v>
      </c>
      <c r="I376" s="302">
        <v>3394.083333333333</v>
      </c>
      <c r="J376" s="302">
        <v>3439.516666666666</v>
      </c>
      <c r="K376" s="301">
        <v>3348.65</v>
      </c>
      <c r="L376" s="301">
        <v>3251</v>
      </c>
      <c r="M376" s="301">
        <v>0.27433000000000002</v>
      </c>
      <c r="N376" s="1"/>
      <c r="O376" s="1"/>
    </row>
    <row r="377" spans="1:15" ht="12.75" customHeight="1">
      <c r="A377" s="30">
        <v>367</v>
      </c>
      <c r="B377" s="311" t="s">
        <v>841</v>
      </c>
      <c r="C377" s="301">
        <v>328.35</v>
      </c>
      <c r="D377" s="302">
        <v>325.61666666666667</v>
      </c>
      <c r="E377" s="302">
        <v>319.88333333333333</v>
      </c>
      <c r="F377" s="302">
        <v>311.41666666666663</v>
      </c>
      <c r="G377" s="302">
        <v>305.68333333333328</v>
      </c>
      <c r="H377" s="302">
        <v>334.08333333333337</v>
      </c>
      <c r="I377" s="302">
        <v>339.81666666666672</v>
      </c>
      <c r="J377" s="302">
        <v>348.28333333333342</v>
      </c>
      <c r="K377" s="301">
        <v>331.35</v>
      </c>
      <c r="L377" s="301">
        <v>317.14999999999998</v>
      </c>
      <c r="M377" s="301">
        <v>6.5433300000000001</v>
      </c>
      <c r="N377" s="1"/>
      <c r="O377" s="1"/>
    </row>
    <row r="378" spans="1:15" ht="12.75" customHeight="1">
      <c r="A378" s="30">
        <v>368</v>
      </c>
      <c r="B378" s="311" t="s">
        <v>271</v>
      </c>
      <c r="C378" s="301">
        <v>420.05</v>
      </c>
      <c r="D378" s="302">
        <v>419.60000000000008</v>
      </c>
      <c r="E378" s="302">
        <v>409.30000000000018</v>
      </c>
      <c r="F378" s="302">
        <v>398.55000000000013</v>
      </c>
      <c r="G378" s="302">
        <v>388.25000000000023</v>
      </c>
      <c r="H378" s="302">
        <v>430.35000000000014</v>
      </c>
      <c r="I378" s="302">
        <v>440.65</v>
      </c>
      <c r="J378" s="302">
        <v>451.40000000000009</v>
      </c>
      <c r="K378" s="301">
        <v>429.9</v>
      </c>
      <c r="L378" s="301">
        <v>408.85</v>
      </c>
      <c r="M378" s="301">
        <v>2.31596</v>
      </c>
      <c r="N378" s="1"/>
      <c r="O378" s="1"/>
    </row>
    <row r="379" spans="1:15" ht="12.75" customHeight="1">
      <c r="A379" s="30">
        <v>369</v>
      </c>
      <c r="B379" s="311" t="s">
        <v>475</v>
      </c>
      <c r="C379" s="301">
        <v>600</v>
      </c>
      <c r="D379" s="302">
        <v>601.9666666666667</v>
      </c>
      <c r="E379" s="302">
        <v>596.63333333333344</v>
      </c>
      <c r="F379" s="302">
        <v>593.26666666666677</v>
      </c>
      <c r="G379" s="302">
        <v>587.93333333333351</v>
      </c>
      <c r="H379" s="302">
        <v>605.33333333333337</v>
      </c>
      <c r="I379" s="302">
        <v>610.66666666666663</v>
      </c>
      <c r="J379" s="302">
        <v>614.0333333333333</v>
      </c>
      <c r="K379" s="301">
        <v>607.29999999999995</v>
      </c>
      <c r="L379" s="301">
        <v>598.6</v>
      </c>
      <c r="M379" s="301">
        <v>3.6752099999999999</v>
      </c>
      <c r="N379" s="1"/>
      <c r="O379" s="1"/>
    </row>
    <row r="380" spans="1:15" ht="12.75" customHeight="1">
      <c r="A380" s="30">
        <v>370</v>
      </c>
      <c r="B380" s="311" t="s">
        <v>476</v>
      </c>
      <c r="C380" s="301">
        <v>105.75</v>
      </c>
      <c r="D380" s="302">
        <v>106.26666666666667</v>
      </c>
      <c r="E380" s="302">
        <v>104.53333333333333</v>
      </c>
      <c r="F380" s="302">
        <v>103.31666666666666</v>
      </c>
      <c r="G380" s="302">
        <v>101.58333333333333</v>
      </c>
      <c r="H380" s="302">
        <v>107.48333333333333</v>
      </c>
      <c r="I380" s="302">
        <v>109.21666666666665</v>
      </c>
      <c r="J380" s="302">
        <v>110.43333333333334</v>
      </c>
      <c r="K380" s="301">
        <v>108</v>
      </c>
      <c r="L380" s="301">
        <v>105.05</v>
      </c>
      <c r="M380" s="301">
        <v>0.35692000000000002</v>
      </c>
      <c r="N380" s="1"/>
      <c r="O380" s="1"/>
    </row>
    <row r="381" spans="1:15" ht="12.75" customHeight="1">
      <c r="A381" s="30">
        <v>371</v>
      </c>
      <c r="B381" s="311" t="s">
        <v>181</v>
      </c>
      <c r="C381" s="301">
        <v>1764.3</v>
      </c>
      <c r="D381" s="302">
        <v>1761.1333333333332</v>
      </c>
      <c r="E381" s="302">
        <v>1745.2666666666664</v>
      </c>
      <c r="F381" s="302">
        <v>1726.2333333333331</v>
      </c>
      <c r="G381" s="302">
        <v>1710.3666666666663</v>
      </c>
      <c r="H381" s="302">
        <v>1780.1666666666665</v>
      </c>
      <c r="I381" s="302">
        <v>1796.0333333333333</v>
      </c>
      <c r="J381" s="302">
        <v>1815.0666666666666</v>
      </c>
      <c r="K381" s="301">
        <v>1777</v>
      </c>
      <c r="L381" s="301">
        <v>1742.1</v>
      </c>
      <c r="M381" s="301">
        <v>1.60999</v>
      </c>
      <c r="N381" s="1"/>
      <c r="O381" s="1"/>
    </row>
    <row r="382" spans="1:15" ht="12.75" customHeight="1">
      <c r="A382" s="30">
        <v>372</v>
      </c>
      <c r="B382" s="311" t="s">
        <v>478</v>
      </c>
      <c r="C382" s="301">
        <v>633.5</v>
      </c>
      <c r="D382" s="302">
        <v>629.93333333333328</v>
      </c>
      <c r="E382" s="302">
        <v>619.56666666666661</v>
      </c>
      <c r="F382" s="302">
        <v>605.63333333333333</v>
      </c>
      <c r="G382" s="302">
        <v>595.26666666666665</v>
      </c>
      <c r="H382" s="302">
        <v>643.86666666666656</v>
      </c>
      <c r="I382" s="302">
        <v>654.23333333333312</v>
      </c>
      <c r="J382" s="302">
        <v>668.16666666666652</v>
      </c>
      <c r="K382" s="301">
        <v>640.29999999999995</v>
      </c>
      <c r="L382" s="301">
        <v>616</v>
      </c>
      <c r="M382" s="301">
        <v>1.1498999999999999</v>
      </c>
      <c r="N382" s="1"/>
      <c r="O382" s="1"/>
    </row>
    <row r="383" spans="1:15" ht="12.75" customHeight="1">
      <c r="A383" s="30">
        <v>373</v>
      </c>
      <c r="B383" s="311" t="s">
        <v>480</v>
      </c>
      <c r="C383" s="301">
        <v>815.8</v>
      </c>
      <c r="D383" s="302">
        <v>809.23333333333323</v>
      </c>
      <c r="E383" s="302">
        <v>791.46666666666647</v>
      </c>
      <c r="F383" s="302">
        <v>767.13333333333321</v>
      </c>
      <c r="G383" s="302">
        <v>749.36666666666645</v>
      </c>
      <c r="H383" s="302">
        <v>833.56666666666649</v>
      </c>
      <c r="I383" s="302">
        <v>851.33333333333314</v>
      </c>
      <c r="J383" s="302">
        <v>875.66666666666652</v>
      </c>
      <c r="K383" s="301">
        <v>827</v>
      </c>
      <c r="L383" s="301">
        <v>784.9</v>
      </c>
      <c r="M383" s="301">
        <v>2.1728900000000002</v>
      </c>
      <c r="N383" s="1"/>
      <c r="O383" s="1"/>
    </row>
    <row r="384" spans="1:15" ht="12.75" customHeight="1">
      <c r="A384" s="30">
        <v>374</v>
      </c>
      <c r="B384" s="311" t="s">
        <v>842</v>
      </c>
      <c r="C384" s="301">
        <v>94.9</v>
      </c>
      <c r="D384" s="302">
        <v>95.066666666666663</v>
      </c>
      <c r="E384" s="302">
        <v>93.833333333333329</v>
      </c>
      <c r="F384" s="302">
        <v>92.766666666666666</v>
      </c>
      <c r="G384" s="302">
        <v>91.533333333333331</v>
      </c>
      <c r="H384" s="302">
        <v>96.133333333333326</v>
      </c>
      <c r="I384" s="302">
        <v>97.366666666666674</v>
      </c>
      <c r="J384" s="302">
        <v>98.433333333333323</v>
      </c>
      <c r="K384" s="301">
        <v>96.3</v>
      </c>
      <c r="L384" s="301">
        <v>94</v>
      </c>
      <c r="M384" s="301">
        <v>2.79915</v>
      </c>
      <c r="N384" s="1"/>
      <c r="O384" s="1"/>
    </row>
    <row r="385" spans="1:15" ht="12.75" customHeight="1">
      <c r="A385" s="30">
        <v>375</v>
      </c>
      <c r="B385" s="311" t="s">
        <v>482</v>
      </c>
      <c r="C385" s="301">
        <v>162.05000000000001</v>
      </c>
      <c r="D385" s="302">
        <v>163.03333333333333</v>
      </c>
      <c r="E385" s="302">
        <v>160.26666666666665</v>
      </c>
      <c r="F385" s="302">
        <v>158.48333333333332</v>
      </c>
      <c r="G385" s="302">
        <v>155.71666666666664</v>
      </c>
      <c r="H385" s="302">
        <v>164.81666666666666</v>
      </c>
      <c r="I385" s="302">
        <v>167.58333333333337</v>
      </c>
      <c r="J385" s="302">
        <v>169.36666666666667</v>
      </c>
      <c r="K385" s="301">
        <v>165.8</v>
      </c>
      <c r="L385" s="301">
        <v>161.25</v>
      </c>
      <c r="M385" s="301">
        <v>10.84801</v>
      </c>
      <c r="N385" s="1"/>
      <c r="O385" s="1"/>
    </row>
    <row r="386" spans="1:15" ht="12.75" customHeight="1">
      <c r="A386" s="30">
        <v>376</v>
      </c>
      <c r="B386" s="311" t="s">
        <v>483</v>
      </c>
      <c r="C386" s="301">
        <v>546.70000000000005</v>
      </c>
      <c r="D386" s="302">
        <v>545.56666666666672</v>
      </c>
      <c r="E386" s="302">
        <v>536.13333333333344</v>
      </c>
      <c r="F386" s="302">
        <v>525.56666666666672</v>
      </c>
      <c r="G386" s="302">
        <v>516.13333333333344</v>
      </c>
      <c r="H386" s="302">
        <v>556.13333333333344</v>
      </c>
      <c r="I386" s="302">
        <v>565.56666666666661</v>
      </c>
      <c r="J386" s="302">
        <v>576.13333333333344</v>
      </c>
      <c r="K386" s="301">
        <v>555</v>
      </c>
      <c r="L386" s="301">
        <v>535</v>
      </c>
      <c r="M386" s="301">
        <v>2.0974300000000001</v>
      </c>
      <c r="N386" s="1"/>
      <c r="O386" s="1"/>
    </row>
    <row r="387" spans="1:15" ht="12.75" customHeight="1">
      <c r="A387" s="30">
        <v>377</v>
      </c>
      <c r="B387" s="311" t="s">
        <v>484</v>
      </c>
      <c r="C387" s="301">
        <v>194.05</v>
      </c>
      <c r="D387" s="302">
        <v>194.45000000000002</v>
      </c>
      <c r="E387" s="302">
        <v>192.50000000000003</v>
      </c>
      <c r="F387" s="302">
        <v>190.95000000000002</v>
      </c>
      <c r="G387" s="302">
        <v>189.00000000000003</v>
      </c>
      <c r="H387" s="302">
        <v>196.00000000000003</v>
      </c>
      <c r="I387" s="302">
        <v>197.95000000000002</v>
      </c>
      <c r="J387" s="302">
        <v>199.50000000000003</v>
      </c>
      <c r="K387" s="301">
        <v>196.4</v>
      </c>
      <c r="L387" s="301">
        <v>192.9</v>
      </c>
      <c r="M387" s="301">
        <v>0.88249999999999995</v>
      </c>
      <c r="N387" s="1"/>
      <c r="O387" s="1"/>
    </row>
    <row r="388" spans="1:15" ht="12.75" customHeight="1">
      <c r="A388" s="30">
        <v>378</v>
      </c>
      <c r="B388" s="311" t="s">
        <v>182</v>
      </c>
      <c r="C388" s="301">
        <v>606.4</v>
      </c>
      <c r="D388" s="302">
        <v>601.9666666666667</v>
      </c>
      <c r="E388" s="302">
        <v>593.93333333333339</v>
      </c>
      <c r="F388" s="302">
        <v>581.4666666666667</v>
      </c>
      <c r="G388" s="302">
        <v>573.43333333333339</v>
      </c>
      <c r="H388" s="302">
        <v>614.43333333333339</v>
      </c>
      <c r="I388" s="302">
        <v>622.4666666666667</v>
      </c>
      <c r="J388" s="302">
        <v>634.93333333333339</v>
      </c>
      <c r="K388" s="301">
        <v>610</v>
      </c>
      <c r="L388" s="301">
        <v>589.5</v>
      </c>
      <c r="M388" s="301">
        <v>3.0727099999999998</v>
      </c>
      <c r="N388" s="1"/>
      <c r="O388" s="1"/>
    </row>
    <row r="389" spans="1:15" ht="12.75" customHeight="1">
      <c r="A389" s="30">
        <v>379</v>
      </c>
      <c r="B389" s="311" t="s">
        <v>486</v>
      </c>
      <c r="C389" s="301">
        <v>2521.1</v>
      </c>
      <c r="D389" s="302">
        <v>2534.4333333333329</v>
      </c>
      <c r="E389" s="302">
        <v>2493.9166666666661</v>
      </c>
      <c r="F389" s="302">
        <v>2466.7333333333331</v>
      </c>
      <c r="G389" s="302">
        <v>2426.2166666666662</v>
      </c>
      <c r="H389" s="302">
        <v>2561.6166666666659</v>
      </c>
      <c r="I389" s="302">
        <v>2602.1333333333332</v>
      </c>
      <c r="J389" s="302">
        <v>2629.3166666666657</v>
      </c>
      <c r="K389" s="301">
        <v>2574.9499999999998</v>
      </c>
      <c r="L389" s="301">
        <v>2507.25</v>
      </c>
      <c r="M389" s="301">
        <v>0.12229</v>
      </c>
      <c r="N389" s="1"/>
      <c r="O389" s="1"/>
    </row>
    <row r="390" spans="1:15" ht="12.75" customHeight="1">
      <c r="A390" s="30">
        <v>380</v>
      </c>
      <c r="B390" s="311" t="s">
        <v>857</v>
      </c>
      <c r="C390" s="301">
        <v>105</v>
      </c>
      <c r="D390" s="302">
        <v>104.71666666666665</v>
      </c>
      <c r="E390" s="302">
        <v>103.83333333333331</v>
      </c>
      <c r="F390" s="302">
        <v>102.66666666666666</v>
      </c>
      <c r="G390" s="302">
        <v>101.78333333333332</v>
      </c>
      <c r="H390" s="302">
        <v>105.88333333333331</v>
      </c>
      <c r="I390" s="302">
        <v>106.76666666666667</v>
      </c>
      <c r="J390" s="302">
        <v>107.93333333333331</v>
      </c>
      <c r="K390" s="301">
        <v>105.6</v>
      </c>
      <c r="L390" s="301">
        <v>103.55</v>
      </c>
      <c r="M390" s="301">
        <v>7.0159500000000001</v>
      </c>
      <c r="N390" s="1"/>
      <c r="O390" s="1"/>
    </row>
    <row r="391" spans="1:15" ht="12.75" customHeight="1">
      <c r="A391" s="30">
        <v>381</v>
      </c>
      <c r="B391" s="311" t="s">
        <v>183</v>
      </c>
      <c r="C391" s="301">
        <v>88.75</v>
      </c>
      <c r="D391" s="302">
        <v>88.533333333333346</v>
      </c>
      <c r="E391" s="302">
        <v>86.716666666666697</v>
      </c>
      <c r="F391" s="302">
        <v>84.683333333333351</v>
      </c>
      <c r="G391" s="302">
        <v>82.866666666666703</v>
      </c>
      <c r="H391" s="302">
        <v>90.566666666666691</v>
      </c>
      <c r="I391" s="302">
        <v>92.383333333333326</v>
      </c>
      <c r="J391" s="302">
        <v>94.416666666666686</v>
      </c>
      <c r="K391" s="301">
        <v>90.35</v>
      </c>
      <c r="L391" s="301">
        <v>86.5</v>
      </c>
      <c r="M391" s="301">
        <v>366.5994</v>
      </c>
      <c r="N391" s="1"/>
      <c r="O391" s="1"/>
    </row>
    <row r="392" spans="1:15" ht="12.75" customHeight="1">
      <c r="A392" s="30">
        <v>382</v>
      </c>
      <c r="B392" s="311" t="s">
        <v>485</v>
      </c>
      <c r="C392" s="301">
        <v>82.8</v>
      </c>
      <c r="D392" s="302">
        <v>83.25</v>
      </c>
      <c r="E392" s="302">
        <v>81.95</v>
      </c>
      <c r="F392" s="302">
        <v>81.100000000000009</v>
      </c>
      <c r="G392" s="302">
        <v>79.800000000000011</v>
      </c>
      <c r="H392" s="302">
        <v>84.1</v>
      </c>
      <c r="I392" s="302">
        <v>85.4</v>
      </c>
      <c r="J392" s="302">
        <v>86.249999999999986</v>
      </c>
      <c r="K392" s="301">
        <v>84.55</v>
      </c>
      <c r="L392" s="301">
        <v>82.4</v>
      </c>
      <c r="M392" s="301">
        <v>18.0931</v>
      </c>
      <c r="N392" s="1"/>
      <c r="O392" s="1"/>
    </row>
    <row r="393" spans="1:15" ht="12.75" customHeight="1">
      <c r="A393" s="30">
        <v>383</v>
      </c>
      <c r="B393" s="311" t="s">
        <v>184</v>
      </c>
      <c r="C393" s="301">
        <v>113.7</v>
      </c>
      <c r="D393" s="302">
        <v>113.53333333333335</v>
      </c>
      <c r="E393" s="302">
        <v>112.86666666666669</v>
      </c>
      <c r="F393" s="302">
        <v>112.03333333333335</v>
      </c>
      <c r="G393" s="302">
        <v>111.36666666666669</v>
      </c>
      <c r="H393" s="302">
        <v>114.36666666666669</v>
      </c>
      <c r="I393" s="302">
        <v>115.03333333333335</v>
      </c>
      <c r="J393" s="302">
        <v>115.86666666666669</v>
      </c>
      <c r="K393" s="301">
        <v>114.2</v>
      </c>
      <c r="L393" s="301">
        <v>112.7</v>
      </c>
      <c r="M393" s="301">
        <v>21.36664</v>
      </c>
      <c r="N393" s="1"/>
      <c r="O393" s="1"/>
    </row>
    <row r="394" spans="1:15" ht="12.75" customHeight="1">
      <c r="A394" s="30">
        <v>384</v>
      </c>
      <c r="B394" s="311" t="s">
        <v>487</v>
      </c>
      <c r="C394" s="301">
        <v>120.25</v>
      </c>
      <c r="D394" s="302">
        <v>121.46666666666665</v>
      </c>
      <c r="E394" s="302">
        <v>118.38333333333331</v>
      </c>
      <c r="F394" s="302">
        <v>116.51666666666665</v>
      </c>
      <c r="G394" s="302">
        <v>113.43333333333331</v>
      </c>
      <c r="H394" s="302">
        <v>123.33333333333331</v>
      </c>
      <c r="I394" s="302">
        <v>126.41666666666666</v>
      </c>
      <c r="J394" s="302">
        <v>128.2833333333333</v>
      </c>
      <c r="K394" s="301">
        <v>124.55</v>
      </c>
      <c r="L394" s="301">
        <v>119.6</v>
      </c>
      <c r="M394" s="301">
        <v>24.5945</v>
      </c>
      <c r="N394" s="1"/>
      <c r="O394" s="1"/>
    </row>
    <row r="395" spans="1:15" ht="12.75" customHeight="1">
      <c r="A395" s="30">
        <v>385</v>
      </c>
      <c r="B395" s="311" t="s">
        <v>488</v>
      </c>
      <c r="C395" s="301">
        <v>988.15</v>
      </c>
      <c r="D395" s="302">
        <v>984.85</v>
      </c>
      <c r="E395" s="302">
        <v>976.7</v>
      </c>
      <c r="F395" s="302">
        <v>965.25</v>
      </c>
      <c r="G395" s="302">
        <v>957.1</v>
      </c>
      <c r="H395" s="302">
        <v>996.30000000000007</v>
      </c>
      <c r="I395" s="302">
        <v>1004.4499999999999</v>
      </c>
      <c r="J395" s="302">
        <v>1015.9000000000001</v>
      </c>
      <c r="K395" s="301">
        <v>993</v>
      </c>
      <c r="L395" s="301">
        <v>973.4</v>
      </c>
      <c r="M395" s="301">
        <v>0.61795999999999995</v>
      </c>
      <c r="N395" s="1"/>
      <c r="O395" s="1"/>
    </row>
    <row r="396" spans="1:15" ht="12.75" customHeight="1">
      <c r="A396" s="30">
        <v>386</v>
      </c>
      <c r="B396" s="311" t="s">
        <v>185</v>
      </c>
      <c r="C396" s="301">
        <v>2596.3000000000002</v>
      </c>
      <c r="D396" s="302">
        <v>2606</v>
      </c>
      <c r="E396" s="302">
        <v>2574.6999999999998</v>
      </c>
      <c r="F396" s="302">
        <v>2553.1</v>
      </c>
      <c r="G396" s="302">
        <v>2521.7999999999997</v>
      </c>
      <c r="H396" s="302">
        <v>2627.6</v>
      </c>
      <c r="I396" s="302">
        <v>2658.9</v>
      </c>
      <c r="J396" s="302">
        <v>2680.5</v>
      </c>
      <c r="K396" s="301">
        <v>2637.3</v>
      </c>
      <c r="L396" s="301">
        <v>2584.4</v>
      </c>
      <c r="M396" s="301">
        <v>51.667380000000001</v>
      </c>
      <c r="N396" s="1"/>
      <c r="O396" s="1"/>
    </row>
    <row r="397" spans="1:15" ht="12.75" customHeight="1">
      <c r="A397" s="30">
        <v>387</v>
      </c>
      <c r="B397" s="311" t="s">
        <v>843</v>
      </c>
      <c r="C397" s="301">
        <v>505.35</v>
      </c>
      <c r="D397" s="302">
        <v>508.16666666666669</v>
      </c>
      <c r="E397" s="302">
        <v>498.33333333333337</v>
      </c>
      <c r="F397" s="302">
        <v>491.31666666666666</v>
      </c>
      <c r="G397" s="302">
        <v>481.48333333333335</v>
      </c>
      <c r="H397" s="302">
        <v>515.18333333333339</v>
      </c>
      <c r="I397" s="302">
        <v>525.01666666666677</v>
      </c>
      <c r="J397" s="302">
        <v>532.03333333333342</v>
      </c>
      <c r="K397" s="301">
        <v>518</v>
      </c>
      <c r="L397" s="301">
        <v>501.15</v>
      </c>
      <c r="M397" s="301">
        <v>1.3646799999999999</v>
      </c>
      <c r="N397" s="1"/>
      <c r="O397" s="1"/>
    </row>
    <row r="398" spans="1:15" ht="12.75" customHeight="1">
      <c r="A398" s="30">
        <v>388</v>
      </c>
      <c r="B398" s="311" t="s">
        <v>479</v>
      </c>
      <c r="C398" s="301">
        <v>238.8</v>
      </c>
      <c r="D398" s="302">
        <v>238.96666666666667</v>
      </c>
      <c r="E398" s="302">
        <v>237.93333333333334</v>
      </c>
      <c r="F398" s="302">
        <v>237.06666666666666</v>
      </c>
      <c r="G398" s="302">
        <v>236.03333333333333</v>
      </c>
      <c r="H398" s="302">
        <v>239.83333333333334</v>
      </c>
      <c r="I398" s="302">
        <v>240.8666666666667</v>
      </c>
      <c r="J398" s="302">
        <v>241.73333333333335</v>
      </c>
      <c r="K398" s="301">
        <v>240</v>
      </c>
      <c r="L398" s="301">
        <v>238.1</v>
      </c>
      <c r="M398" s="301">
        <v>0.59745000000000004</v>
      </c>
      <c r="N398" s="1"/>
      <c r="O398" s="1"/>
    </row>
    <row r="399" spans="1:15" ht="12.75" customHeight="1">
      <c r="A399" s="30">
        <v>389</v>
      </c>
      <c r="B399" s="311" t="s">
        <v>489</v>
      </c>
      <c r="C399" s="301">
        <v>856</v>
      </c>
      <c r="D399" s="302">
        <v>855.7166666666667</v>
      </c>
      <c r="E399" s="302">
        <v>849.03333333333342</v>
      </c>
      <c r="F399" s="302">
        <v>842.06666666666672</v>
      </c>
      <c r="G399" s="302">
        <v>835.38333333333344</v>
      </c>
      <c r="H399" s="302">
        <v>862.68333333333339</v>
      </c>
      <c r="I399" s="302">
        <v>869.36666666666679</v>
      </c>
      <c r="J399" s="302">
        <v>876.33333333333337</v>
      </c>
      <c r="K399" s="301">
        <v>862.4</v>
      </c>
      <c r="L399" s="301">
        <v>848.75</v>
      </c>
      <c r="M399" s="301">
        <v>0.11829000000000001</v>
      </c>
      <c r="N399" s="1"/>
      <c r="O399" s="1"/>
    </row>
    <row r="400" spans="1:15" ht="12.75" customHeight="1">
      <c r="A400" s="30">
        <v>390</v>
      </c>
      <c r="B400" s="311" t="s">
        <v>490</v>
      </c>
      <c r="C400" s="301">
        <v>1270.0999999999999</v>
      </c>
      <c r="D400" s="302">
        <v>1269.6000000000001</v>
      </c>
      <c r="E400" s="302">
        <v>1245.5000000000002</v>
      </c>
      <c r="F400" s="302">
        <v>1220.9000000000001</v>
      </c>
      <c r="G400" s="302">
        <v>1196.8000000000002</v>
      </c>
      <c r="H400" s="302">
        <v>1294.2000000000003</v>
      </c>
      <c r="I400" s="302">
        <v>1318.3000000000002</v>
      </c>
      <c r="J400" s="302">
        <v>1342.9000000000003</v>
      </c>
      <c r="K400" s="301">
        <v>1293.7</v>
      </c>
      <c r="L400" s="301">
        <v>1245</v>
      </c>
      <c r="M400" s="301">
        <v>2.5380699999999998</v>
      </c>
      <c r="N400" s="1"/>
      <c r="O400" s="1"/>
    </row>
    <row r="401" spans="1:15" ht="12.75" customHeight="1">
      <c r="A401" s="30">
        <v>391</v>
      </c>
      <c r="B401" s="311" t="s">
        <v>481</v>
      </c>
      <c r="C401" s="301">
        <v>30.65</v>
      </c>
      <c r="D401" s="302">
        <v>30.766666666666666</v>
      </c>
      <c r="E401" s="302">
        <v>30.43333333333333</v>
      </c>
      <c r="F401" s="302">
        <v>30.216666666666665</v>
      </c>
      <c r="G401" s="302">
        <v>29.883333333333329</v>
      </c>
      <c r="H401" s="302">
        <v>30.983333333333331</v>
      </c>
      <c r="I401" s="302">
        <v>31.316666666666666</v>
      </c>
      <c r="J401" s="302">
        <v>31.533333333333331</v>
      </c>
      <c r="K401" s="301">
        <v>31.1</v>
      </c>
      <c r="L401" s="301">
        <v>30.55</v>
      </c>
      <c r="M401" s="301">
        <v>9.4501100000000005</v>
      </c>
      <c r="N401" s="1"/>
      <c r="O401" s="1"/>
    </row>
    <row r="402" spans="1:15" ht="12.75" customHeight="1">
      <c r="A402" s="30">
        <v>392</v>
      </c>
      <c r="B402" s="311" t="s">
        <v>186</v>
      </c>
      <c r="C402" s="301">
        <v>70.75</v>
      </c>
      <c r="D402" s="302">
        <v>71.166666666666671</v>
      </c>
      <c r="E402" s="302">
        <v>70.083333333333343</v>
      </c>
      <c r="F402" s="302">
        <v>69.416666666666671</v>
      </c>
      <c r="G402" s="302">
        <v>68.333333333333343</v>
      </c>
      <c r="H402" s="302">
        <v>71.833333333333343</v>
      </c>
      <c r="I402" s="302">
        <v>72.916666666666686</v>
      </c>
      <c r="J402" s="302">
        <v>73.583333333333343</v>
      </c>
      <c r="K402" s="301">
        <v>72.25</v>
      </c>
      <c r="L402" s="301">
        <v>70.5</v>
      </c>
      <c r="M402" s="301">
        <v>237.70095000000001</v>
      </c>
      <c r="N402" s="1"/>
      <c r="O402" s="1"/>
    </row>
    <row r="403" spans="1:15" ht="12.75" customHeight="1">
      <c r="A403" s="30">
        <v>393</v>
      </c>
      <c r="B403" s="311" t="s">
        <v>274</v>
      </c>
      <c r="C403" s="301">
        <v>6628.35</v>
      </c>
      <c r="D403" s="302">
        <v>6639.45</v>
      </c>
      <c r="E403" s="302">
        <v>6588.9</v>
      </c>
      <c r="F403" s="302">
        <v>6549.45</v>
      </c>
      <c r="G403" s="302">
        <v>6498.9</v>
      </c>
      <c r="H403" s="302">
        <v>6678.9</v>
      </c>
      <c r="I403" s="302">
        <v>6729.4500000000007</v>
      </c>
      <c r="J403" s="302">
        <v>6768.9</v>
      </c>
      <c r="K403" s="301">
        <v>6690</v>
      </c>
      <c r="L403" s="301">
        <v>6600</v>
      </c>
      <c r="M403" s="301">
        <v>6.087E-2</v>
      </c>
      <c r="N403" s="1"/>
      <c r="O403" s="1"/>
    </row>
    <row r="404" spans="1:15" ht="12.75" customHeight="1">
      <c r="A404" s="30">
        <v>394</v>
      </c>
      <c r="B404" s="311" t="s">
        <v>273</v>
      </c>
      <c r="C404" s="301">
        <v>723.3</v>
      </c>
      <c r="D404" s="302">
        <v>727.76666666666677</v>
      </c>
      <c r="E404" s="302">
        <v>717.58333333333348</v>
      </c>
      <c r="F404" s="302">
        <v>711.86666666666667</v>
      </c>
      <c r="G404" s="302">
        <v>701.68333333333339</v>
      </c>
      <c r="H404" s="302">
        <v>733.48333333333358</v>
      </c>
      <c r="I404" s="302">
        <v>743.66666666666674</v>
      </c>
      <c r="J404" s="302">
        <v>749.38333333333367</v>
      </c>
      <c r="K404" s="301">
        <v>737.95</v>
      </c>
      <c r="L404" s="301">
        <v>722.05</v>
      </c>
      <c r="M404" s="301">
        <v>10.52458</v>
      </c>
      <c r="N404" s="1"/>
      <c r="O404" s="1"/>
    </row>
    <row r="405" spans="1:15" ht="12.75" customHeight="1">
      <c r="A405" s="30">
        <v>395</v>
      </c>
      <c r="B405" s="311" t="s">
        <v>187</v>
      </c>
      <c r="C405" s="301">
        <v>1125.75</v>
      </c>
      <c r="D405" s="302">
        <v>1131.0833333333333</v>
      </c>
      <c r="E405" s="302">
        <v>1117.4666666666665</v>
      </c>
      <c r="F405" s="302">
        <v>1109.1833333333332</v>
      </c>
      <c r="G405" s="302">
        <v>1095.5666666666664</v>
      </c>
      <c r="H405" s="302">
        <v>1139.3666666666666</v>
      </c>
      <c r="I405" s="302">
        <v>1152.9833333333333</v>
      </c>
      <c r="J405" s="302">
        <v>1161.2666666666667</v>
      </c>
      <c r="K405" s="301">
        <v>1144.7</v>
      </c>
      <c r="L405" s="301">
        <v>1122.8</v>
      </c>
      <c r="M405" s="301">
        <v>9.4741700000000009</v>
      </c>
      <c r="N405" s="1"/>
      <c r="O405" s="1"/>
    </row>
    <row r="406" spans="1:15" ht="12.75" customHeight="1">
      <c r="A406" s="30">
        <v>396</v>
      </c>
      <c r="B406" s="311" t="s">
        <v>188</v>
      </c>
      <c r="C406" s="301">
        <v>451.35</v>
      </c>
      <c r="D406" s="302">
        <v>451.8</v>
      </c>
      <c r="E406" s="302">
        <v>448.15000000000003</v>
      </c>
      <c r="F406" s="302">
        <v>444.95000000000005</v>
      </c>
      <c r="G406" s="302">
        <v>441.30000000000007</v>
      </c>
      <c r="H406" s="302">
        <v>455</v>
      </c>
      <c r="I406" s="302">
        <v>458.65</v>
      </c>
      <c r="J406" s="302">
        <v>461.84999999999997</v>
      </c>
      <c r="K406" s="301">
        <v>455.45</v>
      </c>
      <c r="L406" s="301">
        <v>448.6</v>
      </c>
      <c r="M406" s="301">
        <v>99.20926</v>
      </c>
      <c r="N406" s="1"/>
      <c r="O406" s="1"/>
    </row>
    <row r="407" spans="1:15" ht="12.75" customHeight="1">
      <c r="A407" s="30">
        <v>397</v>
      </c>
      <c r="B407" s="311" t="s">
        <v>494</v>
      </c>
      <c r="C407" s="301">
        <v>2262.85</v>
      </c>
      <c r="D407" s="302">
        <v>2277.7166666666667</v>
      </c>
      <c r="E407" s="302">
        <v>2235.1333333333332</v>
      </c>
      <c r="F407" s="302">
        <v>2207.4166666666665</v>
      </c>
      <c r="G407" s="302">
        <v>2164.833333333333</v>
      </c>
      <c r="H407" s="302">
        <v>2305.4333333333334</v>
      </c>
      <c r="I407" s="302">
        <v>2348.0166666666664</v>
      </c>
      <c r="J407" s="302">
        <v>2375.7333333333336</v>
      </c>
      <c r="K407" s="301">
        <v>2320.3000000000002</v>
      </c>
      <c r="L407" s="301">
        <v>2250</v>
      </c>
      <c r="M407" s="301">
        <v>0.61875999999999998</v>
      </c>
      <c r="N407" s="1"/>
      <c r="O407" s="1"/>
    </row>
    <row r="408" spans="1:15" ht="12.75" customHeight="1">
      <c r="A408" s="30">
        <v>398</v>
      </c>
      <c r="B408" s="311" t="s">
        <v>495</v>
      </c>
      <c r="C408" s="301">
        <v>105.8</v>
      </c>
      <c r="D408" s="302">
        <v>105.86666666666667</v>
      </c>
      <c r="E408" s="302">
        <v>104.43333333333335</v>
      </c>
      <c r="F408" s="302">
        <v>103.06666666666668</v>
      </c>
      <c r="G408" s="302">
        <v>101.63333333333335</v>
      </c>
      <c r="H408" s="302">
        <v>107.23333333333335</v>
      </c>
      <c r="I408" s="302">
        <v>108.66666666666669</v>
      </c>
      <c r="J408" s="302">
        <v>110.03333333333335</v>
      </c>
      <c r="K408" s="301">
        <v>107.3</v>
      </c>
      <c r="L408" s="301">
        <v>104.5</v>
      </c>
      <c r="M408" s="301">
        <v>2.1429299999999998</v>
      </c>
      <c r="N408" s="1"/>
      <c r="O408" s="1"/>
    </row>
    <row r="409" spans="1:15" ht="12.75" customHeight="1">
      <c r="A409" s="30">
        <v>399</v>
      </c>
      <c r="B409" s="311" t="s">
        <v>500</v>
      </c>
      <c r="C409" s="301">
        <v>104.5</v>
      </c>
      <c r="D409" s="302">
        <v>104.63333333333333</v>
      </c>
      <c r="E409" s="302">
        <v>103.66666666666666</v>
      </c>
      <c r="F409" s="302">
        <v>102.83333333333333</v>
      </c>
      <c r="G409" s="302">
        <v>101.86666666666666</v>
      </c>
      <c r="H409" s="302">
        <v>105.46666666666665</v>
      </c>
      <c r="I409" s="302">
        <v>106.43333333333332</v>
      </c>
      <c r="J409" s="302">
        <v>107.26666666666665</v>
      </c>
      <c r="K409" s="301">
        <v>105.6</v>
      </c>
      <c r="L409" s="301">
        <v>103.8</v>
      </c>
      <c r="M409" s="301">
        <v>6.7987399999999996</v>
      </c>
      <c r="N409" s="1"/>
      <c r="O409" s="1"/>
    </row>
    <row r="410" spans="1:15" ht="12.75" customHeight="1">
      <c r="A410" s="30">
        <v>400</v>
      </c>
      <c r="B410" s="311" t="s">
        <v>496</v>
      </c>
      <c r="C410" s="301">
        <v>98.45</v>
      </c>
      <c r="D410" s="302">
        <v>98.633333333333326</v>
      </c>
      <c r="E410" s="302">
        <v>95.016666666666652</v>
      </c>
      <c r="F410" s="302">
        <v>91.583333333333329</v>
      </c>
      <c r="G410" s="302">
        <v>87.966666666666654</v>
      </c>
      <c r="H410" s="302">
        <v>102.06666666666665</v>
      </c>
      <c r="I410" s="302">
        <v>105.68333333333332</v>
      </c>
      <c r="J410" s="302">
        <v>109.11666666666665</v>
      </c>
      <c r="K410" s="301">
        <v>102.25</v>
      </c>
      <c r="L410" s="301">
        <v>95.2</v>
      </c>
      <c r="M410" s="301">
        <v>14.16522</v>
      </c>
      <c r="N410" s="1"/>
      <c r="O410" s="1"/>
    </row>
    <row r="411" spans="1:15" ht="12.75" customHeight="1">
      <c r="A411" s="30">
        <v>401</v>
      </c>
      <c r="B411" s="311" t="s">
        <v>498</v>
      </c>
      <c r="C411" s="301">
        <v>2806.25</v>
      </c>
      <c r="D411" s="302">
        <v>2819.4833333333336</v>
      </c>
      <c r="E411" s="302">
        <v>2777.7666666666673</v>
      </c>
      <c r="F411" s="302">
        <v>2749.2833333333338</v>
      </c>
      <c r="G411" s="302">
        <v>2707.5666666666675</v>
      </c>
      <c r="H411" s="302">
        <v>2847.9666666666672</v>
      </c>
      <c r="I411" s="302">
        <v>2889.6833333333334</v>
      </c>
      <c r="J411" s="302">
        <v>2918.166666666667</v>
      </c>
      <c r="K411" s="301">
        <v>2861.2</v>
      </c>
      <c r="L411" s="301">
        <v>2791</v>
      </c>
      <c r="M411" s="301">
        <v>4.9020000000000001E-2</v>
      </c>
      <c r="N411" s="1"/>
      <c r="O411" s="1"/>
    </row>
    <row r="412" spans="1:15" ht="12.75" customHeight="1">
      <c r="A412" s="30">
        <v>402</v>
      </c>
      <c r="B412" s="311" t="s">
        <v>497</v>
      </c>
      <c r="C412" s="301">
        <v>632.25</v>
      </c>
      <c r="D412" s="302">
        <v>641.35</v>
      </c>
      <c r="E412" s="302">
        <v>618.90000000000009</v>
      </c>
      <c r="F412" s="302">
        <v>605.55000000000007</v>
      </c>
      <c r="G412" s="302">
        <v>583.10000000000014</v>
      </c>
      <c r="H412" s="302">
        <v>654.70000000000005</v>
      </c>
      <c r="I412" s="302">
        <v>677.15000000000009</v>
      </c>
      <c r="J412" s="302">
        <v>690.5</v>
      </c>
      <c r="K412" s="301">
        <v>663.8</v>
      </c>
      <c r="L412" s="301">
        <v>628</v>
      </c>
      <c r="M412" s="301">
        <v>3.9351600000000002</v>
      </c>
      <c r="N412" s="1"/>
      <c r="O412" s="1"/>
    </row>
    <row r="413" spans="1:15" ht="12.75" customHeight="1">
      <c r="A413" s="30">
        <v>403</v>
      </c>
      <c r="B413" s="311" t="s">
        <v>499</v>
      </c>
      <c r="C413" s="301">
        <v>435.45</v>
      </c>
      <c r="D413" s="302">
        <v>438.08333333333331</v>
      </c>
      <c r="E413" s="302">
        <v>427.51666666666665</v>
      </c>
      <c r="F413" s="302">
        <v>419.58333333333331</v>
      </c>
      <c r="G413" s="302">
        <v>409.01666666666665</v>
      </c>
      <c r="H413" s="302">
        <v>446.01666666666665</v>
      </c>
      <c r="I413" s="302">
        <v>456.58333333333337</v>
      </c>
      <c r="J413" s="302">
        <v>464.51666666666665</v>
      </c>
      <c r="K413" s="301">
        <v>448.65</v>
      </c>
      <c r="L413" s="301">
        <v>430.15</v>
      </c>
      <c r="M413" s="301">
        <v>1.2414499999999999</v>
      </c>
      <c r="N413" s="1"/>
      <c r="O413" s="1"/>
    </row>
    <row r="414" spans="1:15" ht="12.75" customHeight="1">
      <c r="A414" s="30">
        <v>404</v>
      </c>
      <c r="B414" s="311" t="s">
        <v>189</v>
      </c>
      <c r="C414" s="301">
        <v>19314.2</v>
      </c>
      <c r="D414" s="302">
        <v>19246.733333333334</v>
      </c>
      <c r="E414" s="302">
        <v>19118.466666666667</v>
      </c>
      <c r="F414" s="302">
        <v>18922.733333333334</v>
      </c>
      <c r="G414" s="302">
        <v>18794.466666666667</v>
      </c>
      <c r="H414" s="302">
        <v>19442.466666666667</v>
      </c>
      <c r="I414" s="302">
        <v>19570.733333333337</v>
      </c>
      <c r="J414" s="302">
        <v>19766.466666666667</v>
      </c>
      <c r="K414" s="301">
        <v>19375</v>
      </c>
      <c r="L414" s="301">
        <v>19051</v>
      </c>
      <c r="M414" s="301">
        <v>0.30377999999999999</v>
      </c>
      <c r="N414" s="1"/>
      <c r="O414" s="1"/>
    </row>
    <row r="415" spans="1:15" ht="12.75" customHeight="1">
      <c r="A415" s="30">
        <v>405</v>
      </c>
      <c r="B415" s="311" t="s">
        <v>501</v>
      </c>
      <c r="C415" s="301">
        <v>1647.75</v>
      </c>
      <c r="D415" s="302">
        <v>1640.0833333333333</v>
      </c>
      <c r="E415" s="302">
        <v>1616.3666666666666</v>
      </c>
      <c r="F415" s="302">
        <v>1584.9833333333333</v>
      </c>
      <c r="G415" s="302">
        <v>1561.2666666666667</v>
      </c>
      <c r="H415" s="302">
        <v>1671.4666666666665</v>
      </c>
      <c r="I415" s="302">
        <v>1695.1833333333332</v>
      </c>
      <c r="J415" s="302">
        <v>1726.5666666666664</v>
      </c>
      <c r="K415" s="301">
        <v>1663.8</v>
      </c>
      <c r="L415" s="301">
        <v>1608.7</v>
      </c>
      <c r="M415" s="301">
        <v>1.1872799999999999</v>
      </c>
      <c r="N415" s="1"/>
      <c r="O415" s="1"/>
    </row>
    <row r="416" spans="1:15" ht="12.75" customHeight="1">
      <c r="A416" s="30">
        <v>406</v>
      </c>
      <c r="B416" s="311" t="s">
        <v>190</v>
      </c>
      <c r="C416" s="301">
        <v>2382.4499999999998</v>
      </c>
      <c r="D416" s="302">
        <v>2392.4833333333331</v>
      </c>
      <c r="E416" s="302">
        <v>2359.9666666666662</v>
      </c>
      <c r="F416" s="302">
        <v>2337.4833333333331</v>
      </c>
      <c r="G416" s="302">
        <v>2304.9666666666662</v>
      </c>
      <c r="H416" s="302">
        <v>2414.9666666666662</v>
      </c>
      <c r="I416" s="302">
        <v>2447.4833333333336</v>
      </c>
      <c r="J416" s="302">
        <v>2469.9666666666662</v>
      </c>
      <c r="K416" s="301">
        <v>2425</v>
      </c>
      <c r="L416" s="301">
        <v>2370</v>
      </c>
      <c r="M416" s="301">
        <v>2.3174700000000001</v>
      </c>
      <c r="N416" s="1"/>
      <c r="O416" s="1"/>
    </row>
    <row r="417" spans="1:15" ht="12.75" customHeight="1">
      <c r="A417" s="30">
        <v>407</v>
      </c>
      <c r="B417" s="311" t="s">
        <v>491</v>
      </c>
      <c r="C417" s="301">
        <v>444.75</v>
      </c>
      <c r="D417" s="302">
        <v>445.83333333333331</v>
      </c>
      <c r="E417" s="302">
        <v>441.66666666666663</v>
      </c>
      <c r="F417" s="302">
        <v>438.58333333333331</v>
      </c>
      <c r="G417" s="302">
        <v>434.41666666666663</v>
      </c>
      <c r="H417" s="302">
        <v>448.91666666666663</v>
      </c>
      <c r="I417" s="302">
        <v>453.08333333333326</v>
      </c>
      <c r="J417" s="302">
        <v>456.16666666666663</v>
      </c>
      <c r="K417" s="301">
        <v>450</v>
      </c>
      <c r="L417" s="301">
        <v>442.75</v>
      </c>
      <c r="M417" s="301">
        <v>0.28305000000000002</v>
      </c>
      <c r="N417" s="1"/>
      <c r="O417" s="1"/>
    </row>
    <row r="418" spans="1:15" ht="12.75" customHeight="1">
      <c r="A418" s="30">
        <v>408</v>
      </c>
      <c r="B418" s="311" t="s">
        <v>492</v>
      </c>
      <c r="C418" s="301">
        <v>27.4</v>
      </c>
      <c r="D418" s="302">
        <v>27.416666666666668</v>
      </c>
      <c r="E418" s="302">
        <v>27.283333333333335</v>
      </c>
      <c r="F418" s="302">
        <v>27.166666666666668</v>
      </c>
      <c r="G418" s="302">
        <v>27.033333333333335</v>
      </c>
      <c r="H418" s="302">
        <v>27.533333333333335</v>
      </c>
      <c r="I418" s="302">
        <v>27.666666666666668</v>
      </c>
      <c r="J418" s="302">
        <v>27.783333333333335</v>
      </c>
      <c r="K418" s="301">
        <v>27.55</v>
      </c>
      <c r="L418" s="301">
        <v>27.3</v>
      </c>
      <c r="M418" s="301">
        <v>4.83995</v>
      </c>
      <c r="N418" s="1"/>
      <c r="O418" s="1"/>
    </row>
    <row r="419" spans="1:15" ht="12.75" customHeight="1">
      <c r="A419" s="30">
        <v>409</v>
      </c>
      <c r="B419" s="311" t="s">
        <v>493</v>
      </c>
      <c r="C419" s="301">
        <v>3294.3</v>
      </c>
      <c r="D419" s="302">
        <v>3294.8333333333335</v>
      </c>
      <c r="E419" s="302">
        <v>3234.666666666667</v>
      </c>
      <c r="F419" s="302">
        <v>3175.0333333333333</v>
      </c>
      <c r="G419" s="302">
        <v>3114.8666666666668</v>
      </c>
      <c r="H419" s="302">
        <v>3354.4666666666672</v>
      </c>
      <c r="I419" s="302">
        <v>3414.6333333333341</v>
      </c>
      <c r="J419" s="302">
        <v>3474.2666666666673</v>
      </c>
      <c r="K419" s="301">
        <v>3355</v>
      </c>
      <c r="L419" s="301">
        <v>3235.2</v>
      </c>
      <c r="M419" s="301">
        <v>0.38764999999999999</v>
      </c>
      <c r="N419" s="1"/>
      <c r="O419" s="1"/>
    </row>
    <row r="420" spans="1:15" ht="12.75" customHeight="1">
      <c r="A420" s="30">
        <v>410</v>
      </c>
      <c r="B420" s="311" t="s">
        <v>502</v>
      </c>
      <c r="C420" s="301">
        <v>512.85</v>
      </c>
      <c r="D420" s="302">
        <v>515.6</v>
      </c>
      <c r="E420" s="302">
        <v>507.30000000000007</v>
      </c>
      <c r="F420" s="302">
        <v>501.75000000000006</v>
      </c>
      <c r="G420" s="302">
        <v>493.4500000000001</v>
      </c>
      <c r="H420" s="302">
        <v>521.15000000000009</v>
      </c>
      <c r="I420" s="302">
        <v>529.45000000000005</v>
      </c>
      <c r="J420" s="302">
        <v>535</v>
      </c>
      <c r="K420" s="301">
        <v>523.9</v>
      </c>
      <c r="L420" s="301">
        <v>510.05</v>
      </c>
      <c r="M420" s="301">
        <v>0.99709999999999999</v>
      </c>
      <c r="N420" s="1"/>
      <c r="O420" s="1"/>
    </row>
    <row r="421" spans="1:15" ht="12.75" customHeight="1">
      <c r="A421" s="30">
        <v>411</v>
      </c>
      <c r="B421" s="311" t="s">
        <v>504</v>
      </c>
      <c r="C421" s="301">
        <v>372.95</v>
      </c>
      <c r="D421" s="302">
        <v>373.75</v>
      </c>
      <c r="E421" s="302">
        <v>370.2</v>
      </c>
      <c r="F421" s="302">
        <v>367.45</v>
      </c>
      <c r="G421" s="302">
        <v>363.9</v>
      </c>
      <c r="H421" s="302">
        <v>376.5</v>
      </c>
      <c r="I421" s="302">
        <v>380.04999999999995</v>
      </c>
      <c r="J421" s="302">
        <v>382.8</v>
      </c>
      <c r="K421" s="301">
        <v>377.3</v>
      </c>
      <c r="L421" s="301">
        <v>371</v>
      </c>
      <c r="M421" s="301">
        <v>0.28311999999999998</v>
      </c>
      <c r="N421" s="1"/>
      <c r="O421" s="1"/>
    </row>
    <row r="422" spans="1:15" ht="12.75" customHeight="1">
      <c r="A422" s="30">
        <v>412</v>
      </c>
      <c r="B422" s="311" t="s">
        <v>503</v>
      </c>
      <c r="C422" s="301">
        <v>2750.3</v>
      </c>
      <c r="D422" s="302">
        <v>2740.9333333333329</v>
      </c>
      <c r="E422" s="302">
        <v>2721.8666666666659</v>
      </c>
      <c r="F422" s="302">
        <v>2693.4333333333329</v>
      </c>
      <c r="G422" s="302">
        <v>2674.3666666666659</v>
      </c>
      <c r="H422" s="302">
        <v>2769.3666666666659</v>
      </c>
      <c r="I422" s="302">
        <v>2788.4333333333325</v>
      </c>
      <c r="J422" s="302">
        <v>2816.8666666666659</v>
      </c>
      <c r="K422" s="301">
        <v>2760</v>
      </c>
      <c r="L422" s="301">
        <v>2712.5</v>
      </c>
      <c r="M422" s="301">
        <v>0.5323</v>
      </c>
      <c r="N422" s="1"/>
      <c r="O422" s="1"/>
    </row>
    <row r="423" spans="1:15" ht="12.75" customHeight="1">
      <c r="A423" s="30">
        <v>413</v>
      </c>
      <c r="B423" s="311" t="s">
        <v>858</v>
      </c>
      <c r="C423" s="301">
        <v>599.6</v>
      </c>
      <c r="D423" s="302">
        <v>600.16666666666663</v>
      </c>
      <c r="E423" s="302">
        <v>594.43333333333328</v>
      </c>
      <c r="F423" s="302">
        <v>589.26666666666665</v>
      </c>
      <c r="G423" s="302">
        <v>583.5333333333333</v>
      </c>
      <c r="H423" s="302">
        <v>605.33333333333326</v>
      </c>
      <c r="I423" s="302">
        <v>611.06666666666661</v>
      </c>
      <c r="J423" s="302">
        <v>616.23333333333323</v>
      </c>
      <c r="K423" s="301">
        <v>605.9</v>
      </c>
      <c r="L423" s="301">
        <v>595</v>
      </c>
      <c r="M423" s="301">
        <v>3.8299099999999999</v>
      </c>
      <c r="N423" s="1"/>
      <c r="O423" s="1"/>
    </row>
    <row r="424" spans="1:15" ht="12.75" customHeight="1">
      <c r="A424" s="30">
        <v>414</v>
      </c>
      <c r="B424" s="311" t="s">
        <v>505</v>
      </c>
      <c r="C424" s="301">
        <v>689</v>
      </c>
      <c r="D424" s="302">
        <v>685.5</v>
      </c>
      <c r="E424" s="302">
        <v>677.1</v>
      </c>
      <c r="F424" s="302">
        <v>665.2</v>
      </c>
      <c r="G424" s="302">
        <v>656.80000000000007</v>
      </c>
      <c r="H424" s="302">
        <v>697.4</v>
      </c>
      <c r="I424" s="302">
        <v>705.80000000000007</v>
      </c>
      <c r="J424" s="302">
        <v>717.69999999999993</v>
      </c>
      <c r="K424" s="301">
        <v>693.9</v>
      </c>
      <c r="L424" s="301">
        <v>673.6</v>
      </c>
      <c r="M424" s="301">
        <v>0.43580999999999998</v>
      </c>
      <c r="N424" s="1"/>
      <c r="O424" s="1"/>
    </row>
    <row r="425" spans="1:15" ht="12.75" customHeight="1">
      <c r="A425" s="30">
        <v>415</v>
      </c>
      <c r="B425" s="311" t="s">
        <v>506</v>
      </c>
      <c r="C425" s="301">
        <v>331.95</v>
      </c>
      <c r="D425" s="302">
        <v>334.31666666666666</v>
      </c>
      <c r="E425" s="302">
        <v>325.73333333333335</v>
      </c>
      <c r="F425" s="302">
        <v>319.51666666666671</v>
      </c>
      <c r="G425" s="302">
        <v>310.93333333333339</v>
      </c>
      <c r="H425" s="302">
        <v>340.5333333333333</v>
      </c>
      <c r="I425" s="302">
        <v>349.11666666666667</v>
      </c>
      <c r="J425" s="302">
        <v>355.33333333333326</v>
      </c>
      <c r="K425" s="301">
        <v>342.9</v>
      </c>
      <c r="L425" s="301">
        <v>328.1</v>
      </c>
      <c r="M425" s="301">
        <v>0.87195</v>
      </c>
      <c r="N425" s="1"/>
      <c r="O425" s="1"/>
    </row>
    <row r="426" spans="1:15" ht="12.75" customHeight="1">
      <c r="A426" s="30">
        <v>416</v>
      </c>
      <c r="B426" s="311" t="s">
        <v>514</v>
      </c>
      <c r="C426" s="301">
        <v>204.4</v>
      </c>
      <c r="D426" s="302">
        <v>203.18333333333331</v>
      </c>
      <c r="E426" s="302">
        <v>200.26666666666662</v>
      </c>
      <c r="F426" s="302">
        <v>196.13333333333333</v>
      </c>
      <c r="G426" s="302">
        <v>193.21666666666664</v>
      </c>
      <c r="H426" s="302">
        <v>207.31666666666661</v>
      </c>
      <c r="I426" s="302">
        <v>210.23333333333329</v>
      </c>
      <c r="J426" s="302">
        <v>214.36666666666659</v>
      </c>
      <c r="K426" s="301">
        <v>206.1</v>
      </c>
      <c r="L426" s="301">
        <v>199.05</v>
      </c>
      <c r="M426" s="301">
        <v>1.6227499999999999</v>
      </c>
      <c r="N426" s="1"/>
      <c r="O426" s="1"/>
    </row>
    <row r="427" spans="1:15" ht="12.75" customHeight="1">
      <c r="A427" s="30">
        <v>417</v>
      </c>
      <c r="B427" s="311" t="s">
        <v>507</v>
      </c>
      <c r="C427" s="301">
        <v>44</v>
      </c>
      <c r="D427" s="302">
        <v>44.15</v>
      </c>
      <c r="E427" s="302">
        <v>43.5</v>
      </c>
      <c r="F427" s="302">
        <v>43</v>
      </c>
      <c r="G427" s="302">
        <v>42.35</v>
      </c>
      <c r="H427" s="302">
        <v>44.65</v>
      </c>
      <c r="I427" s="302">
        <v>45.29999999999999</v>
      </c>
      <c r="J427" s="302">
        <v>45.8</v>
      </c>
      <c r="K427" s="301">
        <v>44.8</v>
      </c>
      <c r="L427" s="301">
        <v>43.65</v>
      </c>
      <c r="M427" s="301">
        <v>9.8452900000000003</v>
      </c>
      <c r="N427" s="1"/>
      <c r="O427" s="1"/>
    </row>
    <row r="428" spans="1:15" ht="12.75" customHeight="1">
      <c r="A428" s="30">
        <v>418</v>
      </c>
      <c r="B428" s="311" t="s">
        <v>191</v>
      </c>
      <c r="C428" s="301">
        <v>2292.15</v>
      </c>
      <c r="D428" s="302">
        <v>2288.8833333333337</v>
      </c>
      <c r="E428" s="302">
        <v>2268.8166666666675</v>
      </c>
      <c r="F428" s="302">
        <v>2245.483333333334</v>
      </c>
      <c r="G428" s="302">
        <v>2225.4166666666679</v>
      </c>
      <c r="H428" s="302">
        <v>2312.2166666666672</v>
      </c>
      <c r="I428" s="302">
        <v>2332.2833333333338</v>
      </c>
      <c r="J428" s="302">
        <v>2355.6166666666668</v>
      </c>
      <c r="K428" s="301">
        <v>2308.9499999999998</v>
      </c>
      <c r="L428" s="301">
        <v>2265.5500000000002</v>
      </c>
      <c r="M428" s="301">
        <v>2.8302399999999999</v>
      </c>
      <c r="N428" s="1"/>
      <c r="O428" s="1"/>
    </row>
    <row r="429" spans="1:15" ht="12.75" customHeight="1">
      <c r="A429" s="30">
        <v>419</v>
      </c>
      <c r="B429" s="311" t="s">
        <v>192</v>
      </c>
      <c r="C429" s="301">
        <v>1150</v>
      </c>
      <c r="D429" s="302">
        <v>1144.8666666666666</v>
      </c>
      <c r="E429" s="302">
        <v>1136.7333333333331</v>
      </c>
      <c r="F429" s="302">
        <v>1123.4666666666665</v>
      </c>
      <c r="G429" s="302">
        <v>1115.333333333333</v>
      </c>
      <c r="H429" s="302">
        <v>1158.1333333333332</v>
      </c>
      <c r="I429" s="302">
        <v>1166.2666666666669</v>
      </c>
      <c r="J429" s="302">
        <v>1179.5333333333333</v>
      </c>
      <c r="K429" s="301">
        <v>1153</v>
      </c>
      <c r="L429" s="301">
        <v>1131.5999999999999</v>
      </c>
      <c r="M429" s="301">
        <v>6.6910400000000001</v>
      </c>
      <c r="N429" s="1"/>
      <c r="O429" s="1"/>
    </row>
    <row r="430" spans="1:15" ht="12.75" customHeight="1">
      <c r="A430" s="30">
        <v>420</v>
      </c>
      <c r="B430" s="311" t="s">
        <v>511</v>
      </c>
      <c r="C430" s="301">
        <v>325.89999999999998</v>
      </c>
      <c r="D430" s="302">
        <v>320.88333333333327</v>
      </c>
      <c r="E430" s="302">
        <v>313.56666666666655</v>
      </c>
      <c r="F430" s="302">
        <v>301.23333333333329</v>
      </c>
      <c r="G430" s="302">
        <v>293.91666666666657</v>
      </c>
      <c r="H430" s="302">
        <v>333.21666666666653</v>
      </c>
      <c r="I430" s="302">
        <v>340.53333333333325</v>
      </c>
      <c r="J430" s="302">
        <v>352.8666666666665</v>
      </c>
      <c r="K430" s="301">
        <v>328.2</v>
      </c>
      <c r="L430" s="301">
        <v>308.55</v>
      </c>
      <c r="M430" s="301">
        <v>15.813700000000001</v>
      </c>
      <c r="N430" s="1"/>
      <c r="O430" s="1"/>
    </row>
    <row r="431" spans="1:15" ht="12.75" customHeight="1">
      <c r="A431" s="30">
        <v>421</v>
      </c>
      <c r="B431" s="311" t="s">
        <v>508</v>
      </c>
      <c r="C431" s="301">
        <v>86.65</v>
      </c>
      <c r="D431" s="302">
        <v>87.216666666666654</v>
      </c>
      <c r="E431" s="302">
        <v>85.933333333333309</v>
      </c>
      <c r="F431" s="302">
        <v>85.216666666666654</v>
      </c>
      <c r="G431" s="302">
        <v>83.933333333333309</v>
      </c>
      <c r="H431" s="302">
        <v>87.933333333333309</v>
      </c>
      <c r="I431" s="302">
        <v>89.21666666666664</v>
      </c>
      <c r="J431" s="302">
        <v>89.933333333333309</v>
      </c>
      <c r="K431" s="301">
        <v>88.5</v>
      </c>
      <c r="L431" s="301">
        <v>86.5</v>
      </c>
      <c r="M431" s="301">
        <v>0.20399999999999999</v>
      </c>
      <c r="N431" s="1"/>
      <c r="O431" s="1"/>
    </row>
    <row r="432" spans="1:15" ht="12.75" customHeight="1">
      <c r="A432" s="30">
        <v>422</v>
      </c>
      <c r="B432" s="311" t="s">
        <v>510</v>
      </c>
      <c r="C432" s="301">
        <v>160.30000000000001</v>
      </c>
      <c r="D432" s="302">
        <v>161.10000000000002</v>
      </c>
      <c r="E432" s="302">
        <v>158.30000000000004</v>
      </c>
      <c r="F432" s="302">
        <v>156.30000000000001</v>
      </c>
      <c r="G432" s="302">
        <v>153.50000000000003</v>
      </c>
      <c r="H432" s="302">
        <v>163.10000000000005</v>
      </c>
      <c r="I432" s="302">
        <v>165.9</v>
      </c>
      <c r="J432" s="302">
        <v>167.90000000000006</v>
      </c>
      <c r="K432" s="301">
        <v>163.9</v>
      </c>
      <c r="L432" s="301">
        <v>159.1</v>
      </c>
      <c r="M432" s="301">
        <v>3.0778300000000001</v>
      </c>
      <c r="N432" s="1"/>
      <c r="O432" s="1"/>
    </row>
    <row r="433" spans="1:15" ht="12.75" customHeight="1">
      <c r="A433" s="30">
        <v>423</v>
      </c>
      <c r="B433" s="311" t="s">
        <v>512</v>
      </c>
      <c r="C433" s="301">
        <v>434.45</v>
      </c>
      <c r="D433" s="302">
        <v>434.0333333333333</v>
      </c>
      <c r="E433" s="302">
        <v>431.06666666666661</v>
      </c>
      <c r="F433" s="302">
        <v>427.68333333333328</v>
      </c>
      <c r="G433" s="302">
        <v>424.71666666666658</v>
      </c>
      <c r="H433" s="302">
        <v>437.41666666666663</v>
      </c>
      <c r="I433" s="302">
        <v>440.38333333333333</v>
      </c>
      <c r="J433" s="302">
        <v>443.76666666666665</v>
      </c>
      <c r="K433" s="301">
        <v>437</v>
      </c>
      <c r="L433" s="301">
        <v>430.65</v>
      </c>
      <c r="M433" s="301">
        <v>0.24612999999999999</v>
      </c>
      <c r="N433" s="1"/>
      <c r="O433" s="1"/>
    </row>
    <row r="434" spans="1:15" ht="12.75" customHeight="1">
      <c r="A434" s="30">
        <v>424</v>
      </c>
      <c r="B434" s="311" t="s">
        <v>513</v>
      </c>
      <c r="C434" s="301">
        <v>430.75</v>
      </c>
      <c r="D434" s="302">
        <v>432.56666666666666</v>
      </c>
      <c r="E434" s="302">
        <v>426.2833333333333</v>
      </c>
      <c r="F434" s="302">
        <v>421.81666666666666</v>
      </c>
      <c r="G434" s="302">
        <v>415.5333333333333</v>
      </c>
      <c r="H434" s="302">
        <v>437.0333333333333</v>
      </c>
      <c r="I434" s="302">
        <v>443.31666666666672</v>
      </c>
      <c r="J434" s="302">
        <v>447.7833333333333</v>
      </c>
      <c r="K434" s="301">
        <v>438.85</v>
      </c>
      <c r="L434" s="301">
        <v>428.1</v>
      </c>
      <c r="M434" s="301">
        <v>1.8576299999999999</v>
      </c>
      <c r="N434" s="1"/>
      <c r="O434" s="1"/>
    </row>
    <row r="435" spans="1:15" ht="12.75" customHeight="1">
      <c r="A435" s="30">
        <v>425</v>
      </c>
      <c r="B435" s="311" t="s">
        <v>515</v>
      </c>
      <c r="C435" s="301">
        <v>1822.15</v>
      </c>
      <c r="D435" s="302">
        <v>1813.9833333333336</v>
      </c>
      <c r="E435" s="302">
        <v>1788.2666666666671</v>
      </c>
      <c r="F435" s="302">
        <v>1754.3833333333334</v>
      </c>
      <c r="G435" s="302">
        <v>1728.666666666667</v>
      </c>
      <c r="H435" s="302">
        <v>1847.8666666666672</v>
      </c>
      <c r="I435" s="302">
        <v>1873.5833333333335</v>
      </c>
      <c r="J435" s="302">
        <v>1907.4666666666674</v>
      </c>
      <c r="K435" s="301">
        <v>1839.7</v>
      </c>
      <c r="L435" s="301">
        <v>1780.1</v>
      </c>
      <c r="M435" s="301">
        <v>0.29438999999999999</v>
      </c>
      <c r="N435" s="1"/>
      <c r="O435" s="1"/>
    </row>
    <row r="436" spans="1:15" ht="12.75" customHeight="1">
      <c r="A436" s="30">
        <v>426</v>
      </c>
      <c r="B436" s="311" t="s">
        <v>516</v>
      </c>
      <c r="C436" s="301">
        <v>717.2</v>
      </c>
      <c r="D436" s="302">
        <v>715.4</v>
      </c>
      <c r="E436" s="302">
        <v>708.8</v>
      </c>
      <c r="F436" s="302">
        <v>700.4</v>
      </c>
      <c r="G436" s="302">
        <v>693.8</v>
      </c>
      <c r="H436" s="302">
        <v>723.8</v>
      </c>
      <c r="I436" s="302">
        <v>730.40000000000009</v>
      </c>
      <c r="J436" s="302">
        <v>738.8</v>
      </c>
      <c r="K436" s="301">
        <v>722</v>
      </c>
      <c r="L436" s="301">
        <v>707</v>
      </c>
      <c r="M436" s="301">
        <v>0.25951999999999997</v>
      </c>
      <c r="N436" s="1"/>
      <c r="O436" s="1"/>
    </row>
    <row r="437" spans="1:15" ht="12.75" customHeight="1">
      <c r="A437" s="30">
        <v>427</v>
      </c>
      <c r="B437" s="311" t="s">
        <v>193</v>
      </c>
      <c r="C437" s="301">
        <v>822.3</v>
      </c>
      <c r="D437" s="302">
        <v>823.83333333333337</v>
      </c>
      <c r="E437" s="302">
        <v>817.61666666666679</v>
      </c>
      <c r="F437" s="302">
        <v>812.93333333333339</v>
      </c>
      <c r="G437" s="302">
        <v>806.71666666666681</v>
      </c>
      <c r="H437" s="302">
        <v>828.51666666666677</v>
      </c>
      <c r="I437" s="302">
        <v>834.73333333333323</v>
      </c>
      <c r="J437" s="302">
        <v>839.41666666666674</v>
      </c>
      <c r="K437" s="301">
        <v>830.05</v>
      </c>
      <c r="L437" s="301">
        <v>819.15</v>
      </c>
      <c r="M437" s="301">
        <v>20.087250000000001</v>
      </c>
      <c r="N437" s="1"/>
      <c r="O437" s="1"/>
    </row>
    <row r="438" spans="1:15" ht="12.75" customHeight="1">
      <c r="A438" s="30">
        <v>428</v>
      </c>
      <c r="B438" s="311" t="s">
        <v>517</v>
      </c>
      <c r="C438" s="301">
        <v>445.3</v>
      </c>
      <c r="D438" s="302">
        <v>442.76666666666665</v>
      </c>
      <c r="E438" s="302">
        <v>435.5333333333333</v>
      </c>
      <c r="F438" s="302">
        <v>425.76666666666665</v>
      </c>
      <c r="G438" s="302">
        <v>418.5333333333333</v>
      </c>
      <c r="H438" s="302">
        <v>452.5333333333333</v>
      </c>
      <c r="I438" s="302">
        <v>459.76666666666665</v>
      </c>
      <c r="J438" s="302">
        <v>469.5333333333333</v>
      </c>
      <c r="K438" s="301">
        <v>450</v>
      </c>
      <c r="L438" s="301">
        <v>433</v>
      </c>
      <c r="M438" s="301">
        <v>4.0824999999999996</v>
      </c>
      <c r="N438" s="1"/>
      <c r="O438" s="1"/>
    </row>
    <row r="439" spans="1:15" ht="12.75" customHeight="1">
      <c r="A439" s="30">
        <v>429</v>
      </c>
      <c r="B439" s="311" t="s">
        <v>194</v>
      </c>
      <c r="C439" s="301">
        <v>411.45</v>
      </c>
      <c r="D439" s="302">
        <v>419.7</v>
      </c>
      <c r="E439" s="302">
        <v>401.4</v>
      </c>
      <c r="F439" s="302">
        <v>391.34999999999997</v>
      </c>
      <c r="G439" s="302">
        <v>373.04999999999995</v>
      </c>
      <c r="H439" s="302">
        <v>429.75</v>
      </c>
      <c r="I439" s="302">
        <v>448.05000000000007</v>
      </c>
      <c r="J439" s="302">
        <v>458.1</v>
      </c>
      <c r="K439" s="301">
        <v>438</v>
      </c>
      <c r="L439" s="301">
        <v>409.65</v>
      </c>
      <c r="M439" s="301">
        <v>30.855589999999999</v>
      </c>
      <c r="N439" s="1"/>
      <c r="O439" s="1"/>
    </row>
    <row r="440" spans="1:15" ht="12.75" customHeight="1">
      <c r="A440" s="30">
        <v>430</v>
      </c>
      <c r="B440" s="311" t="s">
        <v>518</v>
      </c>
      <c r="C440" s="301">
        <v>310.60000000000002</v>
      </c>
      <c r="D440" s="302">
        <v>309.09999999999997</v>
      </c>
      <c r="E440" s="302">
        <v>306.19999999999993</v>
      </c>
      <c r="F440" s="302">
        <v>301.79999999999995</v>
      </c>
      <c r="G440" s="302">
        <v>298.89999999999992</v>
      </c>
      <c r="H440" s="302">
        <v>313.49999999999994</v>
      </c>
      <c r="I440" s="302">
        <v>316.39999999999992</v>
      </c>
      <c r="J440" s="302">
        <v>320.79999999999995</v>
      </c>
      <c r="K440" s="301">
        <v>312</v>
      </c>
      <c r="L440" s="301">
        <v>304.7</v>
      </c>
      <c r="M440" s="301">
        <v>0.59116999999999997</v>
      </c>
      <c r="N440" s="1"/>
      <c r="O440" s="1"/>
    </row>
    <row r="441" spans="1:15" ht="12.75" customHeight="1">
      <c r="A441" s="30">
        <v>431</v>
      </c>
      <c r="B441" s="311" t="s">
        <v>519</v>
      </c>
      <c r="C441" s="301">
        <v>1779.8</v>
      </c>
      <c r="D441" s="302">
        <v>1776.9333333333334</v>
      </c>
      <c r="E441" s="302">
        <v>1742.8666666666668</v>
      </c>
      <c r="F441" s="302">
        <v>1705.9333333333334</v>
      </c>
      <c r="G441" s="302">
        <v>1671.8666666666668</v>
      </c>
      <c r="H441" s="302">
        <v>1813.8666666666668</v>
      </c>
      <c r="I441" s="302">
        <v>1847.9333333333334</v>
      </c>
      <c r="J441" s="302">
        <v>1884.8666666666668</v>
      </c>
      <c r="K441" s="301">
        <v>1811</v>
      </c>
      <c r="L441" s="301">
        <v>1740</v>
      </c>
      <c r="M441" s="301">
        <v>0.24549000000000001</v>
      </c>
      <c r="N441" s="1"/>
      <c r="O441" s="1"/>
    </row>
    <row r="442" spans="1:15" ht="12.75" customHeight="1">
      <c r="A442" s="30">
        <v>432</v>
      </c>
      <c r="B442" s="311" t="s">
        <v>520</v>
      </c>
      <c r="C442" s="301">
        <v>478.3</v>
      </c>
      <c r="D442" s="302">
        <v>476.05</v>
      </c>
      <c r="E442" s="302">
        <v>472.55</v>
      </c>
      <c r="F442" s="302">
        <v>466.8</v>
      </c>
      <c r="G442" s="302">
        <v>463.3</v>
      </c>
      <c r="H442" s="302">
        <v>481.8</v>
      </c>
      <c r="I442" s="302">
        <v>485.3</v>
      </c>
      <c r="J442" s="302">
        <v>491.05</v>
      </c>
      <c r="K442" s="301">
        <v>479.55</v>
      </c>
      <c r="L442" s="301">
        <v>470.3</v>
      </c>
      <c r="M442" s="301">
        <v>0.69637000000000004</v>
      </c>
      <c r="N442" s="1"/>
      <c r="O442" s="1"/>
    </row>
    <row r="443" spans="1:15" ht="12.75" customHeight="1">
      <c r="A443" s="30">
        <v>433</v>
      </c>
      <c r="B443" s="311" t="s">
        <v>521</v>
      </c>
      <c r="C443" s="301">
        <v>8.1</v>
      </c>
      <c r="D443" s="302">
        <v>8.1999999999999993</v>
      </c>
      <c r="E443" s="302">
        <v>7.9499999999999993</v>
      </c>
      <c r="F443" s="302">
        <v>7.8000000000000007</v>
      </c>
      <c r="G443" s="302">
        <v>7.5500000000000007</v>
      </c>
      <c r="H443" s="302">
        <v>8.3499999999999979</v>
      </c>
      <c r="I443" s="302">
        <v>8.5999999999999979</v>
      </c>
      <c r="J443" s="302">
        <v>8.7499999999999964</v>
      </c>
      <c r="K443" s="301">
        <v>8.4499999999999993</v>
      </c>
      <c r="L443" s="301">
        <v>8.0500000000000007</v>
      </c>
      <c r="M443" s="301">
        <v>339.87263000000002</v>
      </c>
      <c r="N443" s="1"/>
      <c r="O443" s="1"/>
    </row>
    <row r="444" spans="1:15" ht="12.75" customHeight="1">
      <c r="A444" s="30">
        <v>434</v>
      </c>
      <c r="B444" s="311" t="s">
        <v>509</v>
      </c>
      <c r="C444" s="301">
        <v>311.2</v>
      </c>
      <c r="D444" s="302">
        <v>312.65000000000003</v>
      </c>
      <c r="E444" s="302">
        <v>308.55000000000007</v>
      </c>
      <c r="F444" s="302">
        <v>305.90000000000003</v>
      </c>
      <c r="G444" s="302">
        <v>301.80000000000007</v>
      </c>
      <c r="H444" s="302">
        <v>315.30000000000007</v>
      </c>
      <c r="I444" s="302">
        <v>319.40000000000009</v>
      </c>
      <c r="J444" s="302">
        <v>322.05000000000007</v>
      </c>
      <c r="K444" s="301">
        <v>316.75</v>
      </c>
      <c r="L444" s="301">
        <v>310</v>
      </c>
      <c r="M444" s="301">
        <v>0.79008</v>
      </c>
      <c r="N444" s="1"/>
      <c r="O444" s="1"/>
    </row>
    <row r="445" spans="1:15" ht="12.75" customHeight="1">
      <c r="A445" s="30">
        <v>435</v>
      </c>
      <c r="B445" s="311" t="s">
        <v>522</v>
      </c>
      <c r="C445" s="301">
        <v>940.4</v>
      </c>
      <c r="D445" s="302">
        <v>934.06666666666661</v>
      </c>
      <c r="E445" s="302">
        <v>920.58333333333326</v>
      </c>
      <c r="F445" s="302">
        <v>900.76666666666665</v>
      </c>
      <c r="G445" s="302">
        <v>887.2833333333333</v>
      </c>
      <c r="H445" s="302">
        <v>953.88333333333321</v>
      </c>
      <c r="I445" s="302">
        <v>967.36666666666656</v>
      </c>
      <c r="J445" s="302">
        <v>987.18333333333317</v>
      </c>
      <c r="K445" s="301">
        <v>947.55</v>
      </c>
      <c r="L445" s="301">
        <v>914.25</v>
      </c>
      <c r="M445" s="301">
        <v>0.25868000000000002</v>
      </c>
      <c r="N445" s="1"/>
      <c r="O445" s="1"/>
    </row>
    <row r="446" spans="1:15" ht="12.75" customHeight="1">
      <c r="A446" s="30">
        <v>436</v>
      </c>
      <c r="B446" s="311" t="s">
        <v>275</v>
      </c>
      <c r="C446" s="301">
        <v>557.54999999999995</v>
      </c>
      <c r="D446" s="302">
        <v>554.26666666666665</v>
      </c>
      <c r="E446" s="302">
        <v>546.5333333333333</v>
      </c>
      <c r="F446" s="302">
        <v>535.51666666666665</v>
      </c>
      <c r="G446" s="302">
        <v>527.7833333333333</v>
      </c>
      <c r="H446" s="302">
        <v>565.2833333333333</v>
      </c>
      <c r="I446" s="302">
        <v>573.01666666666665</v>
      </c>
      <c r="J446" s="302">
        <v>584.0333333333333</v>
      </c>
      <c r="K446" s="301">
        <v>562</v>
      </c>
      <c r="L446" s="301">
        <v>543.25</v>
      </c>
      <c r="M446" s="301">
        <v>7.2782900000000001</v>
      </c>
      <c r="N446" s="1"/>
      <c r="O446" s="1"/>
    </row>
    <row r="447" spans="1:15" ht="12.75" customHeight="1">
      <c r="A447" s="30">
        <v>437</v>
      </c>
      <c r="B447" s="311" t="s">
        <v>527</v>
      </c>
      <c r="C447" s="301">
        <v>1159.5999999999999</v>
      </c>
      <c r="D447" s="302">
        <v>1162.5</v>
      </c>
      <c r="E447" s="302">
        <v>1147.0999999999999</v>
      </c>
      <c r="F447" s="302">
        <v>1134.5999999999999</v>
      </c>
      <c r="G447" s="302">
        <v>1119.1999999999998</v>
      </c>
      <c r="H447" s="302">
        <v>1175</v>
      </c>
      <c r="I447" s="302">
        <v>1190.4000000000001</v>
      </c>
      <c r="J447" s="302">
        <v>1202.9000000000001</v>
      </c>
      <c r="K447" s="301">
        <v>1177.9000000000001</v>
      </c>
      <c r="L447" s="301">
        <v>1150</v>
      </c>
      <c r="M447" s="301">
        <v>1.33144</v>
      </c>
      <c r="N447" s="1"/>
      <c r="O447" s="1"/>
    </row>
    <row r="448" spans="1:15" ht="12.75" customHeight="1">
      <c r="A448" s="30">
        <v>438</v>
      </c>
      <c r="B448" s="311" t="s">
        <v>528</v>
      </c>
      <c r="C448" s="301">
        <v>9164.5499999999993</v>
      </c>
      <c r="D448" s="302">
        <v>9176.1666666666661</v>
      </c>
      <c r="E448" s="302">
        <v>9118.3833333333314</v>
      </c>
      <c r="F448" s="302">
        <v>9072.2166666666653</v>
      </c>
      <c r="G448" s="302">
        <v>9014.4333333333307</v>
      </c>
      <c r="H448" s="302">
        <v>9222.3333333333321</v>
      </c>
      <c r="I448" s="302">
        <v>9280.1166666666686</v>
      </c>
      <c r="J448" s="302">
        <v>9326.2833333333328</v>
      </c>
      <c r="K448" s="301">
        <v>9233.9500000000007</v>
      </c>
      <c r="L448" s="301">
        <v>9130</v>
      </c>
      <c r="M448" s="301">
        <v>2.66E-3</v>
      </c>
      <c r="N448" s="1"/>
      <c r="O448" s="1"/>
    </row>
    <row r="449" spans="1:15" ht="12.75" customHeight="1">
      <c r="A449" s="30">
        <v>439</v>
      </c>
      <c r="B449" s="311" t="s">
        <v>195</v>
      </c>
      <c r="C449" s="301">
        <v>872.75</v>
      </c>
      <c r="D449" s="302">
        <v>883.56666666666661</v>
      </c>
      <c r="E449" s="302">
        <v>857.28333333333319</v>
      </c>
      <c r="F449" s="302">
        <v>841.81666666666661</v>
      </c>
      <c r="G449" s="302">
        <v>815.53333333333319</v>
      </c>
      <c r="H449" s="302">
        <v>899.03333333333319</v>
      </c>
      <c r="I449" s="302">
        <v>925.31666666666649</v>
      </c>
      <c r="J449" s="302">
        <v>940.78333333333319</v>
      </c>
      <c r="K449" s="301">
        <v>909.85</v>
      </c>
      <c r="L449" s="301">
        <v>868.1</v>
      </c>
      <c r="M449" s="301">
        <v>21.76399</v>
      </c>
      <c r="N449" s="1"/>
      <c r="O449" s="1"/>
    </row>
    <row r="450" spans="1:15" ht="12.75" customHeight="1">
      <c r="A450" s="30">
        <v>440</v>
      </c>
      <c r="B450" s="311" t="s">
        <v>529</v>
      </c>
      <c r="C450" s="301">
        <v>202.65</v>
      </c>
      <c r="D450" s="302">
        <v>202.04999999999998</v>
      </c>
      <c r="E450" s="302">
        <v>200.19999999999996</v>
      </c>
      <c r="F450" s="302">
        <v>197.74999999999997</v>
      </c>
      <c r="G450" s="302">
        <v>195.89999999999995</v>
      </c>
      <c r="H450" s="302">
        <v>204.49999999999997</v>
      </c>
      <c r="I450" s="302">
        <v>206.35</v>
      </c>
      <c r="J450" s="302">
        <v>208.79999999999998</v>
      </c>
      <c r="K450" s="301">
        <v>203.9</v>
      </c>
      <c r="L450" s="301">
        <v>199.6</v>
      </c>
      <c r="M450" s="301">
        <v>5.93438</v>
      </c>
      <c r="N450" s="1"/>
      <c r="O450" s="1"/>
    </row>
    <row r="451" spans="1:15" ht="12.75" customHeight="1">
      <c r="A451" s="30">
        <v>441</v>
      </c>
      <c r="B451" s="311" t="s">
        <v>530</v>
      </c>
      <c r="C451" s="301">
        <v>875.35</v>
      </c>
      <c r="D451" s="302">
        <v>885.15</v>
      </c>
      <c r="E451" s="302">
        <v>846.44999999999993</v>
      </c>
      <c r="F451" s="302">
        <v>817.55</v>
      </c>
      <c r="G451" s="302">
        <v>778.84999999999991</v>
      </c>
      <c r="H451" s="302">
        <v>914.05</v>
      </c>
      <c r="I451" s="302">
        <v>952.75</v>
      </c>
      <c r="J451" s="302">
        <v>981.65</v>
      </c>
      <c r="K451" s="301">
        <v>923.85</v>
      </c>
      <c r="L451" s="301">
        <v>856.25</v>
      </c>
      <c r="M451" s="301">
        <v>29.519439999999999</v>
      </c>
      <c r="N451" s="1"/>
      <c r="O451" s="1"/>
    </row>
    <row r="452" spans="1:15" ht="12.75" customHeight="1">
      <c r="A452" s="30">
        <v>442</v>
      </c>
      <c r="B452" s="311" t="s">
        <v>196</v>
      </c>
      <c r="C452" s="301">
        <v>737.75</v>
      </c>
      <c r="D452" s="302">
        <v>738.9</v>
      </c>
      <c r="E452" s="302">
        <v>731.34999999999991</v>
      </c>
      <c r="F452" s="302">
        <v>724.94999999999993</v>
      </c>
      <c r="G452" s="302">
        <v>717.39999999999986</v>
      </c>
      <c r="H452" s="302">
        <v>745.3</v>
      </c>
      <c r="I452" s="302">
        <v>752.84999999999991</v>
      </c>
      <c r="J452" s="302">
        <v>759.25</v>
      </c>
      <c r="K452" s="301">
        <v>746.45</v>
      </c>
      <c r="L452" s="301">
        <v>732.5</v>
      </c>
      <c r="M452" s="301">
        <v>8.4294200000000004</v>
      </c>
      <c r="N452" s="1"/>
      <c r="O452" s="1"/>
    </row>
    <row r="453" spans="1:15" ht="12.75" customHeight="1">
      <c r="A453" s="30">
        <v>443</v>
      </c>
      <c r="B453" s="311" t="s">
        <v>276</v>
      </c>
      <c r="C453" s="301">
        <v>8159.65</v>
      </c>
      <c r="D453" s="302">
        <v>8264.1833333333325</v>
      </c>
      <c r="E453" s="302">
        <v>8006.5666666666657</v>
      </c>
      <c r="F453" s="302">
        <v>7853.4833333333336</v>
      </c>
      <c r="G453" s="302">
        <v>7595.8666666666668</v>
      </c>
      <c r="H453" s="302">
        <v>8417.2666666666646</v>
      </c>
      <c r="I453" s="302">
        <v>8674.8833333333296</v>
      </c>
      <c r="J453" s="302">
        <v>8827.9666666666635</v>
      </c>
      <c r="K453" s="301">
        <v>8521.7999999999993</v>
      </c>
      <c r="L453" s="301">
        <v>8111.1</v>
      </c>
      <c r="M453" s="301">
        <v>3.11273</v>
      </c>
      <c r="N453" s="1"/>
      <c r="O453" s="1"/>
    </row>
    <row r="454" spans="1:15" ht="12.75" customHeight="1">
      <c r="A454" s="30">
        <v>444</v>
      </c>
      <c r="B454" s="311" t="s">
        <v>197</v>
      </c>
      <c r="C454" s="301">
        <v>414.1</v>
      </c>
      <c r="D454" s="302">
        <v>412.65000000000003</v>
      </c>
      <c r="E454" s="302">
        <v>408.90000000000009</v>
      </c>
      <c r="F454" s="302">
        <v>403.70000000000005</v>
      </c>
      <c r="G454" s="302">
        <v>399.9500000000001</v>
      </c>
      <c r="H454" s="302">
        <v>417.85000000000008</v>
      </c>
      <c r="I454" s="302">
        <v>421.59999999999997</v>
      </c>
      <c r="J454" s="302">
        <v>426.80000000000007</v>
      </c>
      <c r="K454" s="301">
        <v>416.4</v>
      </c>
      <c r="L454" s="301">
        <v>407.45</v>
      </c>
      <c r="M454" s="301">
        <v>151.92825999999999</v>
      </c>
      <c r="N454" s="1"/>
      <c r="O454" s="1"/>
    </row>
    <row r="455" spans="1:15" ht="12.75" customHeight="1">
      <c r="A455" s="30">
        <v>445</v>
      </c>
      <c r="B455" s="311" t="s">
        <v>531</v>
      </c>
      <c r="C455" s="301">
        <v>203.95</v>
      </c>
      <c r="D455" s="302">
        <v>202.68333333333331</v>
      </c>
      <c r="E455" s="302">
        <v>200.86666666666662</v>
      </c>
      <c r="F455" s="302">
        <v>197.7833333333333</v>
      </c>
      <c r="G455" s="302">
        <v>195.96666666666661</v>
      </c>
      <c r="H455" s="302">
        <v>205.76666666666662</v>
      </c>
      <c r="I455" s="302">
        <v>207.58333333333329</v>
      </c>
      <c r="J455" s="302">
        <v>210.66666666666663</v>
      </c>
      <c r="K455" s="301">
        <v>204.5</v>
      </c>
      <c r="L455" s="301">
        <v>199.6</v>
      </c>
      <c r="M455" s="301">
        <v>18.673359999999999</v>
      </c>
      <c r="N455" s="1"/>
      <c r="O455" s="1"/>
    </row>
    <row r="456" spans="1:15" ht="12.75" customHeight="1">
      <c r="A456" s="30">
        <v>446</v>
      </c>
      <c r="B456" s="311" t="s">
        <v>198</v>
      </c>
      <c r="C456" s="301">
        <v>218.95</v>
      </c>
      <c r="D456" s="302">
        <v>219.85</v>
      </c>
      <c r="E456" s="302">
        <v>217.39999999999998</v>
      </c>
      <c r="F456" s="302">
        <v>215.85</v>
      </c>
      <c r="G456" s="302">
        <v>213.39999999999998</v>
      </c>
      <c r="H456" s="302">
        <v>221.39999999999998</v>
      </c>
      <c r="I456" s="302">
        <v>223.84999999999997</v>
      </c>
      <c r="J456" s="302">
        <v>225.39999999999998</v>
      </c>
      <c r="K456" s="301">
        <v>222.3</v>
      </c>
      <c r="L456" s="301">
        <v>218.3</v>
      </c>
      <c r="M456" s="301">
        <v>118.20899</v>
      </c>
      <c r="N456" s="1"/>
      <c r="O456" s="1"/>
    </row>
    <row r="457" spans="1:15" ht="12.75" customHeight="1">
      <c r="A457" s="30">
        <v>447</v>
      </c>
      <c r="B457" s="311" t="s">
        <v>199</v>
      </c>
      <c r="C457" s="301">
        <v>959.55</v>
      </c>
      <c r="D457" s="302">
        <v>961.48333333333323</v>
      </c>
      <c r="E457" s="302">
        <v>948.71666666666647</v>
      </c>
      <c r="F457" s="302">
        <v>937.88333333333321</v>
      </c>
      <c r="G457" s="302">
        <v>925.11666666666645</v>
      </c>
      <c r="H457" s="302">
        <v>972.31666666666649</v>
      </c>
      <c r="I457" s="302">
        <v>985.08333333333314</v>
      </c>
      <c r="J457" s="302">
        <v>995.91666666666652</v>
      </c>
      <c r="K457" s="301">
        <v>974.25</v>
      </c>
      <c r="L457" s="301">
        <v>950.65</v>
      </c>
      <c r="M457" s="301">
        <v>92.443330000000003</v>
      </c>
      <c r="N457" s="1"/>
      <c r="O457" s="1"/>
    </row>
    <row r="458" spans="1:15" ht="12.75" customHeight="1">
      <c r="A458" s="30">
        <v>448</v>
      </c>
      <c r="B458" s="311" t="s">
        <v>844</v>
      </c>
      <c r="C458" s="301">
        <v>604.29999999999995</v>
      </c>
      <c r="D458" s="302">
        <v>605.5</v>
      </c>
      <c r="E458" s="302">
        <v>592.29999999999995</v>
      </c>
      <c r="F458" s="302">
        <v>580.29999999999995</v>
      </c>
      <c r="G458" s="302">
        <v>567.09999999999991</v>
      </c>
      <c r="H458" s="302">
        <v>617.5</v>
      </c>
      <c r="I458" s="302">
        <v>630.70000000000005</v>
      </c>
      <c r="J458" s="302">
        <v>642.70000000000005</v>
      </c>
      <c r="K458" s="301">
        <v>618.70000000000005</v>
      </c>
      <c r="L458" s="301">
        <v>593.5</v>
      </c>
      <c r="M458" s="301">
        <v>0.34823999999999999</v>
      </c>
      <c r="N458" s="1"/>
      <c r="O458" s="1"/>
    </row>
    <row r="459" spans="1:15" ht="12.75" customHeight="1">
      <c r="A459" s="30">
        <v>449</v>
      </c>
      <c r="B459" s="311" t="s">
        <v>523</v>
      </c>
      <c r="C459" s="301">
        <v>1600.55</v>
      </c>
      <c r="D459" s="302">
        <v>1600.3166666666668</v>
      </c>
      <c r="E459" s="302">
        <v>1585.6333333333337</v>
      </c>
      <c r="F459" s="302">
        <v>1570.7166666666669</v>
      </c>
      <c r="G459" s="302">
        <v>1556.0333333333338</v>
      </c>
      <c r="H459" s="302">
        <v>1615.2333333333336</v>
      </c>
      <c r="I459" s="302">
        <v>1629.9166666666665</v>
      </c>
      <c r="J459" s="302">
        <v>1644.8333333333335</v>
      </c>
      <c r="K459" s="301">
        <v>1615</v>
      </c>
      <c r="L459" s="301">
        <v>1585.4</v>
      </c>
      <c r="M459" s="301">
        <v>8.7520000000000001E-2</v>
      </c>
      <c r="N459" s="1"/>
      <c r="O459" s="1"/>
    </row>
    <row r="460" spans="1:15" ht="12.75" customHeight="1">
      <c r="A460" s="30">
        <v>450</v>
      </c>
      <c r="B460" s="311" t="s">
        <v>524</v>
      </c>
      <c r="C460" s="301">
        <v>536.9</v>
      </c>
      <c r="D460" s="302">
        <v>539.63333333333333</v>
      </c>
      <c r="E460" s="302">
        <v>527.26666666666665</v>
      </c>
      <c r="F460" s="302">
        <v>517.63333333333333</v>
      </c>
      <c r="G460" s="302">
        <v>505.26666666666665</v>
      </c>
      <c r="H460" s="302">
        <v>549.26666666666665</v>
      </c>
      <c r="I460" s="302">
        <v>561.63333333333321</v>
      </c>
      <c r="J460" s="302">
        <v>571.26666666666665</v>
      </c>
      <c r="K460" s="301">
        <v>552</v>
      </c>
      <c r="L460" s="301">
        <v>530</v>
      </c>
      <c r="M460" s="301">
        <v>0.68447999999999998</v>
      </c>
      <c r="N460" s="1"/>
      <c r="O460" s="1"/>
    </row>
    <row r="461" spans="1:15" ht="12.75" customHeight="1">
      <c r="A461" s="30">
        <v>451</v>
      </c>
      <c r="B461" s="311" t="s">
        <v>200</v>
      </c>
      <c r="C461" s="301">
        <v>3206.3</v>
      </c>
      <c r="D461" s="302">
        <v>3213.7666666666664</v>
      </c>
      <c r="E461" s="302">
        <v>3193.5333333333328</v>
      </c>
      <c r="F461" s="302">
        <v>3180.7666666666664</v>
      </c>
      <c r="G461" s="302">
        <v>3160.5333333333328</v>
      </c>
      <c r="H461" s="302">
        <v>3226.5333333333328</v>
      </c>
      <c r="I461" s="302">
        <v>3246.7666666666664</v>
      </c>
      <c r="J461" s="302">
        <v>3259.5333333333328</v>
      </c>
      <c r="K461" s="301">
        <v>3234</v>
      </c>
      <c r="L461" s="301">
        <v>3201</v>
      </c>
      <c r="M461" s="301">
        <v>14.045360000000001</v>
      </c>
      <c r="N461" s="1"/>
      <c r="O461" s="1"/>
    </row>
    <row r="462" spans="1:15" ht="12.75" customHeight="1">
      <c r="A462" s="30">
        <v>452</v>
      </c>
      <c r="B462" s="311" t="s">
        <v>532</v>
      </c>
      <c r="C462" s="301">
        <v>3085.05</v>
      </c>
      <c r="D462" s="302">
        <v>3055.6833333333329</v>
      </c>
      <c r="E462" s="302">
        <v>2981.3666666666659</v>
      </c>
      <c r="F462" s="302">
        <v>2877.6833333333329</v>
      </c>
      <c r="G462" s="302">
        <v>2803.3666666666659</v>
      </c>
      <c r="H462" s="302">
        <v>3159.3666666666659</v>
      </c>
      <c r="I462" s="302">
        <v>3233.6833333333325</v>
      </c>
      <c r="J462" s="302">
        <v>3337.3666666666659</v>
      </c>
      <c r="K462" s="301">
        <v>3130</v>
      </c>
      <c r="L462" s="301">
        <v>2952</v>
      </c>
      <c r="M462" s="301">
        <v>0.18679999999999999</v>
      </c>
      <c r="N462" s="1"/>
      <c r="O462" s="1"/>
    </row>
    <row r="463" spans="1:15" ht="12.75" customHeight="1">
      <c r="A463" s="30">
        <v>453</v>
      </c>
      <c r="B463" s="311" t="s">
        <v>201</v>
      </c>
      <c r="C463" s="301">
        <v>1020.05</v>
      </c>
      <c r="D463" s="302">
        <v>1024.95</v>
      </c>
      <c r="E463" s="302">
        <v>1012.9000000000001</v>
      </c>
      <c r="F463" s="302">
        <v>1005.75</v>
      </c>
      <c r="G463" s="302">
        <v>993.7</v>
      </c>
      <c r="H463" s="302">
        <v>1032.1000000000001</v>
      </c>
      <c r="I463" s="302">
        <v>1044.1499999999999</v>
      </c>
      <c r="J463" s="302">
        <v>1051.3000000000002</v>
      </c>
      <c r="K463" s="301">
        <v>1037</v>
      </c>
      <c r="L463" s="301">
        <v>1017.8</v>
      </c>
      <c r="M463" s="301">
        <v>32.381410000000002</v>
      </c>
      <c r="N463" s="1"/>
      <c r="O463" s="1"/>
    </row>
    <row r="464" spans="1:15" ht="12.75" customHeight="1">
      <c r="A464" s="30">
        <v>454</v>
      </c>
      <c r="B464" s="311" t="s">
        <v>534</v>
      </c>
      <c r="C464" s="301">
        <v>2015.25</v>
      </c>
      <c r="D464" s="302">
        <v>2015.7833333333335</v>
      </c>
      <c r="E464" s="302">
        <v>2000.4666666666672</v>
      </c>
      <c r="F464" s="302">
        <v>1985.6833333333336</v>
      </c>
      <c r="G464" s="302">
        <v>1970.3666666666672</v>
      </c>
      <c r="H464" s="302">
        <v>2030.5666666666671</v>
      </c>
      <c r="I464" s="302">
        <v>2045.8833333333332</v>
      </c>
      <c r="J464" s="302">
        <v>2060.666666666667</v>
      </c>
      <c r="K464" s="301">
        <v>2031.1</v>
      </c>
      <c r="L464" s="301">
        <v>2001</v>
      </c>
      <c r="M464" s="301">
        <v>0.26987</v>
      </c>
      <c r="N464" s="1"/>
      <c r="O464" s="1"/>
    </row>
    <row r="465" spans="1:15" ht="12.75" customHeight="1">
      <c r="A465" s="30">
        <v>455</v>
      </c>
      <c r="B465" s="311" t="s">
        <v>535</v>
      </c>
      <c r="C465" s="301">
        <v>664.25</v>
      </c>
      <c r="D465" s="302">
        <v>664.68333333333328</v>
      </c>
      <c r="E465" s="302">
        <v>659.56666666666661</v>
      </c>
      <c r="F465" s="302">
        <v>654.88333333333333</v>
      </c>
      <c r="G465" s="302">
        <v>649.76666666666665</v>
      </c>
      <c r="H465" s="302">
        <v>669.36666666666656</v>
      </c>
      <c r="I465" s="302">
        <v>674.48333333333312</v>
      </c>
      <c r="J465" s="302">
        <v>679.16666666666652</v>
      </c>
      <c r="K465" s="301">
        <v>669.8</v>
      </c>
      <c r="L465" s="301">
        <v>660</v>
      </c>
      <c r="M465" s="301">
        <v>0.29305999999999999</v>
      </c>
      <c r="N465" s="1"/>
      <c r="O465" s="1"/>
    </row>
    <row r="466" spans="1:15" ht="12.75" customHeight="1">
      <c r="A466" s="30">
        <v>456</v>
      </c>
      <c r="B466" s="311" t="s">
        <v>539</v>
      </c>
      <c r="C466" s="301">
        <v>1554.15</v>
      </c>
      <c r="D466" s="302">
        <v>1550.8666666666668</v>
      </c>
      <c r="E466" s="302">
        <v>1527.7333333333336</v>
      </c>
      <c r="F466" s="302">
        <v>1501.3166666666668</v>
      </c>
      <c r="G466" s="302">
        <v>1478.1833333333336</v>
      </c>
      <c r="H466" s="302">
        <v>1577.2833333333335</v>
      </c>
      <c r="I466" s="302">
        <v>1600.4166666666667</v>
      </c>
      <c r="J466" s="302">
        <v>1626.8333333333335</v>
      </c>
      <c r="K466" s="301">
        <v>1574</v>
      </c>
      <c r="L466" s="301">
        <v>1524.45</v>
      </c>
      <c r="M466" s="301">
        <v>0.76141999999999999</v>
      </c>
      <c r="N466" s="1"/>
      <c r="O466" s="1"/>
    </row>
    <row r="467" spans="1:15" ht="12.75" customHeight="1">
      <c r="A467" s="30">
        <v>457</v>
      </c>
      <c r="B467" s="311" t="s">
        <v>536</v>
      </c>
      <c r="C467" s="301">
        <v>2443</v>
      </c>
      <c r="D467" s="302">
        <v>2457.0333333333333</v>
      </c>
      <c r="E467" s="302">
        <v>2414.3666666666668</v>
      </c>
      <c r="F467" s="302">
        <v>2385.7333333333336</v>
      </c>
      <c r="G467" s="302">
        <v>2343.0666666666671</v>
      </c>
      <c r="H467" s="302">
        <v>2485.6666666666665</v>
      </c>
      <c r="I467" s="302">
        <v>2528.3333333333335</v>
      </c>
      <c r="J467" s="302">
        <v>2556.9666666666662</v>
      </c>
      <c r="K467" s="301">
        <v>2499.6999999999998</v>
      </c>
      <c r="L467" s="301">
        <v>2428.4</v>
      </c>
      <c r="M467" s="301">
        <v>0.38917000000000002</v>
      </c>
      <c r="N467" s="1"/>
      <c r="O467" s="1"/>
    </row>
    <row r="468" spans="1:15" ht="12.75" customHeight="1">
      <c r="A468" s="30">
        <v>458</v>
      </c>
      <c r="B468" s="311" t="s">
        <v>202</v>
      </c>
      <c r="C468" s="301">
        <v>2105.0500000000002</v>
      </c>
      <c r="D468" s="302">
        <v>2107.5166666666669</v>
      </c>
      <c r="E468" s="302">
        <v>2087.5333333333338</v>
      </c>
      <c r="F468" s="302">
        <v>2070.0166666666669</v>
      </c>
      <c r="G468" s="302">
        <v>2050.0333333333338</v>
      </c>
      <c r="H468" s="302">
        <v>2125.0333333333338</v>
      </c>
      <c r="I468" s="302">
        <v>2145.0166666666664</v>
      </c>
      <c r="J468" s="302">
        <v>2162.5333333333338</v>
      </c>
      <c r="K468" s="301">
        <v>2127.5</v>
      </c>
      <c r="L468" s="301">
        <v>2090</v>
      </c>
      <c r="M468" s="301">
        <v>7.8371399999999998</v>
      </c>
      <c r="N468" s="1"/>
      <c r="O468" s="1"/>
    </row>
    <row r="469" spans="1:15" ht="12.75" customHeight="1">
      <c r="A469" s="30">
        <v>459</v>
      </c>
      <c r="B469" s="311" t="s">
        <v>203</v>
      </c>
      <c r="C469" s="301">
        <v>2817.75</v>
      </c>
      <c r="D469" s="302">
        <v>2820.5</v>
      </c>
      <c r="E469" s="302">
        <v>2795.45</v>
      </c>
      <c r="F469" s="302">
        <v>2773.1499999999996</v>
      </c>
      <c r="G469" s="302">
        <v>2748.0999999999995</v>
      </c>
      <c r="H469" s="302">
        <v>2842.8</v>
      </c>
      <c r="I469" s="302">
        <v>2867.8500000000004</v>
      </c>
      <c r="J469" s="302">
        <v>2890.1500000000005</v>
      </c>
      <c r="K469" s="301">
        <v>2845.55</v>
      </c>
      <c r="L469" s="301">
        <v>2798.2</v>
      </c>
      <c r="M469" s="301">
        <v>0.69008000000000003</v>
      </c>
      <c r="N469" s="1"/>
      <c r="O469" s="1"/>
    </row>
    <row r="470" spans="1:15" ht="12.75" customHeight="1">
      <c r="A470" s="30">
        <v>460</v>
      </c>
      <c r="B470" s="311" t="s">
        <v>204</v>
      </c>
      <c r="C470" s="301">
        <v>474.3</v>
      </c>
      <c r="D470" s="302">
        <v>477.25</v>
      </c>
      <c r="E470" s="302">
        <v>467.15</v>
      </c>
      <c r="F470" s="302">
        <v>460</v>
      </c>
      <c r="G470" s="302">
        <v>449.9</v>
      </c>
      <c r="H470" s="302">
        <v>484.4</v>
      </c>
      <c r="I470" s="302">
        <v>494.5</v>
      </c>
      <c r="J470" s="302">
        <v>501.65</v>
      </c>
      <c r="K470" s="301">
        <v>487.35</v>
      </c>
      <c r="L470" s="301">
        <v>470.1</v>
      </c>
      <c r="M470" s="301">
        <v>17.128799999999998</v>
      </c>
      <c r="N470" s="1"/>
      <c r="O470" s="1"/>
    </row>
    <row r="471" spans="1:15" ht="12.75" customHeight="1">
      <c r="A471" s="30">
        <v>461</v>
      </c>
      <c r="B471" s="311" t="s">
        <v>205</v>
      </c>
      <c r="C471" s="301">
        <v>1094.9000000000001</v>
      </c>
      <c r="D471" s="302">
        <v>1089.55</v>
      </c>
      <c r="E471" s="302">
        <v>1071.0999999999999</v>
      </c>
      <c r="F471" s="302">
        <v>1047.3</v>
      </c>
      <c r="G471" s="302">
        <v>1028.8499999999999</v>
      </c>
      <c r="H471" s="302">
        <v>1113.3499999999999</v>
      </c>
      <c r="I471" s="302">
        <v>1131.8000000000002</v>
      </c>
      <c r="J471" s="302">
        <v>1155.5999999999999</v>
      </c>
      <c r="K471" s="301">
        <v>1108</v>
      </c>
      <c r="L471" s="301">
        <v>1065.75</v>
      </c>
      <c r="M471" s="301">
        <v>8.8220200000000002</v>
      </c>
      <c r="N471" s="1"/>
      <c r="O471" s="1"/>
    </row>
    <row r="472" spans="1:15" ht="12.75" customHeight="1">
      <c r="A472" s="30">
        <v>462</v>
      </c>
      <c r="B472" s="311" t="s">
        <v>537</v>
      </c>
      <c r="C472" s="301">
        <v>40.35</v>
      </c>
      <c r="D472" s="302">
        <v>40.81666666666667</v>
      </c>
      <c r="E472" s="302">
        <v>39.733333333333341</v>
      </c>
      <c r="F472" s="302">
        <v>39.116666666666674</v>
      </c>
      <c r="G472" s="302">
        <v>38.033333333333346</v>
      </c>
      <c r="H472" s="302">
        <v>41.433333333333337</v>
      </c>
      <c r="I472" s="302">
        <v>42.516666666666666</v>
      </c>
      <c r="J472" s="302">
        <v>43.133333333333333</v>
      </c>
      <c r="K472" s="301">
        <v>41.9</v>
      </c>
      <c r="L472" s="301">
        <v>40.200000000000003</v>
      </c>
      <c r="M472" s="301">
        <v>49.039639999999999</v>
      </c>
      <c r="N472" s="1"/>
      <c r="O472" s="1"/>
    </row>
    <row r="473" spans="1:15" ht="12.75" customHeight="1">
      <c r="A473" s="30">
        <v>463</v>
      </c>
      <c r="B473" s="311" t="s">
        <v>538</v>
      </c>
      <c r="C473" s="301">
        <v>158.6</v>
      </c>
      <c r="D473" s="302">
        <v>158.15</v>
      </c>
      <c r="E473" s="302">
        <v>155.65</v>
      </c>
      <c r="F473" s="302">
        <v>152.69999999999999</v>
      </c>
      <c r="G473" s="302">
        <v>150.19999999999999</v>
      </c>
      <c r="H473" s="302">
        <v>161.10000000000002</v>
      </c>
      <c r="I473" s="302">
        <v>163.60000000000002</v>
      </c>
      <c r="J473" s="302">
        <v>166.55000000000004</v>
      </c>
      <c r="K473" s="301">
        <v>160.65</v>
      </c>
      <c r="L473" s="301">
        <v>155.19999999999999</v>
      </c>
      <c r="M473" s="301">
        <v>1.5583499999999999</v>
      </c>
      <c r="N473" s="1"/>
      <c r="O473" s="1"/>
    </row>
    <row r="474" spans="1:15" ht="12.75" customHeight="1">
      <c r="A474" s="30">
        <v>464</v>
      </c>
      <c r="B474" s="311" t="s">
        <v>525</v>
      </c>
      <c r="C474" s="301">
        <v>780.75</v>
      </c>
      <c r="D474" s="302">
        <v>783.98333333333323</v>
      </c>
      <c r="E474" s="302">
        <v>775.26666666666642</v>
      </c>
      <c r="F474" s="302">
        <v>769.78333333333319</v>
      </c>
      <c r="G474" s="302">
        <v>761.06666666666638</v>
      </c>
      <c r="H474" s="302">
        <v>789.46666666666647</v>
      </c>
      <c r="I474" s="302">
        <v>798.18333333333339</v>
      </c>
      <c r="J474" s="302">
        <v>803.66666666666652</v>
      </c>
      <c r="K474" s="301">
        <v>792.7</v>
      </c>
      <c r="L474" s="301">
        <v>778.5</v>
      </c>
      <c r="M474" s="301">
        <v>0.45047999999999999</v>
      </c>
      <c r="N474" s="1"/>
      <c r="O474" s="1"/>
    </row>
    <row r="475" spans="1:15" ht="12.75" customHeight="1">
      <c r="A475" s="30">
        <v>465</v>
      </c>
      <c r="B475" s="311" t="s">
        <v>845</v>
      </c>
      <c r="C475" s="301">
        <v>127.25</v>
      </c>
      <c r="D475" s="302">
        <v>129.9</v>
      </c>
      <c r="E475" s="302">
        <v>123.80000000000001</v>
      </c>
      <c r="F475" s="302">
        <v>120.35000000000001</v>
      </c>
      <c r="G475" s="302">
        <v>114.25000000000001</v>
      </c>
      <c r="H475" s="302">
        <v>133.35000000000002</v>
      </c>
      <c r="I475" s="302">
        <v>139.44999999999999</v>
      </c>
      <c r="J475" s="302">
        <v>142.9</v>
      </c>
      <c r="K475" s="301">
        <v>136</v>
      </c>
      <c r="L475" s="301">
        <v>126.45</v>
      </c>
      <c r="M475" s="301">
        <v>34.780320000000003</v>
      </c>
      <c r="N475" s="1"/>
      <c r="O475" s="1"/>
    </row>
    <row r="476" spans="1:15" ht="12.75" customHeight="1">
      <c r="A476" s="30">
        <v>466</v>
      </c>
      <c r="B476" s="311" t="s">
        <v>526</v>
      </c>
      <c r="C476" s="301">
        <v>40.549999999999997</v>
      </c>
      <c r="D476" s="302">
        <v>41.033333333333339</v>
      </c>
      <c r="E476" s="302">
        <v>39.716666666666676</v>
      </c>
      <c r="F476" s="302">
        <v>38.88333333333334</v>
      </c>
      <c r="G476" s="302">
        <v>37.566666666666677</v>
      </c>
      <c r="H476" s="302">
        <v>41.866666666666674</v>
      </c>
      <c r="I476" s="302">
        <v>43.183333333333337</v>
      </c>
      <c r="J476" s="302">
        <v>44.016666666666673</v>
      </c>
      <c r="K476" s="301">
        <v>42.35</v>
      </c>
      <c r="L476" s="301">
        <v>40.200000000000003</v>
      </c>
      <c r="M476" s="301">
        <v>152.17669000000001</v>
      </c>
      <c r="N476" s="1"/>
      <c r="O476" s="1"/>
    </row>
    <row r="477" spans="1:15" ht="12.75" customHeight="1">
      <c r="A477" s="30">
        <v>467</v>
      </c>
      <c r="B477" s="311" t="s">
        <v>206</v>
      </c>
      <c r="C477" s="301">
        <v>753.85</v>
      </c>
      <c r="D477" s="302">
        <v>753.7833333333333</v>
      </c>
      <c r="E477" s="302">
        <v>749.66666666666663</v>
      </c>
      <c r="F477" s="302">
        <v>745.48333333333335</v>
      </c>
      <c r="G477" s="302">
        <v>741.36666666666667</v>
      </c>
      <c r="H477" s="302">
        <v>757.96666666666658</v>
      </c>
      <c r="I477" s="302">
        <v>762.08333333333337</v>
      </c>
      <c r="J477" s="302">
        <v>766.26666666666654</v>
      </c>
      <c r="K477" s="301">
        <v>757.9</v>
      </c>
      <c r="L477" s="301">
        <v>749.6</v>
      </c>
      <c r="M477" s="301">
        <v>6.94564</v>
      </c>
      <c r="N477" s="1"/>
      <c r="O477" s="1"/>
    </row>
    <row r="478" spans="1:15" ht="12.75" customHeight="1">
      <c r="A478" s="30">
        <v>468</v>
      </c>
      <c r="B478" s="311" t="s">
        <v>207</v>
      </c>
      <c r="C478" s="301">
        <v>1460.05</v>
      </c>
      <c r="D478" s="302">
        <v>1455.7166666666665</v>
      </c>
      <c r="E478" s="302">
        <v>1444.4333333333329</v>
      </c>
      <c r="F478" s="302">
        <v>1428.8166666666664</v>
      </c>
      <c r="G478" s="302">
        <v>1417.5333333333328</v>
      </c>
      <c r="H478" s="302">
        <v>1471.333333333333</v>
      </c>
      <c r="I478" s="302">
        <v>1482.6166666666663</v>
      </c>
      <c r="J478" s="302">
        <v>1498.2333333333331</v>
      </c>
      <c r="K478" s="301">
        <v>1467</v>
      </c>
      <c r="L478" s="301">
        <v>1440.1</v>
      </c>
      <c r="M478" s="301">
        <v>2.4535999999999998</v>
      </c>
      <c r="N478" s="1"/>
      <c r="O478" s="1"/>
    </row>
    <row r="479" spans="1:15" ht="12.75" customHeight="1">
      <c r="A479" s="30">
        <v>469</v>
      </c>
      <c r="B479" s="311" t="s">
        <v>540</v>
      </c>
      <c r="C479" s="301">
        <v>10.95</v>
      </c>
      <c r="D479" s="302">
        <v>11.016666666666666</v>
      </c>
      <c r="E479" s="302">
        <v>10.883333333333331</v>
      </c>
      <c r="F479" s="302">
        <v>10.816666666666665</v>
      </c>
      <c r="G479" s="302">
        <v>10.68333333333333</v>
      </c>
      <c r="H479" s="302">
        <v>11.083333333333332</v>
      </c>
      <c r="I479" s="302">
        <v>11.216666666666665</v>
      </c>
      <c r="J479" s="302">
        <v>11.283333333333333</v>
      </c>
      <c r="K479" s="301">
        <v>11.15</v>
      </c>
      <c r="L479" s="301">
        <v>10.95</v>
      </c>
      <c r="M479" s="301">
        <v>13.344049999999999</v>
      </c>
      <c r="N479" s="1"/>
      <c r="O479" s="1"/>
    </row>
    <row r="480" spans="1:15" ht="12.75" customHeight="1">
      <c r="A480" s="30">
        <v>470</v>
      </c>
      <c r="B480" s="311" t="s">
        <v>541</v>
      </c>
      <c r="C480" s="301">
        <v>573.6</v>
      </c>
      <c r="D480" s="302">
        <v>571.93333333333339</v>
      </c>
      <c r="E480" s="302">
        <v>567.16666666666674</v>
      </c>
      <c r="F480" s="302">
        <v>560.73333333333335</v>
      </c>
      <c r="G480" s="302">
        <v>555.9666666666667</v>
      </c>
      <c r="H480" s="302">
        <v>578.36666666666679</v>
      </c>
      <c r="I480" s="302">
        <v>583.13333333333344</v>
      </c>
      <c r="J480" s="302">
        <v>589.56666666666683</v>
      </c>
      <c r="K480" s="301">
        <v>576.70000000000005</v>
      </c>
      <c r="L480" s="301">
        <v>565.5</v>
      </c>
      <c r="M480" s="301">
        <v>0.55879999999999996</v>
      </c>
      <c r="N480" s="1"/>
      <c r="O480" s="1"/>
    </row>
    <row r="481" spans="1:15" ht="12.75" customHeight="1">
      <c r="A481" s="30">
        <v>471</v>
      </c>
      <c r="B481" s="311" t="s">
        <v>543</v>
      </c>
      <c r="C481" s="301">
        <v>134.15</v>
      </c>
      <c r="D481" s="302">
        <v>133.58333333333334</v>
      </c>
      <c r="E481" s="302">
        <v>131.56666666666669</v>
      </c>
      <c r="F481" s="302">
        <v>128.98333333333335</v>
      </c>
      <c r="G481" s="302">
        <v>126.9666666666667</v>
      </c>
      <c r="H481" s="302">
        <v>136.16666666666669</v>
      </c>
      <c r="I481" s="302">
        <v>138.18333333333334</v>
      </c>
      <c r="J481" s="302">
        <v>140.76666666666668</v>
      </c>
      <c r="K481" s="301">
        <v>135.6</v>
      </c>
      <c r="L481" s="301">
        <v>131</v>
      </c>
      <c r="M481" s="301">
        <v>2.5225399999999998</v>
      </c>
      <c r="N481" s="1"/>
      <c r="O481" s="1"/>
    </row>
    <row r="482" spans="1:15" ht="12.75" customHeight="1">
      <c r="A482" s="30">
        <v>472</v>
      </c>
      <c r="B482" s="311" t="s">
        <v>544</v>
      </c>
      <c r="C482" s="301">
        <v>15.35</v>
      </c>
      <c r="D482" s="302">
        <v>15.466666666666669</v>
      </c>
      <c r="E482" s="302">
        <v>15.183333333333337</v>
      </c>
      <c r="F482" s="302">
        <v>15.016666666666669</v>
      </c>
      <c r="G482" s="302">
        <v>14.733333333333338</v>
      </c>
      <c r="H482" s="302">
        <v>15.633333333333336</v>
      </c>
      <c r="I482" s="302">
        <v>15.916666666666668</v>
      </c>
      <c r="J482" s="302">
        <v>16.083333333333336</v>
      </c>
      <c r="K482" s="301">
        <v>15.75</v>
      </c>
      <c r="L482" s="301">
        <v>15.3</v>
      </c>
      <c r="M482" s="301">
        <v>9.8369700000000009</v>
      </c>
      <c r="N482" s="1"/>
      <c r="O482" s="1"/>
    </row>
    <row r="483" spans="1:15" ht="12.75" customHeight="1">
      <c r="A483" s="30">
        <v>473</v>
      </c>
      <c r="B483" s="311" t="s">
        <v>208</v>
      </c>
      <c r="C483" s="301">
        <v>5454.15</v>
      </c>
      <c r="D483" s="302">
        <v>5442.9000000000005</v>
      </c>
      <c r="E483" s="302">
        <v>5412.2500000000009</v>
      </c>
      <c r="F483" s="302">
        <v>5370.35</v>
      </c>
      <c r="G483" s="302">
        <v>5339.7000000000007</v>
      </c>
      <c r="H483" s="302">
        <v>5484.8000000000011</v>
      </c>
      <c r="I483" s="302">
        <v>5515.4500000000007</v>
      </c>
      <c r="J483" s="302">
        <v>5557.3500000000013</v>
      </c>
      <c r="K483" s="301">
        <v>5473.55</v>
      </c>
      <c r="L483" s="301">
        <v>5401</v>
      </c>
      <c r="M483" s="301">
        <v>2.8675899999999999</v>
      </c>
      <c r="N483" s="1"/>
      <c r="O483" s="1"/>
    </row>
    <row r="484" spans="1:15" ht="12.75" customHeight="1">
      <c r="A484" s="30">
        <v>474</v>
      </c>
      <c r="B484" s="311" t="s">
        <v>277</v>
      </c>
      <c r="C484" s="301">
        <v>36</v>
      </c>
      <c r="D484" s="302">
        <v>36.033333333333331</v>
      </c>
      <c r="E484" s="302">
        <v>35.816666666666663</v>
      </c>
      <c r="F484" s="302">
        <v>35.633333333333333</v>
      </c>
      <c r="G484" s="302">
        <v>35.416666666666664</v>
      </c>
      <c r="H484" s="302">
        <v>36.216666666666661</v>
      </c>
      <c r="I484" s="302">
        <v>36.43333333333333</v>
      </c>
      <c r="J484" s="302">
        <v>36.61666666666666</v>
      </c>
      <c r="K484" s="301">
        <v>36.25</v>
      </c>
      <c r="L484" s="301">
        <v>35.85</v>
      </c>
      <c r="M484" s="301">
        <v>33.264960000000002</v>
      </c>
      <c r="N484" s="1"/>
      <c r="O484" s="1"/>
    </row>
    <row r="485" spans="1:15" ht="12.75" customHeight="1">
      <c r="A485" s="30">
        <v>475</v>
      </c>
      <c r="B485" s="311" t="s">
        <v>209</v>
      </c>
      <c r="C485" s="301">
        <v>712.15</v>
      </c>
      <c r="D485" s="302">
        <v>714.26666666666677</v>
      </c>
      <c r="E485" s="302">
        <v>704.93333333333351</v>
      </c>
      <c r="F485" s="302">
        <v>697.7166666666667</v>
      </c>
      <c r="G485" s="302">
        <v>688.38333333333344</v>
      </c>
      <c r="H485" s="302">
        <v>721.48333333333358</v>
      </c>
      <c r="I485" s="302">
        <v>730.81666666666683</v>
      </c>
      <c r="J485" s="302">
        <v>738.03333333333364</v>
      </c>
      <c r="K485" s="301">
        <v>723.6</v>
      </c>
      <c r="L485" s="301">
        <v>707.05</v>
      </c>
      <c r="M485" s="301">
        <v>11.08371</v>
      </c>
      <c r="N485" s="1"/>
      <c r="O485" s="1"/>
    </row>
    <row r="486" spans="1:15" ht="12.75" customHeight="1">
      <c r="A486" s="30">
        <v>476</v>
      </c>
      <c r="B486" s="311" t="s">
        <v>542</v>
      </c>
      <c r="C486" s="301">
        <v>656.85</v>
      </c>
      <c r="D486" s="302">
        <v>657.15</v>
      </c>
      <c r="E486" s="302">
        <v>645.29999999999995</v>
      </c>
      <c r="F486" s="302">
        <v>633.75</v>
      </c>
      <c r="G486" s="302">
        <v>621.9</v>
      </c>
      <c r="H486" s="302">
        <v>668.69999999999993</v>
      </c>
      <c r="I486" s="302">
        <v>680.55000000000007</v>
      </c>
      <c r="J486" s="302">
        <v>692.09999999999991</v>
      </c>
      <c r="K486" s="301">
        <v>669</v>
      </c>
      <c r="L486" s="301">
        <v>645.6</v>
      </c>
      <c r="M486" s="301">
        <v>1.6358600000000001</v>
      </c>
      <c r="N486" s="1"/>
      <c r="O486" s="1"/>
    </row>
    <row r="487" spans="1:15" ht="12.75" customHeight="1">
      <c r="A487" s="30">
        <v>477</v>
      </c>
      <c r="B487" s="311" t="s">
        <v>547</v>
      </c>
      <c r="C487" s="301">
        <v>331</v>
      </c>
      <c r="D487" s="302">
        <v>332.15000000000003</v>
      </c>
      <c r="E487" s="302">
        <v>326.85000000000008</v>
      </c>
      <c r="F487" s="302">
        <v>322.70000000000005</v>
      </c>
      <c r="G487" s="302">
        <v>317.40000000000009</v>
      </c>
      <c r="H487" s="302">
        <v>336.30000000000007</v>
      </c>
      <c r="I487" s="302">
        <v>341.6</v>
      </c>
      <c r="J487" s="302">
        <v>345.75000000000006</v>
      </c>
      <c r="K487" s="301">
        <v>337.45</v>
      </c>
      <c r="L487" s="301">
        <v>328</v>
      </c>
      <c r="M487" s="301">
        <v>0.63902000000000003</v>
      </c>
      <c r="N487" s="1"/>
      <c r="O487" s="1"/>
    </row>
    <row r="488" spans="1:15" ht="12.75" customHeight="1">
      <c r="A488" s="30">
        <v>478</v>
      </c>
      <c r="B488" s="311" t="s">
        <v>548</v>
      </c>
      <c r="C488" s="301">
        <v>24.85</v>
      </c>
      <c r="D488" s="302">
        <v>24.933333333333334</v>
      </c>
      <c r="E488" s="302">
        <v>24.666666666666668</v>
      </c>
      <c r="F488" s="302">
        <v>24.483333333333334</v>
      </c>
      <c r="G488" s="302">
        <v>24.216666666666669</v>
      </c>
      <c r="H488" s="302">
        <v>25.116666666666667</v>
      </c>
      <c r="I488" s="302">
        <v>25.383333333333333</v>
      </c>
      <c r="J488" s="302">
        <v>25.566666666666666</v>
      </c>
      <c r="K488" s="301">
        <v>25.2</v>
      </c>
      <c r="L488" s="301">
        <v>24.75</v>
      </c>
      <c r="M488" s="301">
        <v>20.162099999999999</v>
      </c>
      <c r="N488" s="1"/>
      <c r="O488" s="1"/>
    </row>
    <row r="489" spans="1:15" ht="12.75" customHeight="1">
      <c r="A489" s="30">
        <v>479</v>
      </c>
      <c r="B489" s="311" t="s">
        <v>549</v>
      </c>
      <c r="C489" s="301">
        <v>565.79999999999995</v>
      </c>
      <c r="D489" s="302">
        <v>568.15</v>
      </c>
      <c r="E489" s="302">
        <v>562.19999999999993</v>
      </c>
      <c r="F489" s="302">
        <v>558.59999999999991</v>
      </c>
      <c r="G489" s="302">
        <v>552.64999999999986</v>
      </c>
      <c r="H489" s="302">
        <v>571.75</v>
      </c>
      <c r="I489" s="302">
        <v>577.70000000000005</v>
      </c>
      <c r="J489" s="302">
        <v>581.30000000000007</v>
      </c>
      <c r="K489" s="301">
        <v>574.1</v>
      </c>
      <c r="L489" s="301">
        <v>564.54999999999995</v>
      </c>
      <c r="M489" s="301">
        <v>0.24557999999999999</v>
      </c>
      <c r="N489" s="1"/>
      <c r="O489" s="1"/>
    </row>
    <row r="490" spans="1:15" ht="12.75" customHeight="1">
      <c r="A490" s="30">
        <v>480</v>
      </c>
      <c r="B490" s="311" t="s">
        <v>551</v>
      </c>
      <c r="C490" s="301">
        <v>328.4</v>
      </c>
      <c r="D490" s="302">
        <v>329.56666666666666</v>
      </c>
      <c r="E490" s="302">
        <v>325.38333333333333</v>
      </c>
      <c r="F490" s="302">
        <v>322.36666666666667</v>
      </c>
      <c r="G490" s="302">
        <v>318.18333333333334</v>
      </c>
      <c r="H490" s="302">
        <v>332.58333333333331</v>
      </c>
      <c r="I490" s="302">
        <v>336.76666666666659</v>
      </c>
      <c r="J490" s="302">
        <v>339.7833333333333</v>
      </c>
      <c r="K490" s="301">
        <v>333.75</v>
      </c>
      <c r="L490" s="301">
        <v>326.55</v>
      </c>
      <c r="M490" s="301">
        <v>0.80159999999999998</v>
      </c>
      <c r="N490" s="1"/>
      <c r="O490" s="1"/>
    </row>
    <row r="491" spans="1:15" ht="12.75" customHeight="1">
      <c r="A491" s="30">
        <v>481</v>
      </c>
      <c r="B491" s="311" t="s">
        <v>279</v>
      </c>
      <c r="C491" s="301">
        <v>786.85</v>
      </c>
      <c r="D491" s="302">
        <v>789.15</v>
      </c>
      <c r="E491" s="302">
        <v>772.69999999999993</v>
      </c>
      <c r="F491" s="302">
        <v>758.55</v>
      </c>
      <c r="G491" s="302">
        <v>742.09999999999991</v>
      </c>
      <c r="H491" s="302">
        <v>803.3</v>
      </c>
      <c r="I491" s="302">
        <v>819.75</v>
      </c>
      <c r="J491" s="302">
        <v>833.9</v>
      </c>
      <c r="K491" s="301">
        <v>805.6</v>
      </c>
      <c r="L491" s="301">
        <v>775</v>
      </c>
      <c r="M491" s="301">
        <v>18.628900000000002</v>
      </c>
      <c r="N491" s="1"/>
      <c r="O491" s="1"/>
    </row>
    <row r="492" spans="1:15" ht="12.75" customHeight="1">
      <c r="A492" s="30">
        <v>482</v>
      </c>
      <c r="B492" s="311" t="s">
        <v>210</v>
      </c>
      <c r="C492" s="301">
        <v>291.35000000000002</v>
      </c>
      <c r="D492" s="302">
        <v>292.63333333333333</v>
      </c>
      <c r="E492" s="302">
        <v>289.31666666666666</v>
      </c>
      <c r="F492" s="302">
        <v>287.28333333333336</v>
      </c>
      <c r="G492" s="302">
        <v>283.9666666666667</v>
      </c>
      <c r="H492" s="302">
        <v>294.66666666666663</v>
      </c>
      <c r="I492" s="302">
        <v>297.98333333333323</v>
      </c>
      <c r="J492" s="302">
        <v>300.01666666666659</v>
      </c>
      <c r="K492" s="301">
        <v>295.95</v>
      </c>
      <c r="L492" s="301">
        <v>290.60000000000002</v>
      </c>
      <c r="M492" s="301">
        <v>61.600209999999997</v>
      </c>
      <c r="N492" s="1"/>
      <c r="O492" s="1"/>
    </row>
    <row r="493" spans="1:15" ht="12.75" customHeight="1">
      <c r="A493" s="30">
        <v>483</v>
      </c>
      <c r="B493" s="311" t="s">
        <v>552</v>
      </c>
      <c r="C493" s="301">
        <v>1948.05</v>
      </c>
      <c r="D493" s="302">
        <v>1947.6666666666667</v>
      </c>
      <c r="E493" s="302">
        <v>1935.3833333333334</v>
      </c>
      <c r="F493" s="302">
        <v>1922.7166666666667</v>
      </c>
      <c r="G493" s="302">
        <v>1910.4333333333334</v>
      </c>
      <c r="H493" s="302">
        <v>1960.3333333333335</v>
      </c>
      <c r="I493" s="302">
        <v>1972.6166666666668</v>
      </c>
      <c r="J493" s="302">
        <v>1985.2833333333335</v>
      </c>
      <c r="K493" s="301">
        <v>1959.95</v>
      </c>
      <c r="L493" s="301">
        <v>1935</v>
      </c>
      <c r="M493" s="301">
        <v>8.6940000000000003E-2</v>
      </c>
      <c r="N493" s="1"/>
      <c r="O493" s="1"/>
    </row>
    <row r="494" spans="1:15" ht="12.75" customHeight="1">
      <c r="A494" s="30">
        <v>484</v>
      </c>
      <c r="B494" s="311" t="s">
        <v>278</v>
      </c>
      <c r="C494" s="301">
        <v>215.5</v>
      </c>
      <c r="D494" s="302">
        <v>214.53333333333333</v>
      </c>
      <c r="E494" s="302">
        <v>211.11666666666667</v>
      </c>
      <c r="F494" s="302">
        <v>206.73333333333335</v>
      </c>
      <c r="G494" s="302">
        <v>203.31666666666669</v>
      </c>
      <c r="H494" s="302">
        <v>218.91666666666666</v>
      </c>
      <c r="I494" s="302">
        <v>222.33333333333334</v>
      </c>
      <c r="J494" s="302">
        <v>226.71666666666664</v>
      </c>
      <c r="K494" s="301">
        <v>217.95</v>
      </c>
      <c r="L494" s="301">
        <v>210.15</v>
      </c>
      <c r="M494" s="301">
        <v>3.0488599999999999</v>
      </c>
      <c r="N494" s="1"/>
      <c r="O494" s="1"/>
    </row>
    <row r="495" spans="1:15" ht="12.75" customHeight="1">
      <c r="A495" s="30">
        <v>485</v>
      </c>
      <c r="B495" s="323" t="s">
        <v>553</v>
      </c>
      <c r="C495" s="324">
        <v>1996.65</v>
      </c>
      <c r="D495" s="324">
        <v>1994.7833333333335</v>
      </c>
      <c r="E495" s="324">
        <v>1976.9666666666672</v>
      </c>
      <c r="F495" s="324">
        <v>1957.2833333333335</v>
      </c>
      <c r="G495" s="324">
        <v>1939.4666666666672</v>
      </c>
      <c r="H495" s="324">
        <v>2014.4666666666672</v>
      </c>
      <c r="I495" s="324">
        <v>2032.2833333333333</v>
      </c>
      <c r="J495" s="323">
        <v>2051.9666666666672</v>
      </c>
      <c r="K495" s="323">
        <v>2012.6</v>
      </c>
      <c r="L495" s="323">
        <v>1975.1</v>
      </c>
      <c r="M495" s="270">
        <v>0.50987000000000005</v>
      </c>
      <c r="N495" s="1"/>
      <c r="O495" s="1"/>
    </row>
    <row r="496" spans="1:15" ht="12.75" customHeight="1">
      <c r="A496" s="30">
        <v>486</v>
      </c>
      <c r="B496" s="323" t="s">
        <v>546</v>
      </c>
      <c r="C496" s="324">
        <v>563.25</v>
      </c>
      <c r="D496" s="324">
        <v>556.43333333333339</v>
      </c>
      <c r="E496" s="324">
        <v>544.46666666666681</v>
      </c>
      <c r="F496" s="324">
        <v>525.68333333333339</v>
      </c>
      <c r="G496" s="324">
        <v>513.71666666666681</v>
      </c>
      <c r="H496" s="324">
        <v>575.21666666666681</v>
      </c>
      <c r="I496" s="324">
        <v>587.18333333333351</v>
      </c>
      <c r="J496" s="323">
        <v>605.96666666666681</v>
      </c>
      <c r="K496" s="323">
        <v>568.4</v>
      </c>
      <c r="L496" s="323">
        <v>537.65</v>
      </c>
      <c r="M496" s="270">
        <v>3.08541</v>
      </c>
      <c r="N496" s="1"/>
      <c r="O496" s="1"/>
    </row>
    <row r="497" spans="1:15" ht="12.75" customHeight="1">
      <c r="A497" s="30">
        <v>487</v>
      </c>
      <c r="B497" s="323" t="s">
        <v>545</v>
      </c>
      <c r="C497" s="301">
        <v>2750.7</v>
      </c>
      <c r="D497" s="302">
        <v>2758.4166666666665</v>
      </c>
      <c r="E497" s="302">
        <v>2727.2833333333328</v>
      </c>
      <c r="F497" s="302">
        <v>2703.8666666666663</v>
      </c>
      <c r="G497" s="302">
        <v>2672.7333333333327</v>
      </c>
      <c r="H497" s="302">
        <v>2781.833333333333</v>
      </c>
      <c r="I497" s="302">
        <v>2812.9666666666672</v>
      </c>
      <c r="J497" s="302">
        <v>2836.3833333333332</v>
      </c>
      <c r="K497" s="301">
        <v>2789.55</v>
      </c>
      <c r="L497" s="301">
        <v>2735</v>
      </c>
      <c r="M497" s="301">
        <v>0.46779999999999999</v>
      </c>
      <c r="N497" s="1"/>
      <c r="O497" s="1"/>
    </row>
    <row r="498" spans="1:15" ht="12.75" customHeight="1">
      <c r="A498" s="30">
        <v>488</v>
      </c>
      <c r="B498" s="323" t="s">
        <v>211</v>
      </c>
      <c r="C498" s="324">
        <v>994.75</v>
      </c>
      <c r="D498" s="324">
        <v>996.2166666666667</v>
      </c>
      <c r="E498" s="324">
        <v>988.03333333333342</v>
      </c>
      <c r="F498" s="324">
        <v>981.31666666666672</v>
      </c>
      <c r="G498" s="324">
        <v>973.13333333333344</v>
      </c>
      <c r="H498" s="324">
        <v>1002.9333333333334</v>
      </c>
      <c r="I498" s="324">
        <v>1011.1166666666668</v>
      </c>
      <c r="J498" s="323">
        <v>1017.8333333333334</v>
      </c>
      <c r="K498" s="323">
        <v>1004.4</v>
      </c>
      <c r="L498" s="323">
        <v>989.5</v>
      </c>
      <c r="M498" s="270">
        <v>10.032080000000001</v>
      </c>
      <c r="N498" s="1"/>
      <c r="O498" s="1"/>
    </row>
    <row r="499" spans="1:15" ht="12.75" customHeight="1">
      <c r="A499" s="30">
        <v>489</v>
      </c>
      <c r="B499" s="356" t="s">
        <v>550</v>
      </c>
      <c r="C499" s="301">
        <v>266</v>
      </c>
      <c r="D499" s="302">
        <v>263.73333333333329</v>
      </c>
      <c r="E499" s="302">
        <v>256.66666666666657</v>
      </c>
      <c r="F499" s="302">
        <v>247.33333333333329</v>
      </c>
      <c r="G499" s="302">
        <v>240.26666666666657</v>
      </c>
      <c r="H499" s="302">
        <v>273.06666666666661</v>
      </c>
      <c r="I499" s="302">
        <v>280.13333333333333</v>
      </c>
      <c r="J499" s="302">
        <v>289.46666666666658</v>
      </c>
      <c r="K499" s="301">
        <v>270.8</v>
      </c>
      <c r="L499" s="301">
        <v>254.4</v>
      </c>
      <c r="M499" s="301">
        <v>11.51721</v>
      </c>
      <c r="N499" s="1"/>
      <c r="O499" s="1"/>
    </row>
    <row r="500" spans="1:15" ht="12.75" customHeight="1">
      <c r="A500" s="30">
        <v>490</v>
      </c>
      <c r="B500" s="358" t="s">
        <v>554</v>
      </c>
      <c r="C500" s="324">
        <v>213.65</v>
      </c>
      <c r="D500" s="324">
        <v>216.33333333333334</v>
      </c>
      <c r="E500" s="324">
        <v>209.36666666666667</v>
      </c>
      <c r="F500" s="324">
        <v>205.08333333333334</v>
      </c>
      <c r="G500" s="324">
        <v>198.11666666666667</v>
      </c>
      <c r="H500" s="324">
        <v>220.61666666666667</v>
      </c>
      <c r="I500" s="324">
        <v>227.58333333333331</v>
      </c>
      <c r="J500" s="324">
        <v>231.86666666666667</v>
      </c>
      <c r="K500" s="323">
        <v>223.3</v>
      </c>
      <c r="L500" s="323">
        <v>212.05</v>
      </c>
      <c r="M500" s="270">
        <v>9.9638500000000008</v>
      </c>
      <c r="N500" s="1"/>
      <c r="O500" s="1"/>
    </row>
    <row r="501" spans="1:15" ht="12.75" customHeight="1">
      <c r="A501" s="30">
        <v>491</v>
      </c>
      <c r="B501" s="281" t="s">
        <v>555</v>
      </c>
      <c r="C501" s="301">
        <v>68.75</v>
      </c>
      <c r="D501" s="302">
        <v>68.766666666666666</v>
      </c>
      <c r="E501" s="302">
        <v>67.133333333333326</v>
      </c>
      <c r="F501" s="302">
        <v>65.516666666666666</v>
      </c>
      <c r="G501" s="302">
        <v>63.883333333333326</v>
      </c>
      <c r="H501" s="302">
        <v>70.383333333333326</v>
      </c>
      <c r="I501" s="302">
        <v>72.01666666666668</v>
      </c>
      <c r="J501" s="302">
        <v>73.633333333333326</v>
      </c>
      <c r="K501" s="301">
        <v>70.400000000000006</v>
      </c>
      <c r="L501" s="301">
        <v>67.150000000000006</v>
      </c>
      <c r="M501" s="301">
        <v>14.171670000000001</v>
      </c>
      <c r="N501" s="1"/>
      <c r="O501" s="1"/>
    </row>
    <row r="502" spans="1:15" ht="12.75" customHeight="1">
      <c r="A502" s="30">
        <v>492</v>
      </c>
      <c r="B502" s="323" t="s">
        <v>556</v>
      </c>
      <c r="C502" s="324">
        <v>476.6</v>
      </c>
      <c r="D502" s="324">
        <v>475.3</v>
      </c>
      <c r="E502" s="324">
        <v>469.6</v>
      </c>
      <c r="F502" s="324">
        <v>462.6</v>
      </c>
      <c r="G502" s="324">
        <v>456.90000000000003</v>
      </c>
      <c r="H502" s="324">
        <v>482.3</v>
      </c>
      <c r="I502" s="324">
        <v>487.99999999999994</v>
      </c>
      <c r="J502" s="324">
        <v>495</v>
      </c>
      <c r="K502" s="323">
        <v>481</v>
      </c>
      <c r="L502" s="323">
        <v>468.3</v>
      </c>
      <c r="M502" s="270">
        <v>0.49339</v>
      </c>
      <c r="N502" s="1"/>
      <c r="O502" s="1"/>
    </row>
    <row r="503" spans="1:15" ht="12.75" customHeight="1">
      <c r="A503" s="30">
        <v>493</v>
      </c>
      <c r="B503" s="270" t="s">
        <v>280</v>
      </c>
      <c r="C503" s="301">
        <v>1512.35</v>
      </c>
      <c r="D503" s="302">
        <v>1519.4166666666667</v>
      </c>
      <c r="E503" s="302">
        <v>1498.0833333333335</v>
      </c>
      <c r="F503" s="302">
        <v>1483.8166666666668</v>
      </c>
      <c r="G503" s="302">
        <v>1462.4833333333336</v>
      </c>
      <c r="H503" s="302">
        <v>1533.6833333333334</v>
      </c>
      <c r="I503" s="302">
        <v>1555.0166666666669</v>
      </c>
      <c r="J503" s="302">
        <v>1569.2833333333333</v>
      </c>
      <c r="K503" s="301">
        <v>1540.75</v>
      </c>
      <c r="L503" s="301">
        <v>1505.15</v>
      </c>
      <c r="M503" s="301">
        <v>0.52864</v>
      </c>
      <c r="N503" s="1"/>
      <c r="O503" s="1"/>
    </row>
    <row r="504" spans="1:15" ht="12.75" customHeight="1">
      <c r="A504" s="30">
        <v>494</v>
      </c>
      <c r="B504" s="357" t="s">
        <v>212</v>
      </c>
      <c r="C504" s="324">
        <v>440.1</v>
      </c>
      <c r="D504" s="324">
        <v>443.34999999999997</v>
      </c>
      <c r="E504" s="324">
        <v>436.04999999999995</v>
      </c>
      <c r="F504" s="324">
        <v>432</v>
      </c>
      <c r="G504" s="324">
        <v>424.7</v>
      </c>
      <c r="H504" s="324">
        <v>447.39999999999992</v>
      </c>
      <c r="I504" s="324">
        <v>454.7</v>
      </c>
      <c r="J504" s="324">
        <v>458.74999999999989</v>
      </c>
      <c r="K504" s="323">
        <v>450.65</v>
      </c>
      <c r="L504" s="323">
        <v>439.3</v>
      </c>
      <c r="M504" s="270">
        <v>56.957979999999999</v>
      </c>
      <c r="N504" s="1"/>
      <c r="O504" s="1"/>
    </row>
    <row r="505" spans="1:15" ht="12.75" customHeight="1">
      <c r="A505" s="30">
        <v>495</v>
      </c>
      <c r="B505" s="270" t="s">
        <v>557</v>
      </c>
      <c r="C505" s="301">
        <v>241.05</v>
      </c>
      <c r="D505" s="302">
        <v>241.71666666666667</v>
      </c>
      <c r="E505" s="302">
        <v>238.48333333333335</v>
      </c>
      <c r="F505" s="302">
        <v>235.91666666666669</v>
      </c>
      <c r="G505" s="302">
        <v>232.68333333333337</v>
      </c>
      <c r="H505" s="302">
        <v>244.28333333333333</v>
      </c>
      <c r="I505" s="302">
        <v>247.51666666666662</v>
      </c>
      <c r="J505" s="302">
        <v>250.08333333333331</v>
      </c>
      <c r="K505" s="301">
        <v>244.95</v>
      </c>
      <c r="L505" s="301">
        <v>239.15</v>
      </c>
      <c r="M505" s="301">
        <v>2.8887999999999998</v>
      </c>
      <c r="N505" s="1"/>
      <c r="O505" s="1"/>
    </row>
    <row r="506" spans="1:15" ht="12.75" customHeight="1">
      <c r="A506" s="30">
        <v>496</v>
      </c>
      <c r="B506" s="270" t="s">
        <v>281</v>
      </c>
      <c r="C506" s="324">
        <v>12.75</v>
      </c>
      <c r="D506" s="324">
        <v>12.816666666666668</v>
      </c>
      <c r="E506" s="324">
        <v>12.633333333333336</v>
      </c>
      <c r="F506" s="324">
        <v>12.516666666666667</v>
      </c>
      <c r="G506" s="324">
        <v>12.333333333333336</v>
      </c>
      <c r="H506" s="324">
        <v>12.933333333333337</v>
      </c>
      <c r="I506" s="324">
        <v>13.116666666666671</v>
      </c>
      <c r="J506" s="323">
        <v>13.233333333333338</v>
      </c>
      <c r="K506" s="323">
        <v>13</v>
      </c>
      <c r="L506" s="323">
        <v>12.7</v>
      </c>
      <c r="M506" s="270">
        <v>457.78926999999999</v>
      </c>
      <c r="N506" s="1"/>
      <c r="O506" s="1"/>
    </row>
    <row r="507" spans="1:15" ht="12.75" customHeight="1">
      <c r="A507" s="380">
        <v>497</v>
      </c>
      <c r="B507" s="270" t="s">
        <v>213</v>
      </c>
      <c r="C507" s="324">
        <v>221</v>
      </c>
      <c r="D507" s="324">
        <v>223.58333333333334</v>
      </c>
      <c r="E507" s="324">
        <v>217.66666666666669</v>
      </c>
      <c r="F507" s="324">
        <v>214.33333333333334</v>
      </c>
      <c r="G507" s="324">
        <v>208.41666666666669</v>
      </c>
      <c r="H507" s="324">
        <v>226.91666666666669</v>
      </c>
      <c r="I507" s="324">
        <v>232.83333333333337</v>
      </c>
      <c r="J507" s="323">
        <v>236.16666666666669</v>
      </c>
      <c r="K507" s="323">
        <v>229.5</v>
      </c>
      <c r="L507" s="323">
        <v>220.25</v>
      </c>
      <c r="M507" s="270">
        <v>107.16437000000001</v>
      </c>
      <c r="N507" s="1"/>
      <c r="O507" s="1"/>
    </row>
    <row r="508" spans="1:15" ht="12.75" customHeight="1">
      <c r="A508" s="323">
        <v>498</v>
      </c>
      <c r="B508" s="270" t="s">
        <v>558</v>
      </c>
      <c r="C508" s="324">
        <v>280.2</v>
      </c>
      <c r="D508" s="324">
        <v>281.05</v>
      </c>
      <c r="E508" s="324">
        <v>278.15000000000003</v>
      </c>
      <c r="F508" s="324">
        <v>276.10000000000002</v>
      </c>
      <c r="G508" s="324">
        <v>273.20000000000005</v>
      </c>
      <c r="H508" s="324">
        <v>283.10000000000002</v>
      </c>
      <c r="I508" s="324">
        <v>286</v>
      </c>
      <c r="J508" s="323">
        <v>288.05</v>
      </c>
      <c r="K508" s="323">
        <v>283.95</v>
      </c>
      <c r="L508" s="323">
        <v>279</v>
      </c>
      <c r="M508" s="270">
        <v>1.43943</v>
      </c>
      <c r="N508" s="1"/>
      <c r="O508" s="1"/>
    </row>
    <row r="509" spans="1:15" ht="12.75" customHeight="1">
      <c r="A509" s="323">
        <v>499</v>
      </c>
      <c r="B509" s="270" t="s">
        <v>559</v>
      </c>
      <c r="C509" s="324">
        <v>1586.7</v>
      </c>
      <c r="D509" s="324">
        <v>1590.25</v>
      </c>
      <c r="E509" s="324">
        <v>1572.45</v>
      </c>
      <c r="F509" s="324">
        <v>1558.2</v>
      </c>
      <c r="G509" s="324">
        <v>1540.4</v>
      </c>
      <c r="H509" s="324">
        <v>1604.5</v>
      </c>
      <c r="I509" s="324">
        <v>1622.3000000000002</v>
      </c>
      <c r="J509" s="323">
        <v>1636.55</v>
      </c>
      <c r="K509" s="323">
        <v>1608.05</v>
      </c>
      <c r="L509" s="323">
        <v>1576</v>
      </c>
      <c r="M509" s="270">
        <v>0.26007999999999998</v>
      </c>
      <c r="N509" s="1"/>
      <c r="O509" s="1"/>
    </row>
    <row r="510" spans="1:15" ht="12.75" customHeight="1">
      <c r="A510" s="323"/>
      <c r="B510" s="283"/>
      <c r="C510" s="282"/>
      <c r="D510" s="282"/>
      <c r="E510" s="282"/>
      <c r="F510" s="282"/>
      <c r="G510" s="282"/>
      <c r="H510" s="282"/>
      <c r="I510" s="282"/>
      <c r="J510" s="281"/>
      <c r="K510" s="281"/>
      <c r="L510" s="281"/>
      <c r="M510" s="283"/>
      <c r="N510" s="1"/>
      <c r="O510" s="1"/>
    </row>
    <row r="511" spans="1:15" ht="12.75" customHeight="1">
      <c r="A511" s="323"/>
      <c r="J511" s="1"/>
      <c r="K511" s="1"/>
      <c r="L511" s="1"/>
      <c r="M511" s="1"/>
      <c r="N511" s="1"/>
      <c r="O511" s="1"/>
    </row>
    <row r="512" spans="1:15" ht="12.75" customHeight="1">
      <c r="A512" s="281"/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88"/>
      <c r="B5" s="489"/>
      <c r="C5" s="488"/>
      <c r="D5" s="489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561</v>
      </c>
      <c r="B7" s="490" t="s">
        <v>562</v>
      </c>
      <c r="C7" s="489"/>
      <c r="D7" s="7">
        <f>Main!B10</f>
        <v>44728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563</v>
      </c>
      <c r="B9" s="85" t="s">
        <v>564</v>
      </c>
      <c r="C9" s="85" t="s">
        <v>565</v>
      </c>
      <c r="D9" s="85" t="s">
        <v>566</v>
      </c>
      <c r="E9" s="85" t="s">
        <v>567</v>
      </c>
      <c r="F9" s="85" t="s">
        <v>568</v>
      </c>
      <c r="G9" s="85" t="s">
        <v>569</v>
      </c>
      <c r="H9" s="85" t="s">
        <v>570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44727</v>
      </c>
      <c r="B10" s="29">
        <v>522005</v>
      </c>
      <c r="C10" s="28" t="s">
        <v>1034</v>
      </c>
      <c r="D10" s="28" t="s">
        <v>1035</v>
      </c>
      <c r="E10" s="28" t="s">
        <v>571</v>
      </c>
      <c r="F10" s="87">
        <v>17648</v>
      </c>
      <c r="G10" s="29">
        <v>72.599999999999994</v>
      </c>
      <c r="H10" s="29" t="s">
        <v>310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44727</v>
      </c>
      <c r="B11" s="29">
        <v>522005</v>
      </c>
      <c r="C11" s="28" t="s">
        <v>1034</v>
      </c>
      <c r="D11" s="28" t="s">
        <v>1035</v>
      </c>
      <c r="E11" s="28" t="s">
        <v>571</v>
      </c>
      <c r="F11" s="87">
        <v>17648</v>
      </c>
      <c r="G11" s="29">
        <v>72.599999999999994</v>
      </c>
      <c r="H11" s="29" t="s">
        <v>310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44727</v>
      </c>
      <c r="B12" s="29">
        <v>512301</v>
      </c>
      <c r="C12" s="28" t="s">
        <v>1036</v>
      </c>
      <c r="D12" s="28" t="s">
        <v>1037</v>
      </c>
      <c r="E12" s="28" t="s">
        <v>571</v>
      </c>
      <c r="F12" s="87">
        <v>45001</v>
      </c>
      <c r="G12" s="29">
        <v>2.4</v>
      </c>
      <c r="H12" s="29" t="s">
        <v>310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44727</v>
      </c>
      <c r="B13" s="29">
        <v>512301</v>
      </c>
      <c r="C13" s="28" t="s">
        <v>1036</v>
      </c>
      <c r="D13" s="28" t="s">
        <v>1038</v>
      </c>
      <c r="E13" s="28" t="s">
        <v>572</v>
      </c>
      <c r="F13" s="87">
        <v>37600</v>
      </c>
      <c r="G13" s="29">
        <v>2.39</v>
      </c>
      <c r="H13" s="29" t="s">
        <v>310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44727</v>
      </c>
      <c r="B14" s="29">
        <v>512301</v>
      </c>
      <c r="C14" s="28" t="s">
        <v>1036</v>
      </c>
      <c r="D14" s="28" t="s">
        <v>1038</v>
      </c>
      <c r="E14" s="28" t="s">
        <v>572</v>
      </c>
      <c r="F14" s="87">
        <v>37600</v>
      </c>
      <c r="G14" s="29">
        <v>2.39</v>
      </c>
      <c r="H14" s="29" t="s">
        <v>310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44727</v>
      </c>
      <c r="B15" s="29">
        <v>512301</v>
      </c>
      <c r="C15" s="28" t="s">
        <v>1036</v>
      </c>
      <c r="D15" s="28" t="s">
        <v>1037</v>
      </c>
      <c r="E15" s="28" t="s">
        <v>571</v>
      </c>
      <c r="F15" s="87">
        <v>45001</v>
      </c>
      <c r="G15" s="29">
        <v>2.4</v>
      </c>
      <c r="H15" s="29" t="s">
        <v>310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44727</v>
      </c>
      <c r="B16" s="29">
        <v>539405</v>
      </c>
      <c r="C16" s="28" t="s">
        <v>1039</v>
      </c>
      <c r="D16" s="28" t="s">
        <v>1040</v>
      </c>
      <c r="E16" s="28" t="s">
        <v>571</v>
      </c>
      <c r="F16" s="87">
        <v>17593</v>
      </c>
      <c r="G16" s="29">
        <v>19.86</v>
      </c>
      <c r="H16" s="29" t="s">
        <v>310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44727</v>
      </c>
      <c r="B17" s="29">
        <v>539405</v>
      </c>
      <c r="C17" s="28" t="s">
        <v>1039</v>
      </c>
      <c r="D17" s="28" t="s">
        <v>1040</v>
      </c>
      <c r="E17" s="28" t="s">
        <v>571</v>
      </c>
      <c r="F17" s="87">
        <v>17593</v>
      </c>
      <c r="G17" s="29">
        <v>19.86</v>
      </c>
      <c r="H17" s="29" t="s">
        <v>310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44727</v>
      </c>
      <c r="B18" s="29">
        <v>537707</v>
      </c>
      <c r="C18" s="28" t="s">
        <v>1041</v>
      </c>
      <c r="D18" s="28" t="s">
        <v>1042</v>
      </c>
      <c r="E18" s="28" t="s">
        <v>572</v>
      </c>
      <c r="F18" s="87">
        <v>53000</v>
      </c>
      <c r="G18" s="29">
        <v>33.15</v>
      </c>
      <c r="H18" s="29" t="s">
        <v>310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44727</v>
      </c>
      <c r="B19" s="29">
        <v>537707</v>
      </c>
      <c r="C19" s="28" t="s">
        <v>1041</v>
      </c>
      <c r="D19" s="28" t="s">
        <v>1043</v>
      </c>
      <c r="E19" s="28" t="s">
        <v>571</v>
      </c>
      <c r="F19" s="87">
        <v>100000</v>
      </c>
      <c r="G19" s="29">
        <v>33.15</v>
      </c>
      <c r="H19" s="29" t="s">
        <v>310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44727</v>
      </c>
      <c r="B20" s="29">
        <v>537707</v>
      </c>
      <c r="C20" s="28" t="s">
        <v>1041</v>
      </c>
      <c r="D20" s="28" t="s">
        <v>1042</v>
      </c>
      <c r="E20" s="28" t="s">
        <v>572</v>
      </c>
      <c r="F20" s="87">
        <v>53000</v>
      </c>
      <c r="G20" s="29">
        <v>33.15</v>
      </c>
      <c r="H20" s="29" t="s">
        <v>310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44727</v>
      </c>
      <c r="B21" s="29">
        <v>537707</v>
      </c>
      <c r="C21" s="28" t="s">
        <v>1041</v>
      </c>
      <c r="D21" s="28" t="s">
        <v>1043</v>
      </c>
      <c r="E21" s="28" t="s">
        <v>571</v>
      </c>
      <c r="F21" s="87">
        <v>100000</v>
      </c>
      <c r="G21" s="29">
        <v>33.15</v>
      </c>
      <c r="H21" s="29" t="s">
        <v>310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44727</v>
      </c>
      <c r="B22" s="29">
        <v>540614</v>
      </c>
      <c r="C22" s="28" t="s">
        <v>1044</v>
      </c>
      <c r="D22" s="28" t="s">
        <v>1045</v>
      </c>
      <c r="E22" s="28" t="s">
        <v>571</v>
      </c>
      <c r="F22" s="87">
        <v>568872</v>
      </c>
      <c r="G22" s="29">
        <v>2.63</v>
      </c>
      <c r="H22" s="29" t="s">
        <v>310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44727</v>
      </c>
      <c r="B23" s="29">
        <v>540614</v>
      </c>
      <c r="C23" s="28" t="s">
        <v>1044</v>
      </c>
      <c r="D23" s="28" t="s">
        <v>1045</v>
      </c>
      <c r="E23" s="28" t="s">
        <v>572</v>
      </c>
      <c r="F23" s="87">
        <v>393036</v>
      </c>
      <c r="G23" s="29">
        <v>2.68</v>
      </c>
      <c r="H23" s="29" t="s">
        <v>310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44727</v>
      </c>
      <c r="B24" s="29">
        <v>540614</v>
      </c>
      <c r="C24" s="28" t="s">
        <v>1044</v>
      </c>
      <c r="D24" s="28" t="s">
        <v>1010</v>
      </c>
      <c r="E24" s="28" t="s">
        <v>572</v>
      </c>
      <c r="F24" s="87">
        <v>811489</v>
      </c>
      <c r="G24" s="29">
        <v>2.57</v>
      </c>
      <c r="H24" s="29" t="s">
        <v>310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44727</v>
      </c>
      <c r="B25" s="29">
        <v>540614</v>
      </c>
      <c r="C25" s="28" t="s">
        <v>1044</v>
      </c>
      <c r="D25" s="28" t="s">
        <v>1010</v>
      </c>
      <c r="E25" s="28" t="s">
        <v>571</v>
      </c>
      <c r="F25" s="87">
        <v>1076410</v>
      </c>
      <c r="G25" s="29">
        <v>2.48</v>
      </c>
      <c r="H25" s="29" t="s">
        <v>310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44727</v>
      </c>
      <c r="B26" s="29">
        <v>540614</v>
      </c>
      <c r="C26" s="28" t="s">
        <v>1044</v>
      </c>
      <c r="D26" s="28" t="s">
        <v>1045</v>
      </c>
      <c r="E26" s="28" t="s">
        <v>571</v>
      </c>
      <c r="F26" s="87">
        <v>568872</v>
      </c>
      <c r="G26" s="29">
        <v>2.63</v>
      </c>
      <c r="H26" s="29" t="s">
        <v>310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44727</v>
      </c>
      <c r="B27" s="29">
        <v>540614</v>
      </c>
      <c r="C27" s="28" t="s">
        <v>1044</v>
      </c>
      <c r="D27" s="28" t="s">
        <v>1045</v>
      </c>
      <c r="E27" s="28" t="s">
        <v>572</v>
      </c>
      <c r="F27" s="87">
        <v>393036</v>
      </c>
      <c r="G27" s="29">
        <v>2.68</v>
      </c>
      <c r="H27" s="29" t="s">
        <v>310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44727</v>
      </c>
      <c r="B28" s="29">
        <v>540614</v>
      </c>
      <c r="C28" s="28" t="s">
        <v>1044</v>
      </c>
      <c r="D28" s="28" t="s">
        <v>1010</v>
      </c>
      <c r="E28" s="28" t="s">
        <v>571</v>
      </c>
      <c r="F28" s="87">
        <v>1076410</v>
      </c>
      <c r="G28" s="29">
        <v>2.48</v>
      </c>
      <c r="H28" s="29" t="s">
        <v>310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44727</v>
      </c>
      <c r="B29" s="29">
        <v>540614</v>
      </c>
      <c r="C29" s="28" t="s">
        <v>1044</v>
      </c>
      <c r="D29" s="28" t="s">
        <v>1010</v>
      </c>
      <c r="E29" s="28" t="s">
        <v>572</v>
      </c>
      <c r="F29" s="87">
        <v>811489</v>
      </c>
      <c r="G29" s="29">
        <v>2.57</v>
      </c>
      <c r="H29" s="29" t="s">
        <v>310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44727</v>
      </c>
      <c r="B30" s="29">
        <v>524314</v>
      </c>
      <c r="C30" s="28" t="s">
        <v>1046</v>
      </c>
      <c r="D30" s="28" t="s">
        <v>1047</v>
      </c>
      <c r="E30" s="28" t="s">
        <v>572</v>
      </c>
      <c r="F30" s="87">
        <v>119846</v>
      </c>
      <c r="G30" s="29">
        <v>34.1</v>
      </c>
      <c r="H30" s="29" t="s">
        <v>310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44727</v>
      </c>
      <c r="B31" s="29">
        <v>524314</v>
      </c>
      <c r="C31" s="28" t="s">
        <v>1046</v>
      </c>
      <c r="D31" s="28" t="s">
        <v>1047</v>
      </c>
      <c r="E31" s="28" t="s">
        <v>572</v>
      </c>
      <c r="F31" s="87">
        <v>119846</v>
      </c>
      <c r="G31" s="29">
        <v>34.1</v>
      </c>
      <c r="H31" s="29" t="s">
        <v>310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44727</v>
      </c>
      <c r="B32" s="29">
        <v>500500</v>
      </c>
      <c r="C32" s="28" t="s">
        <v>1048</v>
      </c>
      <c r="D32" s="28" t="s">
        <v>1049</v>
      </c>
      <c r="E32" s="28" t="s">
        <v>571</v>
      </c>
      <c r="F32" s="87">
        <v>1220009</v>
      </c>
      <c r="G32" s="29">
        <v>26.47</v>
      </c>
      <c r="H32" s="29" t="s">
        <v>310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44727</v>
      </c>
      <c r="B33" s="29">
        <v>500500</v>
      </c>
      <c r="C33" s="28" t="s">
        <v>1048</v>
      </c>
      <c r="D33" s="28" t="s">
        <v>1050</v>
      </c>
      <c r="E33" s="28" t="s">
        <v>572</v>
      </c>
      <c r="F33" s="87">
        <v>2000000</v>
      </c>
      <c r="G33" s="29">
        <v>26.8</v>
      </c>
      <c r="H33" s="29" t="s">
        <v>310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44727</v>
      </c>
      <c r="B34" s="29">
        <v>500500</v>
      </c>
      <c r="C34" s="28" t="s">
        <v>1048</v>
      </c>
      <c r="D34" s="28" t="s">
        <v>1049</v>
      </c>
      <c r="E34" s="28" t="s">
        <v>572</v>
      </c>
      <c r="F34" s="87">
        <v>414007</v>
      </c>
      <c r="G34" s="29">
        <v>26.44</v>
      </c>
      <c r="H34" s="29" t="s">
        <v>310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44727</v>
      </c>
      <c r="B35" s="29">
        <v>500500</v>
      </c>
      <c r="C35" s="28" t="s">
        <v>1048</v>
      </c>
      <c r="D35" s="28" t="s">
        <v>1049</v>
      </c>
      <c r="E35" s="28" t="s">
        <v>571</v>
      </c>
      <c r="F35" s="87">
        <v>1220009</v>
      </c>
      <c r="G35" s="29">
        <v>26.47</v>
      </c>
      <c r="H35" s="29" t="s">
        <v>310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44727</v>
      </c>
      <c r="B36" s="29">
        <v>500500</v>
      </c>
      <c r="C36" s="28" t="s">
        <v>1048</v>
      </c>
      <c r="D36" s="28" t="s">
        <v>1050</v>
      </c>
      <c r="E36" s="28" t="s">
        <v>572</v>
      </c>
      <c r="F36" s="87">
        <v>2000000</v>
      </c>
      <c r="G36" s="29">
        <v>26.8</v>
      </c>
      <c r="H36" s="29" t="s">
        <v>310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44727</v>
      </c>
      <c r="B37" s="29">
        <v>500500</v>
      </c>
      <c r="C37" s="28" t="s">
        <v>1048</v>
      </c>
      <c r="D37" s="28" t="s">
        <v>1049</v>
      </c>
      <c r="E37" s="28" t="s">
        <v>572</v>
      </c>
      <c r="F37" s="87">
        <v>414007</v>
      </c>
      <c r="G37" s="29">
        <v>26.44</v>
      </c>
      <c r="H37" s="29" t="s">
        <v>310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44727</v>
      </c>
      <c r="B38" s="29">
        <v>540377</v>
      </c>
      <c r="C38" s="28" t="s">
        <v>1006</v>
      </c>
      <c r="D38" s="28" t="s">
        <v>1051</v>
      </c>
      <c r="E38" s="28" t="s">
        <v>571</v>
      </c>
      <c r="F38" s="87">
        <v>18000</v>
      </c>
      <c r="G38" s="29">
        <v>84.55</v>
      </c>
      <c r="H38" s="29" t="s">
        <v>310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44727</v>
      </c>
      <c r="B39" s="29">
        <v>540377</v>
      </c>
      <c r="C39" s="28" t="s">
        <v>1006</v>
      </c>
      <c r="D39" s="28" t="s">
        <v>1051</v>
      </c>
      <c r="E39" s="28" t="s">
        <v>571</v>
      </c>
      <c r="F39" s="87">
        <v>18000</v>
      </c>
      <c r="G39" s="29">
        <v>84.55</v>
      </c>
      <c r="H39" s="29" t="s">
        <v>310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44727</v>
      </c>
      <c r="B40" s="29">
        <v>543286</v>
      </c>
      <c r="C40" s="28" t="s">
        <v>1007</v>
      </c>
      <c r="D40" s="28" t="s">
        <v>1008</v>
      </c>
      <c r="E40" s="28" t="s">
        <v>572</v>
      </c>
      <c r="F40" s="87">
        <v>54000</v>
      </c>
      <c r="G40" s="29">
        <v>27.95</v>
      </c>
      <c r="H40" s="29" t="s">
        <v>310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44727</v>
      </c>
      <c r="B41" s="29">
        <v>543286</v>
      </c>
      <c r="C41" s="28" t="s">
        <v>1007</v>
      </c>
      <c r="D41" s="28" t="s">
        <v>1052</v>
      </c>
      <c r="E41" s="28" t="s">
        <v>571</v>
      </c>
      <c r="F41" s="87">
        <v>30000</v>
      </c>
      <c r="G41" s="29">
        <v>27.95</v>
      </c>
      <c r="H41" s="29" t="s">
        <v>310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44727</v>
      </c>
      <c r="B42" s="29">
        <v>543286</v>
      </c>
      <c r="C42" s="28" t="s">
        <v>1007</v>
      </c>
      <c r="D42" s="28" t="s">
        <v>1008</v>
      </c>
      <c r="E42" s="28" t="s">
        <v>572</v>
      </c>
      <c r="F42" s="87">
        <v>54000</v>
      </c>
      <c r="G42" s="29">
        <v>27.95</v>
      </c>
      <c r="H42" s="29" t="s">
        <v>310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44727</v>
      </c>
      <c r="B43" s="29">
        <v>543286</v>
      </c>
      <c r="C43" s="28" t="s">
        <v>1007</v>
      </c>
      <c r="D43" s="28" t="s">
        <v>1052</v>
      </c>
      <c r="E43" s="28" t="s">
        <v>571</v>
      </c>
      <c r="F43" s="87">
        <v>30000</v>
      </c>
      <c r="G43" s="29">
        <v>27.95</v>
      </c>
      <c r="H43" s="29" t="s">
        <v>310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44727</v>
      </c>
      <c r="B44" s="29">
        <v>542446</v>
      </c>
      <c r="C44" s="28" t="s">
        <v>1053</v>
      </c>
      <c r="D44" s="28" t="s">
        <v>1054</v>
      </c>
      <c r="E44" s="28" t="s">
        <v>572</v>
      </c>
      <c r="F44" s="87">
        <v>35412</v>
      </c>
      <c r="G44" s="29">
        <v>9.82</v>
      </c>
      <c r="H44" s="29" t="s">
        <v>310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44727</v>
      </c>
      <c r="B45" s="29">
        <v>542446</v>
      </c>
      <c r="C45" s="28" t="s">
        <v>1053</v>
      </c>
      <c r="D45" s="28" t="s">
        <v>1054</v>
      </c>
      <c r="E45" s="28" t="s">
        <v>572</v>
      </c>
      <c r="F45" s="87">
        <v>35412</v>
      </c>
      <c r="G45" s="29">
        <v>9.82</v>
      </c>
      <c r="H45" s="29" t="s">
        <v>310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44727</v>
      </c>
      <c r="B46" s="29">
        <v>540756</v>
      </c>
      <c r="C46" s="28" t="s">
        <v>1055</v>
      </c>
      <c r="D46" s="28" t="s">
        <v>1056</v>
      </c>
      <c r="E46" s="28" t="s">
        <v>571</v>
      </c>
      <c r="F46" s="87">
        <v>90000</v>
      </c>
      <c r="G46" s="29">
        <v>25</v>
      </c>
      <c r="H46" s="29" t="s">
        <v>310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44727</v>
      </c>
      <c r="B47" s="29">
        <v>540756</v>
      </c>
      <c r="C47" s="28" t="s">
        <v>1055</v>
      </c>
      <c r="D47" s="28" t="s">
        <v>1009</v>
      </c>
      <c r="E47" s="28" t="s">
        <v>572</v>
      </c>
      <c r="F47" s="87">
        <v>90000</v>
      </c>
      <c r="G47" s="29">
        <v>25</v>
      </c>
      <c r="H47" s="29" t="s">
        <v>310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44727</v>
      </c>
      <c r="B48" s="29">
        <v>540756</v>
      </c>
      <c r="C48" s="28" t="s">
        <v>1055</v>
      </c>
      <c r="D48" s="28" t="s">
        <v>1056</v>
      </c>
      <c r="E48" s="28" t="s">
        <v>571</v>
      </c>
      <c r="F48" s="87">
        <v>90000</v>
      </c>
      <c r="G48" s="29">
        <v>25</v>
      </c>
      <c r="H48" s="29" t="s">
        <v>310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44727</v>
      </c>
      <c r="B49" s="29">
        <v>540756</v>
      </c>
      <c r="C49" s="28" t="s">
        <v>1055</v>
      </c>
      <c r="D49" s="28" t="s">
        <v>1009</v>
      </c>
      <c r="E49" s="28" t="s">
        <v>572</v>
      </c>
      <c r="F49" s="87">
        <v>90000</v>
      </c>
      <c r="G49" s="29">
        <v>25</v>
      </c>
      <c r="H49" s="29" t="s">
        <v>310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44727</v>
      </c>
      <c r="B50" s="29">
        <v>541161</v>
      </c>
      <c r="C50" s="28" t="s">
        <v>1057</v>
      </c>
      <c r="D50" s="28" t="s">
        <v>1058</v>
      </c>
      <c r="E50" s="28" t="s">
        <v>572</v>
      </c>
      <c r="F50" s="87">
        <v>6563932</v>
      </c>
      <c r="G50" s="29">
        <v>4.3099999999999996</v>
      </c>
      <c r="H50" s="29" t="s">
        <v>310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44727</v>
      </c>
      <c r="B51" s="29">
        <v>541161</v>
      </c>
      <c r="C51" s="28" t="s">
        <v>1057</v>
      </c>
      <c r="D51" s="28" t="s">
        <v>1010</v>
      </c>
      <c r="E51" s="28" t="s">
        <v>571</v>
      </c>
      <c r="F51" s="87">
        <v>13000000</v>
      </c>
      <c r="G51" s="29">
        <v>4.3099999999999996</v>
      </c>
      <c r="H51" s="29" t="s">
        <v>310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44727</v>
      </c>
      <c r="B52" s="29">
        <v>541161</v>
      </c>
      <c r="C52" s="28" t="s">
        <v>1057</v>
      </c>
      <c r="D52" s="28" t="s">
        <v>1010</v>
      </c>
      <c r="E52" s="28" t="s">
        <v>572</v>
      </c>
      <c r="F52" s="87">
        <v>3000000</v>
      </c>
      <c r="G52" s="29">
        <v>4.3099999999999996</v>
      </c>
      <c r="H52" s="29" t="s">
        <v>310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44727</v>
      </c>
      <c r="B53" s="29">
        <v>541161</v>
      </c>
      <c r="C53" s="28" t="s">
        <v>1057</v>
      </c>
      <c r="D53" s="28" t="s">
        <v>1058</v>
      </c>
      <c r="E53" s="28" t="s">
        <v>572</v>
      </c>
      <c r="F53" s="87">
        <v>6563932</v>
      </c>
      <c r="G53" s="29">
        <v>4.3099999999999996</v>
      </c>
      <c r="H53" s="29" t="s">
        <v>310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44727</v>
      </c>
      <c r="B54" s="29">
        <v>541161</v>
      </c>
      <c r="C54" s="28" t="s">
        <v>1057</v>
      </c>
      <c r="D54" s="28" t="s">
        <v>1010</v>
      </c>
      <c r="E54" s="28" t="s">
        <v>572</v>
      </c>
      <c r="F54" s="87">
        <v>3000000</v>
      </c>
      <c r="G54" s="29">
        <v>4.3099999999999996</v>
      </c>
      <c r="H54" s="29" t="s">
        <v>310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44727</v>
      </c>
      <c r="B55" s="29">
        <v>541161</v>
      </c>
      <c r="C55" s="28" t="s">
        <v>1057</v>
      </c>
      <c r="D55" s="28" t="s">
        <v>1010</v>
      </c>
      <c r="E55" s="28" t="s">
        <v>571</v>
      </c>
      <c r="F55" s="87">
        <v>13000000</v>
      </c>
      <c r="G55" s="29">
        <v>4.3099999999999996</v>
      </c>
      <c r="H55" s="29" t="s">
        <v>310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44727</v>
      </c>
      <c r="B56" s="29">
        <v>540360</v>
      </c>
      <c r="C56" s="28" t="s">
        <v>1059</v>
      </c>
      <c r="D56" s="28" t="s">
        <v>1060</v>
      </c>
      <c r="E56" s="28" t="s">
        <v>571</v>
      </c>
      <c r="F56" s="87">
        <v>39001</v>
      </c>
      <c r="G56" s="29">
        <v>57.58</v>
      </c>
      <c r="H56" s="29" t="s">
        <v>310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44727</v>
      </c>
      <c r="B57" s="29">
        <v>540360</v>
      </c>
      <c r="C57" s="28" t="s">
        <v>1059</v>
      </c>
      <c r="D57" s="28" t="s">
        <v>1060</v>
      </c>
      <c r="E57" s="28" t="s">
        <v>571</v>
      </c>
      <c r="F57" s="87">
        <v>39001</v>
      </c>
      <c r="G57" s="29">
        <v>57.58</v>
      </c>
      <c r="H57" s="29" t="s">
        <v>310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44727</v>
      </c>
      <c r="B58" s="29">
        <v>539199</v>
      </c>
      <c r="C58" s="28" t="s">
        <v>1061</v>
      </c>
      <c r="D58" s="28" t="s">
        <v>1062</v>
      </c>
      <c r="E58" s="28" t="s">
        <v>572</v>
      </c>
      <c r="F58" s="87">
        <v>40309</v>
      </c>
      <c r="G58" s="29">
        <v>77.849999999999994</v>
      </c>
      <c r="H58" s="29" t="s">
        <v>310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44727</v>
      </c>
      <c r="B59" s="29">
        <v>539199</v>
      </c>
      <c r="C59" s="28" t="s">
        <v>1061</v>
      </c>
      <c r="D59" s="28" t="s">
        <v>1062</v>
      </c>
      <c r="E59" s="28" t="s">
        <v>572</v>
      </c>
      <c r="F59" s="87">
        <v>40309</v>
      </c>
      <c r="G59" s="29">
        <v>77.849999999999994</v>
      </c>
      <c r="H59" s="29" t="s">
        <v>310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44727</v>
      </c>
      <c r="B60" s="29">
        <v>539143</v>
      </c>
      <c r="C60" s="28" t="s">
        <v>957</v>
      </c>
      <c r="D60" s="28" t="s">
        <v>980</v>
      </c>
      <c r="E60" s="28" t="s">
        <v>571</v>
      </c>
      <c r="F60" s="87">
        <v>415497</v>
      </c>
      <c r="G60" s="29">
        <v>23.61</v>
      </c>
      <c r="H60" s="29" t="s">
        <v>310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44727</v>
      </c>
      <c r="B61" s="29">
        <v>539143</v>
      </c>
      <c r="C61" s="28" t="s">
        <v>957</v>
      </c>
      <c r="D61" s="28" t="s">
        <v>980</v>
      </c>
      <c r="E61" s="28" t="s">
        <v>571</v>
      </c>
      <c r="F61" s="87">
        <v>415497</v>
      </c>
      <c r="G61" s="29">
        <v>23.61</v>
      </c>
      <c r="H61" s="29" t="s">
        <v>310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44727</v>
      </c>
      <c r="B62" s="29">
        <v>531364</v>
      </c>
      <c r="C62" s="28" t="s">
        <v>1063</v>
      </c>
      <c r="D62" s="28" t="s">
        <v>1064</v>
      </c>
      <c r="E62" s="28" t="s">
        <v>571</v>
      </c>
      <c r="F62" s="87">
        <v>92300</v>
      </c>
      <c r="G62" s="29">
        <v>25.21</v>
      </c>
      <c r="H62" s="29" t="s">
        <v>310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44727</v>
      </c>
      <c r="B63" s="29">
        <v>531364</v>
      </c>
      <c r="C63" s="28" t="s">
        <v>1063</v>
      </c>
      <c r="D63" s="28" t="s">
        <v>1064</v>
      </c>
      <c r="E63" s="28" t="s">
        <v>571</v>
      </c>
      <c r="F63" s="87">
        <v>92300</v>
      </c>
      <c r="G63" s="29">
        <v>25.21</v>
      </c>
      <c r="H63" s="29" t="s">
        <v>310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44727</v>
      </c>
      <c r="B64" s="29">
        <v>541601</v>
      </c>
      <c r="C64" s="28" t="s">
        <v>1065</v>
      </c>
      <c r="D64" s="28" t="s">
        <v>1066</v>
      </c>
      <c r="E64" s="28" t="s">
        <v>571</v>
      </c>
      <c r="F64" s="87">
        <v>9047</v>
      </c>
      <c r="G64" s="29">
        <v>186.6</v>
      </c>
      <c r="H64" s="29" t="s">
        <v>310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44727</v>
      </c>
      <c r="B65" s="29">
        <v>541601</v>
      </c>
      <c r="C65" s="28" t="s">
        <v>1065</v>
      </c>
      <c r="D65" s="28" t="s">
        <v>1066</v>
      </c>
      <c r="E65" s="28" t="s">
        <v>572</v>
      </c>
      <c r="F65" s="87">
        <v>59614</v>
      </c>
      <c r="G65" s="29">
        <v>188.3</v>
      </c>
      <c r="H65" s="29" t="s">
        <v>310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44727</v>
      </c>
      <c r="B66" s="29">
        <v>541601</v>
      </c>
      <c r="C66" s="28" t="s">
        <v>1065</v>
      </c>
      <c r="D66" s="28" t="s">
        <v>1066</v>
      </c>
      <c r="E66" s="28" t="s">
        <v>571</v>
      </c>
      <c r="F66" s="87">
        <v>9047</v>
      </c>
      <c r="G66" s="29">
        <v>186.6</v>
      </c>
      <c r="H66" s="29" t="s">
        <v>310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44727</v>
      </c>
      <c r="B67" s="29">
        <v>541601</v>
      </c>
      <c r="C67" s="28" t="s">
        <v>1065</v>
      </c>
      <c r="D67" s="28" t="s">
        <v>1066</v>
      </c>
      <c r="E67" s="28" t="s">
        <v>572</v>
      </c>
      <c r="F67" s="87">
        <v>59614</v>
      </c>
      <c r="G67" s="29">
        <v>188.3</v>
      </c>
      <c r="H67" s="29" t="s">
        <v>310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44727</v>
      </c>
      <c r="B68" s="29">
        <v>539561</v>
      </c>
      <c r="C68" s="28" t="s">
        <v>1067</v>
      </c>
      <c r="D68" s="28" t="s">
        <v>1068</v>
      </c>
      <c r="E68" s="28" t="s">
        <v>571</v>
      </c>
      <c r="F68" s="87">
        <v>40000</v>
      </c>
      <c r="G68" s="29">
        <v>137.08000000000001</v>
      </c>
      <c r="H68" s="29" t="s">
        <v>310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44727</v>
      </c>
      <c r="B69" s="29">
        <v>539561</v>
      </c>
      <c r="C69" s="28" t="s">
        <v>1067</v>
      </c>
      <c r="D69" s="28" t="s">
        <v>1069</v>
      </c>
      <c r="E69" s="28" t="s">
        <v>572</v>
      </c>
      <c r="F69" s="87">
        <v>40000</v>
      </c>
      <c r="G69" s="29">
        <v>137.03</v>
      </c>
      <c r="H69" s="29" t="s">
        <v>310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44727</v>
      </c>
      <c r="B70" s="29">
        <v>539561</v>
      </c>
      <c r="C70" s="28" t="s">
        <v>1067</v>
      </c>
      <c r="D70" s="28" t="s">
        <v>1068</v>
      </c>
      <c r="E70" s="28" t="s">
        <v>571</v>
      </c>
      <c r="F70" s="87">
        <v>40000</v>
      </c>
      <c r="G70" s="29">
        <v>137.08000000000001</v>
      </c>
      <c r="H70" s="29" t="s">
        <v>310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44727</v>
      </c>
      <c r="B71" s="29">
        <v>539561</v>
      </c>
      <c r="C71" s="28" t="s">
        <v>1067</v>
      </c>
      <c r="D71" s="28" t="s">
        <v>1069</v>
      </c>
      <c r="E71" s="28" t="s">
        <v>572</v>
      </c>
      <c r="F71" s="87">
        <v>40000</v>
      </c>
      <c r="G71" s="29">
        <v>137.03</v>
      </c>
      <c r="H71" s="29" t="s">
        <v>310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44727</v>
      </c>
      <c r="B72" s="29">
        <v>543256</v>
      </c>
      <c r="C72" s="28" t="s">
        <v>1070</v>
      </c>
      <c r="D72" s="28" t="s">
        <v>1071</v>
      </c>
      <c r="E72" s="28" t="s">
        <v>572</v>
      </c>
      <c r="F72" s="87">
        <v>100000</v>
      </c>
      <c r="G72" s="29">
        <v>25</v>
      </c>
      <c r="H72" s="29" t="s">
        <v>310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44727</v>
      </c>
      <c r="B73" s="29">
        <v>543256</v>
      </c>
      <c r="C73" s="28" t="s">
        <v>1070</v>
      </c>
      <c r="D73" s="28" t="s">
        <v>1071</v>
      </c>
      <c r="E73" s="28" t="s">
        <v>572</v>
      </c>
      <c r="F73" s="87">
        <v>100000</v>
      </c>
      <c r="G73" s="29">
        <v>25</v>
      </c>
      <c r="H73" s="29" t="s">
        <v>310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44727</v>
      </c>
      <c r="B74" s="29">
        <v>538540</v>
      </c>
      <c r="C74" s="28" t="s">
        <v>1072</v>
      </c>
      <c r="D74" s="28" t="s">
        <v>1010</v>
      </c>
      <c r="E74" s="28" t="s">
        <v>571</v>
      </c>
      <c r="F74" s="87">
        <v>400000</v>
      </c>
      <c r="G74" s="29">
        <v>3.02</v>
      </c>
      <c r="H74" s="29" t="s">
        <v>310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44727</v>
      </c>
      <c r="B75" s="29">
        <v>538540</v>
      </c>
      <c r="C75" s="28" t="s">
        <v>1072</v>
      </c>
      <c r="D75" s="28" t="s">
        <v>1010</v>
      </c>
      <c r="E75" s="28" t="s">
        <v>571</v>
      </c>
      <c r="F75" s="87">
        <v>400000</v>
      </c>
      <c r="G75" s="29">
        <v>3.02</v>
      </c>
      <c r="H75" s="29" t="s">
        <v>310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44727</v>
      </c>
      <c r="B76" s="29">
        <v>543376</v>
      </c>
      <c r="C76" s="28" t="s">
        <v>1073</v>
      </c>
      <c r="D76" s="28" t="s">
        <v>1074</v>
      </c>
      <c r="E76" s="28" t="s">
        <v>572</v>
      </c>
      <c r="F76" s="87">
        <v>30000</v>
      </c>
      <c r="G76" s="29">
        <v>62.5</v>
      </c>
      <c r="H76" s="29" t="s">
        <v>310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44727</v>
      </c>
      <c r="B77" s="29">
        <v>543376</v>
      </c>
      <c r="C77" s="28" t="s">
        <v>1073</v>
      </c>
      <c r="D77" s="28" t="s">
        <v>1075</v>
      </c>
      <c r="E77" s="28" t="s">
        <v>571</v>
      </c>
      <c r="F77" s="87">
        <v>30000</v>
      </c>
      <c r="G77" s="29">
        <v>62.5</v>
      </c>
      <c r="H77" s="29" t="s">
        <v>310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44727</v>
      </c>
      <c r="B78" s="29">
        <v>543376</v>
      </c>
      <c r="C78" s="28" t="s">
        <v>1073</v>
      </c>
      <c r="D78" s="28" t="s">
        <v>1075</v>
      </c>
      <c r="E78" s="28" t="s">
        <v>571</v>
      </c>
      <c r="F78" s="87">
        <v>30000</v>
      </c>
      <c r="G78" s="29">
        <v>62.5</v>
      </c>
      <c r="H78" s="29" t="s">
        <v>310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44727</v>
      </c>
      <c r="B79" s="29">
        <v>543376</v>
      </c>
      <c r="C79" s="28" t="s">
        <v>1073</v>
      </c>
      <c r="D79" s="28" t="s">
        <v>1074</v>
      </c>
      <c r="E79" s="28" t="s">
        <v>572</v>
      </c>
      <c r="F79" s="87">
        <v>30000</v>
      </c>
      <c r="G79" s="29">
        <v>62.5</v>
      </c>
      <c r="H79" s="29" t="s">
        <v>310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44727</v>
      </c>
      <c r="B80" s="29">
        <v>516110</v>
      </c>
      <c r="C80" s="28" t="s">
        <v>1076</v>
      </c>
      <c r="D80" s="28" t="s">
        <v>1077</v>
      </c>
      <c r="E80" s="28" t="s">
        <v>572</v>
      </c>
      <c r="F80" s="87">
        <v>644410</v>
      </c>
      <c r="G80" s="29">
        <v>31.1</v>
      </c>
      <c r="H80" s="29" t="s">
        <v>310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44727</v>
      </c>
      <c r="B81" s="29">
        <v>516110</v>
      </c>
      <c r="C81" s="28" t="s">
        <v>1076</v>
      </c>
      <c r="D81" s="28" t="s">
        <v>1078</v>
      </c>
      <c r="E81" s="28" t="s">
        <v>571</v>
      </c>
      <c r="F81" s="87">
        <v>381846</v>
      </c>
      <c r="G81" s="29">
        <v>31.06</v>
      </c>
      <c r="H81" s="29" t="s">
        <v>310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44727</v>
      </c>
      <c r="B82" s="29">
        <v>516110</v>
      </c>
      <c r="C82" s="28" t="s">
        <v>1076</v>
      </c>
      <c r="D82" s="28" t="s">
        <v>1078</v>
      </c>
      <c r="E82" s="28" t="s">
        <v>572</v>
      </c>
      <c r="F82" s="87">
        <v>372783</v>
      </c>
      <c r="G82" s="29">
        <v>31.1</v>
      </c>
      <c r="H82" s="29" t="s">
        <v>310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44727</v>
      </c>
      <c r="B83" s="29">
        <v>516110</v>
      </c>
      <c r="C83" s="28" t="s">
        <v>1076</v>
      </c>
      <c r="D83" s="28" t="s">
        <v>1078</v>
      </c>
      <c r="E83" s="28" t="s">
        <v>571</v>
      </c>
      <c r="F83" s="87">
        <v>381846</v>
      </c>
      <c r="G83" s="29">
        <v>31.06</v>
      </c>
      <c r="H83" s="29" t="s">
        <v>310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44727</v>
      </c>
      <c r="B84" s="29">
        <v>516110</v>
      </c>
      <c r="C84" s="28" t="s">
        <v>1076</v>
      </c>
      <c r="D84" s="28" t="s">
        <v>1078</v>
      </c>
      <c r="E84" s="28" t="s">
        <v>572</v>
      </c>
      <c r="F84" s="87">
        <v>372783</v>
      </c>
      <c r="G84" s="29">
        <v>31.1</v>
      </c>
      <c r="H84" s="29" t="s">
        <v>310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44727</v>
      </c>
      <c r="B85" s="29">
        <v>516110</v>
      </c>
      <c r="C85" s="28" t="s">
        <v>1076</v>
      </c>
      <c r="D85" s="28" t="s">
        <v>1077</v>
      </c>
      <c r="E85" s="28" t="s">
        <v>572</v>
      </c>
      <c r="F85" s="87">
        <v>644410</v>
      </c>
      <c r="G85" s="29">
        <v>31.1</v>
      </c>
      <c r="H85" s="29" t="s">
        <v>310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44727</v>
      </c>
      <c r="B86" s="29">
        <v>542753</v>
      </c>
      <c r="C86" s="28" t="s">
        <v>1079</v>
      </c>
      <c r="D86" s="28" t="s">
        <v>1080</v>
      </c>
      <c r="E86" s="28" t="s">
        <v>571</v>
      </c>
      <c r="F86" s="87">
        <v>3350000</v>
      </c>
      <c r="G86" s="29">
        <v>4.54</v>
      </c>
      <c r="H86" s="29" t="s">
        <v>310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44727</v>
      </c>
      <c r="B87" s="29">
        <v>542753</v>
      </c>
      <c r="C87" s="28" t="s">
        <v>1079</v>
      </c>
      <c r="D87" s="28" t="s">
        <v>1081</v>
      </c>
      <c r="E87" s="28" t="s">
        <v>572</v>
      </c>
      <c r="F87" s="87">
        <v>3479067</v>
      </c>
      <c r="G87" s="29">
        <v>4.54</v>
      </c>
      <c r="H87" s="29" t="s">
        <v>310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44727</v>
      </c>
      <c r="B88" s="29">
        <v>542753</v>
      </c>
      <c r="C88" s="28" t="s">
        <v>1079</v>
      </c>
      <c r="D88" s="28" t="s">
        <v>1080</v>
      </c>
      <c r="E88" s="28" t="s">
        <v>571</v>
      </c>
      <c r="F88" s="87">
        <v>3350000</v>
      </c>
      <c r="G88" s="29">
        <v>4.54</v>
      </c>
      <c r="H88" s="29" t="s">
        <v>310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44727</v>
      </c>
      <c r="B89" s="29">
        <v>542753</v>
      </c>
      <c r="C89" s="28" t="s">
        <v>1079</v>
      </c>
      <c r="D89" s="28" t="s">
        <v>1081</v>
      </c>
      <c r="E89" s="28" t="s">
        <v>572</v>
      </c>
      <c r="F89" s="87">
        <v>3479067</v>
      </c>
      <c r="G89" s="29">
        <v>4.54</v>
      </c>
      <c r="H89" s="29" t="s">
        <v>310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44727</v>
      </c>
      <c r="B90" s="29">
        <v>543461</v>
      </c>
      <c r="C90" s="28" t="s">
        <v>981</v>
      </c>
      <c r="D90" s="28" t="s">
        <v>982</v>
      </c>
      <c r="E90" s="28" t="s">
        <v>572</v>
      </c>
      <c r="F90" s="87">
        <v>230000</v>
      </c>
      <c r="G90" s="29">
        <v>8.02</v>
      </c>
      <c r="H90" s="29" t="s">
        <v>310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44727</v>
      </c>
      <c r="B91" s="29">
        <v>543461</v>
      </c>
      <c r="C91" s="28" t="s">
        <v>981</v>
      </c>
      <c r="D91" s="28" t="s">
        <v>982</v>
      </c>
      <c r="E91" s="28" t="s">
        <v>571</v>
      </c>
      <c r="F91" s="87">
        <v>210000</v>
      </c>
      <c r="G91" s="29">
        <v>8.09</v>
      </c>
      <c r="H91" s="29" t="s">
        <v>310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44727</v>
      </c>
      <c r="B92" s="29">
        <v>543461</v>
      </c>
      <c r="C92" s="28" t="s">
        <v>981</v>
      </c>
      <c r="D92" s="28" t="s">
        <v>982</v>
      </c>
      <c r="E92" s="28" t="s">
        <v>572</v>
      </c>
      <c r="F92" s="87">
        <v>230000</v>
      </c>
      <c r="G92" s="29">
        <v>8.02</v>
      </c>
      <c r="H92" s="29" t="s">
        <v>310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44727</v>
      </c>
      <c r="B93" s="29">
        <v>543461</v>
      </c>
      <c r="C93" s="28" t="s">
        <v>981</v>
      </c>
      <c r="D93" s="28" t="s">
        <v>982</v>
      </c>
      <c r="E93" s="28" t="s">
        <v>571</v>
      </c>
      <c r="F93" s="87">
        <v>210000</v>
      </c>
      <c r="G93" s="29">
        <v>8.09</v>
      </c>
      <c r="H93" s="29" t="s">
        <v>310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44727</v>
      </c>
      <c r="B94" s="29">
        <v>543461</v>
      </c>
      <c r="C94" s="28" t="s">
        <v>981</v>
      </c>
      <c r="D94" s="28" t="s">
        <v>1011</v>
      </c>
      <c r="E94" s="28" t="s">
        <v>572</v>
      </c>
      <c r="F94" s="87">
        <v>170000</v>
      </c>
      <c r="G94" s="29">
        <v>8.08</v>
      </c>
      <c r="H94" s="29" t="s">
        <v>310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44727</v>
      </c>
      <c r="B95" s="29">
        <v>543461</v>
      </c>
      <c r="C95" s="28" t="s">
        <v>981</v>
      </c>
      <c r="D95" s="28" t="s">
        <v>1011</v>
      </c>
      <c r="E95" s="28" t="s">
        <v>571</v>
      </c>
      <c r="F95" s="87">
        <v>170000</v>
      </c>
      <c r="G95" s="29">
        <v>8.02</v>
      </c>
      <c r="H95" s="29" t="s">
        <v>310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44727</v>
      </c>
      <c r="B96" s="29">
        <v>543461</v>
      </c>
      <c r="C96" s="28" t="s">
        <v>981</v>
      </c>
      <c r="D96" s="28" t="s">
        <v>1011</v>
      </c>
      <c r="E96" s="28" t="s">
        <v>572</v>
      </c>
      <c r="F96" s="87">
        <v>170000</v>
      </c>
      <c r="G96" s="29">
        <v>8.08</v>
      </c>
      <c r="H96" s="29" t="s">
        <v>310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44727</v>
      </c>
      <c r="B97" s="29">
        <v>543461</v>
      </c>
      <c r="C97" s="28" t="s">
        <v>981</v>
      </c>
      <c r="D97" s="28" t="s">
        <v>1011</v>
      </c>
      <c r="E97" s="28" t="s">
        <v>571</v>
      </c>
      <c r="F97" s="87">
        <v>170000</v>
      </c>
      <c r="G97" s="29">
        <v>8.02</v>
      </c>
      <c r="H97" s="29" t="s">
        <v>310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44727</v>
      </c>
      <c r="B98" s="29">
        <v>513307</v>
      </c>
      <c r="C98" s="28" t="s">
        <v>1012</v>
      </c>
      <c r="D98" s="28" t="s">
        <v>1014</v>
      </c>
      <c r="E98" s="28" t="s">
        <v>571</v>
      </c>
      <c r="F98" s="87">
        <v>14121</v>
      </c>
      <c r="G98" s="29">
        <v>28</v>
      </c>
      <c r="H98" s="29" t="s">
        <v>310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44727</v>
      </c>
      <c r="B99" s="29">
        <v>513307</v>
      </c>
      <c r="C99" s="28" t="s">
        <v>1012</v>
      </c>
      <c r="D99" s="28" t="s">
        <v>1014</v>
      </c>
      <c r="E99" s="28" t="s">
        <v>571</v>
      </c>
      <c r="F99" s="87">
        <v>14121</v>
      </c>
      <c r="G99" s="29">
        <v>28</v>
      </c>
      <c r="H99" s="29" t="s">
        <v>310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44727</v>
      </c>
      <c r="B100" s="29">
        <v>513307</v>
      </c>
      <c r="C100" s="28" t="s">
        <v>1012</v>
      </c>
      <c r="D100" s="28" t="s">
        <v>1013</v>
      </c>
      <c r="E100" s="28" t="s">
        <v>572</v>
      </c>
      <c r="F100" s="87">
        <v>15000</v>
      </c>
      <c r="G100" s="29">
        <v>28.11</v>
      </c>
      <c r="H100" s="29" t="s">
        <v>310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44727</v>
      </c>
      <c r="B101" s="29">
        <v>513307</v>
      </c>
      <c r="C101" s="28" t="s">
        <v>1012</v>
      </c>
      <c r="D101" s="28" t="s">
        <v>1013</v>
      </c>
      <c r="E101" s="28" t="s">
        <v>572</v>
      </c>
      <c r="F101" s="87">
        <v>15000</v>
      </c>
      <c r="G101" s="29">
        <v>28.11</v>
      </c>
      <c r="H101" s="29" t="s">
        <v>310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44727</v>
      </c>
      <c r="B102" s="29">
        <v>521005</v>
      </c>
      <c r="C102" s="28" t="s">
        <v>1082</v>
      </c>
      <c r="D102" s="28" t="s">
        <v>1083</v>
      </c>
      <c r="E102" s="28" t="s">
        <v>571</v>
      </c>
      <c r="F102" s="87">
        <v>39760</v>
      </c>
      <c r="G102" s="29">
        <v>24.28</v>
      </c>
      <c r="H102" s="29" t="s">
        <v>310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44727</v>
      </c>
      <c r="B103" s="29">
        <v>521005</v>
      </c>
      <c r="C103" s="28" t="s">
        <v>1082</v>
      </c>
      <c r="D103" s="28" t="s">
        <v>1083</v>
      </c>
      <c r="E103" s="28" t="s">
        <v>572</v>
      </c>
      <c r="F103" s="87">
        <v>33397</v>
      </c>
      <c r="G103" s="29">
        <v>25.15</v>
      </c>
      <c r="H103" s="29" t="s">
        <v>310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44727</v>
      </c>
      <c r="B104" s="29">
        <v>521005</v>
      </c>
      <c r="C104" s="28" t="s">
        <v>1082</v>
      </c>
      <c r="D104" s="28" t="s">
        <v>1084</v>
      </c>
      <c r="E104" s="28" t="s">
        <v>572</v>
      </c>
      <c r="F104" s="87">
        <v>15788</v>
      </c>
      <c r="G104" s="29">
        <v>24.15</v>
      </c>
      <c r="H104" s="29" t="s">
        <v>310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44727</v>
      </c>
      <c r="B105" s="29">
        <v>521005</v>
      </c>
      <c r="C105" s="28" t="s">
        <v>1082</v>
      </c>
      <c r="D105" s="28" t="s">
        <v>1083</v>
      </c>
      <c r="E105" s="28" t="s">
        <v>571</v>
      </c>
      <c r="F105" s="87">
        <v>39760</v>
      </c>
      <c r="G105" s="29">
        <v>24.28</v>
      </c>
      <c r="H105" s="29" t="s">
        <v>310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44727</v>
      </c>
      <c r="B106" s="29">
        <v>521005</v>
      </c>
      <c r="C106" s="28" t="s">
        <v>1082</v>
      </c>
      <c r="D106" s="28" t="s">
        <v>1083</v>
      </c>
      <c r="E106" s="28" t="s">
        <v>572</v>
      </c>
      <c r="F106" s="87">
        <v>33397</v>
      </c>
      <c r="G106" s="29">
        <v>25.15</v>
      </c>
      <c r="H106" s="29" t="s">
        <v>310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44727</v>
      </c>
      <c r="B107" s="29">
        <v>521005</v>
      </c>
      <c r="C107" s="28" t="s">
        <v>1082</v>
      </c>
      <c r="D107" s="28" t="s">
        <v>1084</v>
      </c>
      <c r="E107" s="28" t="s">
        <v>572</v>
      </c>
      <c r="F107" s="87">
        <v>15788</v>
      </c>
      <c r="G107" s="29">
        <v>24.15</v>
      </c>
      <c r="H107" s="29" t="s">
        <v>310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44727</v>
      </c>
      <c r="B108" s="29">
        <v>541228</v>
      </c>
      <c r="C108" s="28" t="s">
        <v>1085</v>
      </c>
      <c r="D108" s="28" t="s">
        <v>1086</v>
      </c>
      <c r="E108" s="28" t="s">
        <v>572</v>
      </c>
      <c r="F108" s="87">
        <v>148000</v>
      </c>
      <c r="G108" s="29">
        <v>10.49</v>
      </c>
      <c r="H108" s="29" t="s">
        <v>310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44727</v>
      </c>
      <c r="B109" s="29">
        <v>541228</v>
      </c>
      <c r="C109" s="28" t="s">
        <v>1085</v>
      </c>
      <c r="D109" s="28" t="s">
        <v>1087</v>
      </c>
      <c r="E109" s="28" t="s">
        <v>571</v>
      </c>
      <c r="F109" s="87">
        <v>152000</v>
      </c>
      <c r="G109" s="29">
        <v>10.49</v>
      </c>
      <c r="H109" s="29" t="s">
        <v>310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44727</v>
      </c>
      <c r="B110" s="29">
        <v>541228</v>
      </c>
      <c r="C110" s="28" t="s">
        <v>1085</v>
      </c>
      <c r="D110" s="28" t="s">
        <v>1086</v>
      </c>
      <c r="E110" s="28" t="s">
        <v>572</v>
      </c>
      <c r="F110" s="87">
        <v>148000</v>
      </c>
      <c r="G110" s="29">
        <v>10.49</v>
      </c>
      <c r="H110" s="29" t="s">
        <v>310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44727</v>
      </c>
      <c r="B111" s="29">
        <v>541228</v>
      </c>
      <c r="C111" s="28" t="s">
        <v>1085</v>
      </c>
      <c r="D111" s="28" t="s">
        <v>1087</v>
      </c>
      <c r="E111" s="28" t="s">
        <v>571</v>
      </c>
      <c r="F111" s="87">
        <v>152000</v>
      </c>
      <c r="G111" s="29">
        <v>10.49</v>
      </c>
      <c r="H111" s="29" t="s">
        <v>310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44727</v>
      </c>
      <c r="B112" s="29" t="s">
        <v>1015</v>
      </c>
      <c r="C112" s="28" t="s">
        <v>1016</v>
      </c>
      <c r="D112" s="28" t="s">
        <v>1017</v>
      </c>
      <c r="E112" s="28" t="s">
        <v>571</v>
      </c>
      <c r="F112" s="87">
        <v>81848</v>
      </c>
      <c r="G112" s="29">
        <v>29.61</v>
      </c>
      <c r="H112" s="29" t="s">
        <v>850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44727</v>
      </c>
      <c r="B113" s="29" t="s">
        <v>1018</v>
      </c>
      <c r="C113" s="28" t="s">
        <v>1019</v>
      </c>
      <c r="D113" s="28" t="s">
        <v>962</v>
      </c>
      <c r="E113" s="28" t="s">
        <v>571</v>
      </c>
      <c r="F113" s="87">
        <v>84670</v>
      </c>
      <c r="G113" s="29">
        <v>420.73</v>
      </c>
      <c r="H113" s="29" t="s">
        <v>850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44727</v>
      </c>
      <c r="B114" s="29" t="s">
        <v>1018</v>
      </c>
      <c r="C114" s="28" t="s">
        <v>1019</v>
      </c>
      <c r="D114" s="28" t="s">
        <v>986</v>
      </c>
      <c r="E114" s="28" t="s">
        <v>571</v>
      </c>
      <c r="F114" s="87">
        <v>63437</v>
      </c>
      <c r="G114" s="29">
        <v>419.63</v>
      </c>
      <c r="H114" s="29" t="s">
        <v>850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44727</v>
      </c>
      <c r="B115" s="29" t="s">
        <v>958</v>
      </c>
      <c r="C115" s="28" t="s">
        <v>959</v>
      </c>
      <c r="D115" s="28" t="s">
        <v>1020</v>
      </c>
      <c r="E115" s="28" t="s">
        <v>571</v>
      </c>
      <c r="F115" s="87">
        <v>147000</v>
      </c>
      <c r="G115" s="29">
        <v>57.77</v>
      </c>
      <c r="H115" s="29" t="s">
        <v>850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44727</v>
      </c>
      <c r="B116" s="29" t="s">
        <v>1088</v>
      </c>
      <c r="C116" s="28" t="s">
        <v>1089</v>
      </c>
      <c r="D116" s="28" t="s">
        <v>1090</v>
      </c>
      <c r="E116" s="28" t="s">
        <v>571</v>
      </c>
      <c r="F116" s="87">
        <v>1500000</v>
      </c>
      <c r="G116" s="29">
        <v>6.85</v>
      </c>
      <c r="H116" s="29" t="s">
        <v>850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44727</v>
      </c>
      <c r="B117" s="29" t="s">
        <v>1048</v>
      </c>
      <c r="C117" s="28" t="s">
        <v>1091</v>
      </c>
      <c r="D117" s="28" t="s">
        <v>1092</v>
      </c>
      <c r="E117" s="28" t="s">
        <v>571</v>
      </c>
      <c r="F117" s="87">
        <v>3552335</v>
      </c>
      <c r="G117" s="29">
        <v>26.05</v>
      </c>
      <c r="H117" s="29" t="s">
        <v>850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44727</v>
      </c>
      <c r="B118" s="29" t="s">
        <v>1048</v>
      </c>
      <c r="C118" s="28" t="s">
        <v>1091</v>
      </c>
      <c r="D118" s="28" t="s">
        <v>1010</v>
      </c>
      <c r="E118" s="28" t="s">
        <v>571</v>
      </c>
      <c r="F118" s="87">
        <v>703551</v>
      </c>
      <c r="G118" s="29">
        <v>25.72</v>
      </c>
      <c r="H118" s="29" t="s">
        <v>850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44727</v>
      </c>
      <c r="B119" s="29" t="s">
        <v>1048</v>
      </c>
      <c r="C119" s="28" t="s">
        <v>1091</v>
      </c>
      <c r="D119" s="28" t="s">
        <v>1049</v>
      </c>
      <c r="E119" s="28" t="s">
        <v>571</v>
      </c>
      <c r="F119" s="87">
        <v>2820500</v>
      </c>
      <c r="G119" s="29">
        <v>25.62</v>
      </c>
      <c r="H119" s="29" t="s">
        <v>850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44727</v>
      </c>
      <c r="B120" s="29" t="s">
        <v>1048</v>
      </c>
      <c r="C120" s="28" t="s">
        <v>1091</v>
      </c>
      <c r="D120" s="28" t="s">
        <v>1093</v>
      </c>
      <c r="E120" s="28" t="s">
        <v>571</v>
      </c>
      <c r="F120" s="87">
        <v>850040</v>
      </c>
      <c r="G120" s="29">
        <v>25.75</v>
      </c>
      <c r="H120" s="29" t="s">
        <v>850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44727</v>
      </c>
      <c r="B121" s="29" t="s">
        <v>1057</v>
      </c>
      <c r="C121" s="28" t="s">
        <v>1094</v>
      </c>
      <c r="D121" s="28" t="s">
        <v>1095</v>
      </c>
      <c r="E121" s="28" t="s">
        <v>571</v>
      </c>
      <c r="F121" s="87">
        <v>13000000</v>
      </c>
      <c r="G121" s="29">
        <v>4.4000000000000004</v>
      </c>
      <c r="H121" s="29" t="s">
        <v>850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44727</v>
      </c>
      <c r="B122" s="29" t="s">
        <v>1057</v>
      </c>
      <c r="C122" s="28" t="s">
        <v>1094</v>
      </c>
      <c r="D122" s="28" t="s">
        <v>1096</v>
      </c>
      <c r="E122" s="28" t="s">
        <v>571</v>
      </c>
      <c r="F122" s="87">
        <v>13200000</v>
      </c>
      <c r="G122" s="29">
        <v>4.4000000000000004</v>
      </c>
      <c r="H122" s="29" t="s">
        <v>850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44727</v>
      </c>
      <c r="B123" s="29" t="s">
        <v>1057</v>
      </c>
      <c r="C123" s="28" t="s">
        <v>1094</v>
      </c>
      <c r="D123" s="28" t="s">
        <v>1097</v>
      </c>
      <c r="E123" s="28" t="s">
        <v>571</v>
      </c>
      <c r="F123" s="87">
        <v>5000000</v>
      </c>
      <c r="G123" s="29">
        <v>4.4000000000000004</v>
      </c>
      <c r="H123" s="29" t="s">
        <v>850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44727</v>
      </c>
      <c r="B124" s="29" t="s">
        <v>1057</v>
      </c>
      <c r="C124" s="28" t="s">
        <v>1094</v>
      </c>
      <c r="D124" s="28" t="s">
        <v>1098</v>
      </c>
      <c r="E124" s="28" t="s">
        <v>571</v>
      </c>
      <c r="F124" s="87">
        <v>5000000</v>
      </c>
      <c r="G124" s="29">
        <v>4.4000000000000004</v>
      </c>
      <c r="H124" s="29" t="s">
        <v>850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44727</v>
      </c>
      <c r="B125" s="29" t="s">
        <v>983</v>
      </c>
      <c r="C125" s="28" t="s">
        <v>984</v>
      </c>
      <c r="D125" s="28" t="s">
        <v>985</v>
      </c>
      <c r="E125" s="28" t="s">
        <v>571</v>
      </c>
      <c r="F125" s="87">
        <v>877415</v>
      </c>
      <c r="G125" s="29">
        <v>58.45</v>
      </c>
      <c r="H125" s="29" t="s">
        <v>850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44727</v>
      </c>
      <c r="B126" s="29" t="s">
        <v>1099</v>
      </c>
      <c r="C126" s="28" t="s">
        <v>1100</v>
      </c>
      <c r="D126" s="28" t="s">
        <v>1101</v>
      </c>
      <c r="E126" s="28" t="s">
        <v>571</v>
      </c>
      <c r="F126" s="87">
        <v>813123</v>
      </c>
      <c r="G126" s="29">
        <v>357.25</v>
      </c>
      <c r="H126" s="29" t="s">
        <v>850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44727</v>
      </c>
      <c r="B127" s="29" t="s">
        <v>1102</v>
      </c>
      <c r="C127" s="28" t="s">
        <v>1103</v>
      </c>
      <c r="D127" s="28" t="s">
        <v>1104</v>
      </c>
      <c r="E127" s="28" t="s">
        <v>571</v>
      </c>
      <c r="F127" s="87">
        <v>100000</v>
      </c>
      <c r="G127" s="29">
        <v>371</v>
      </c>
      <c r="H127" s="29" t="s">
        <v>850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44727</v>
      </c>
      <c r="B128" s="29" t="s">
        <v>960</v>
      </c>
      <c r="C128" s="28" t="s">
        <v>961</v>
      </c>
      <c r="D128" s="28" t="s">
        <v>1022</v>
      </c>
      <c r="E128" s="28" t="s">
        <v>571</v>
      </c>
      <c r="F128" s="87">
        <v>200000</v>
      </c>
      <c r="G128" s="29">
        <v>139.5</v>
      </c>
      <c r="H128" s="29" t="s">
        <v>850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44727</v>
      </c>
      <c r="B129" s="29" t="s">
        <v>960</v>
      </c>
      <c r="C129" s="28" t="s">
        <v>961</v>
      </c>
      <c r="D129" s="28" t="s">
        <v>1105</v>
      </c>
      <c r="E129" s="28" t="s">
        <v>571</v>
      </c>
      <c r="F129" s="87">
        <v>199000</v>
      </c>
      <c r="G129" s="29">
        <v>139.53</v>
      </c>
      <c r="H129" s="29" t="s">
        <v>850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44727</v>
      </c>
      <c r="B130" s="29" t="s">
        <v>960</v>
      </c>
      <c r="C130" s="28" t="s">
        <v>961</v>
      </c>
      <c r="D130" s="28" t="s">
        <v>1106</v>
      </c>
      <c r="E130" s="28" t="s">
        <v>571</v>
      </c>
      <c r="F130" s="87">
        <v>228000</v>
      </c>
      <c r="G130" s="29">
        <v>139.52000000000001</v>
      </c>
      <c r="H130" s="29" t="s">
        <v>850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44727</v>
      </c>
      <c r="B131" s="29" t="s">
        <v>960</v>
      </c>
      <c r="C131" s="28" t="s">
        <v>961</v>
      </c>
      <c r="D131" s="28" t="s">
        <v>1107</v>
      </c>
      <c r="E131" s="28" t="s">
        <v>571</v>
      </c>
      <c r="F131" s="87">
        <v>100000</v>
      </c>
      <c r="G131" s="29">
        <v>139.5</v>
      </c>
      <c r="H131" s="29" t="s">
        <v>850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44727</v>
      </c>
      <c r="B132" s="29" t="s">
        <v>1108</v>
      </c>
      <c r="C132" s="28" t="s">
        <v>1109</v>
      </c>
      <c r="D132" s="28" t="s">
        <v>1110</v>
      </c>
      <c r="E132" s="28" t="s">
        <v>571</v>
      </c>
      <c r="F132" s="87">
        <v>2281001</v>
      </c>
      <c r="G132" s="29">
        <v>2.9</v>
      </c>
      <c r="H132" s="29" t="s">
        <v>850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44727</v>
      </c>
      <c r="B133" s="29" t="s">
        <v>1108</v>
      </c>
      <c r="C133" s="28" t="s">
        <v>1109</v>
      </c>
      <c r="D133" s="28" t="s">
        <v>1111</v>
      </c>
      <c r="E133" s="28" t="s">
        <v>571</v>
      </c>
      <c r="F133" s="87">
        <v>54768</v>
      </c>
      <c r="G133" s="29">
        <v>2.81</v>
      </c>
      <c r="H133" s="29" t="s">
        <v>850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44727</v>
      </c>
      <c r="B134" s="29" t="s">
        <v>1112</v>
      </c>
      <c r="C134" s="28" t="s">
        <v>1113</v>
      </c>
      <c r="D134" s="28" t="s">
        <v>1111</v>
      </c>
      <c r="E134" s="28" t="s">
        <v>571</v>
      </c>
      <c r="F134" s="87">
        <v>140739</v>
      </c>
      <c r="G134" s="29">
        <v>82.7</v>
      </c>
      <c r="H134" s="29" t="s">
        <v>850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44727</v>
      </c>
      <c r="B135" s="29" t="s">
        <v>1015</v>
      </c>
      <c r="C135" s="28" t="s">
        <v>1016</v>
      </c>
      <c r="D135" s="28" t="s">
        <v>1017</v>
      </c>
      <c r="E135" s="28" t="s">
        <v>572</v>
      </c>
      <c r="F135" s="87">
        <v>51848</v>
      </c>
      <c r="G135" s="29">
        <v>29.46</v>
      </c>
      <c r="H135" s="29" t="s">
        <v>850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44727</v>
      </c>
      <c r="B136" s="29" t="s">
        <v>1018</v>
      </c>
      <c r="C136" s="28" t="s">
        <v>1019</v>
      </c>
      <c r="D136" s="28" t="s">
        <v>986</v>
      </c>
      <c r="E136" s="28" t="s">
        <v>572</v>
      </c>
      <c r="F136" s="87">
        <v>63503</v>
      </c>
      <c r="G136" s="29">
        <v>419.99</v>
      </c>
      <c r="H136" s="29" t="s">
        <v>850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44727</v>
      </c>
      <c r="B137" s="29" t="s">
        <v>1018</v>
      </c>
      <c r="C137" s="28" t="s">
        <v>1019</v>
      </c>
      <c r="D137" s="28" t="s">
        <v>962</v>
      </c>
      <c r="E137" s="28" t="s">
        <v>572</v>
      </c>
      <c r="F137" s="87">
        <v>84670</v>
      </c>
      <c r="G137" s="29">
        <v>421.29</v>
      </c>
      <c r="H137" s="29" t="s">
        <v>850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44727</v>
      </c>
      <c r="B138" s="29" t="s">
        <v>958</v>
      </c>
      <c r="C138" s="28" t="s">
        <v>959</v>
      </c>
      <c r="D138" s="28" t="s">
        <v>1020</v>
      </c>
      <c r="E138" s="28" t="s">
        <v>572</v>
      </c>
      <c r="F138" s="87">
        <v>36000</v>
      </c>
      <c r="G138" s="29">
        <v>59.65</v>
      </c>
      <c r="H138" s="29" t="s">
        <v>850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44727</v>
      </c>
      <c r="B139" s="29" t="s">
        <v>1088</v>
      </c>
      <c r="C139" s="28" t="s">
        <v>1089</v>
      </c>
      <c r="D139" s="28" t="s">
        <v>1114</v>
      </c>
      <c r="E139" s="28" t="s">
        <v>572</v>
      </c>
      <c r="F139" s="87">
        <v>1500000</v>
      </c>
      <c r="G139" s="29">
        <v>6.85</v>
      </c>
      <c r="H139" s="29" t="s">
        <v>850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44727</v>
      </c>
      <c r="B140" s="29" t="s">
        <v>1048</v>
      </c>
      <c r="C140" s="28" t="s">
        <v>1091</v>
      </c>
      <c r="D140" s="28" t="s">
        <v>1092</v>
      </c>
      <c r="E140" s="28" t="s">
        <v>572</v>
      </c>
      <c r="F140" s="87">
        <v>4444850</v>
      </c>
      <c r="G140" s="29">
        <v>26.14</v>
      </c>
      <c r="H140" s="29" t="s">
        <v>850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44727</v>
      </c>
      <c r="B141" s="29" t="s">
        <v>1048</v>
      </c>
      <c r="C141" s="28" t="s">
        <v>1091</v>
      </c>
      <c r="D141" s="28" t="s">
        <v>1093</v>
      </c>
      <c r="E141" s="28" t="s">
        <v>572</v>
      </c>
      <c r="F141" s="87">
        <v>1100020</v>
      </c>
      <c r="G141" s="29">
        <v>26.35</v>
      </c>
      <c r="H141" s="29" t="s">
        <v>850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44727</v>
      </c>
      <c r="B142" s="29" t="s">
        <v>1048</v>
      </c>
      <c r="C142" s="28" t="s">
        <v>1091</v>
      </c>
      <c r="D142" s="28" t="s">
        <v>1049</v>
      </c>
      <c r="E142" s="28" t="s">
        <v>572</v>
      </c>
      <c r="F142" s="87">
        <v>3626497</v>
      </c>
      <c r="G142" s="29">
        <v>25.91</v>
      </c>
      <c r="H142" s="29" t="s">
        <v>850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44727</v>
      </c>
      <c r="B143" s="29" t="s">
        <v>1048</v>
      </c>
      <c r="C143" s="28" t="s">
        <v>1091</v>
      </c>
      <c r="D143" s="28" t="s">
        <v>1115</v>
      </c>
      <c r="E143" s="28" t="s">
        <v>572</v>
      </c>
      <c r="F143" s="87">
        <v>3000000</v>
      </c>
      <c r="G143" s="29">
        <v>26.75</v>
      </c>
      <c r="H143" s="29" t="s">
        <v>850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44727</v>
      </c>
      <c r="B144" s="29" t="s">
        <v>1048</v>
      </c>
      <c r="C144" s="28" t="s">
        <v>1091</v>
      </c>
      <c r="D144" s="28" t="s">
        <v>1010</v>
      </c>
      <c r="E144" s="28" t="s">
        <v>572</v>
      </c>
      <c r="F144" s="87">
        <v>1207201</v>
      </c>
      <c r="G144" s="29">
        <v>26.15</v>
      </c>
      <c r="H144" s="29" t="s">
        <v>850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44727</v>
      </c>
      <c r="B145" s="29" t="s">
        <v>1057</v>
      </c>
      <c r="C145" s="28" t="s">
        <v>1094</v>
      </c>
      <c r="D145" s="28" t="s">
        <v>1104</v>
      </c>
      <c r="E145" s="28" t="s">
        <v>572</v>
      </c>
      <c r="F145" s="87">
        <v>19620000</v>
      </c>
      <c r="G145" s="29">
        <v>4.4000000000000004</v>
      </c>
      <c r="H145" s="29" t="s">
        <v>850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44727</v>
      </c>
      <c r="B146" s="29" t="s">
        <v>983</v>
      </c>
      <c r="C146" s="28" t="s">
        <v>984</v>
      </c>
      <c r="D146" s="28" t="s">
        <v>985</v>
      </c>
      <c r="E146" s="28" t="s">
        <v>572</v>
      </c>
      <c r="F146" s="87">
        <v>857415</v>
      </c>
      <c r="G146" s="29">
        <v>58.37</v>
      </c>
      <c r="H146" s="29" t="s">
        <v>850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44727</v>
      </c>
      <c r="B147" s="29" t="s">
        <v>1099</v>
      </c>
      <c r="C147" s="28" t="s">
        <v>1100</v>
      </c>
      <c r="D147" s="28" t="s">
        <v>1116</v>
      </c>
      <c r="E147" s="28" t="s">
        <v>572</v>
      </c>
      <c r="F147" s="87">
        <v>813123</v>
      </c>
      <c r="G147" s="29">
        <v>357.25</v>
      </c>
      <c r="H147" s="29" t="s">
        <v>850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44727</v>
      </c>
      <c r="B148" s="29" t="s">
        <v>960</v>
      </c>
      <c r="C148" s="28" t="s">
        <v>961</v>
      </c>
      <c r="D148" s="28" t="s">
        <v>1117</v>
      </c>
      <c r="E148" s="28" t="s">
        <v>572</v>
      </c>
      <c r="F148" s="87">
        <v>148000</v>
      </c>
      <c r="G148" s="29">
        <v>139.5</v>
      </c>
      <c r="H148" s="29" t="s">
        <v>850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44727</v>
      </c>
      <c r="B149" s="29" t="s">
        <v>960</v>
      </c>
      <c r="C149" s="28" t="s">
        <v>961</v>
      </c>
      <c r="D149" s="28" t="s">
        <v>1023</v>
      </c>
      <c r="E149" s="28" t="s">
        <v>572</v>
      </c>
      <c r="F149" s="87">
        <v>340000</v>
      </c>
      <c r="G149" s="29">
        <v>139.53</v>
      </c>
      <c r="H149" s="29" t="s">
        <v>850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44727</v>
      </c>
      <c r="B150" s="29" t="s">
        <v>1108</v>
      </c>
      <c r="C150" s="28" t="s">
        <v>1109</v>
      </c>
      <c r="D150" s="28" t="s">
        <v>1111</v>
      </c>
      <c r="E150" s="28" t="s">
        <v>572</v>
      </c>
      <c r="F150" s="87">
        <v>1301000</v>
      </c>
      <c r="G150" s="29">
        <v>2.9</v>
      </c>
      <c r="H150" s="29" t="s">
        <v>850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44727</v>
      </c>
      <c r="B151" s="29" t="s">
        <v>1112</v>
      </c>
      <c r="C151" s="28" t="s">
        <v>1113</v>
      </c>
      <c r="D151" s="28" t="s">
        <v>1021</v>
      </c>
      <c r="E151" s="28" t="s">
        <v>572</v>
      </c>
      <c r="F151" s="87">
        <v>175000</v>
      </c>
      <c r="G151" s="29">
        <v>82.57</v>
      </c>
      <c r="H151" s="29" t="s">
        <v>850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90"/>
  <sheetViews>
    <sheetView zoomScale="85" zoomScaleNormal="85" workbookViewId="0">
      <selection activeCell="H22" sqref="H2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878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44728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573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563</v>
      </c>
      <c r="C9" s="96"/>
      <c r="D9" s="97" t="s">
        <v>574</v>
      </c>
      <c r="E9" s="96" t="s">
        <v>575</v>
      </c>
      <c r="F9" s="96" t="s">
        <v>576</v>
      </c>
      <c r="G9" s="96" t="s">
        <v>577</v>
      </c>
      <c r="H9" s="96" t="s">
        <v>578</v>
      </c>
      <c r="I9" s="96" t="s">
        <v>579</v>
      </c>
      <c r="J9" s="95" t="s">
        <v>580</v>
      </c>
      <c r="K9" s="96" t="s">
        <v>581</v>
      </c>
      <c r="L9" s="98" t="s">
        <v>582</v>
      </c>
      <c r="M9" s="98" t="s">
        <v>583</v>
      </c>
      <c r="N9" s="96" t="s">
        <v>584</v>
      </c>
      <c r="O9" s="97" t="s">
        <v>585</v>
      </c>
      <c r="P9" s="96" t="s">
        <v>817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51">
        <v>1</v>
      </c>
      <c r="B10" s="248">
        <v>44700</v>
      </c>
      <c r="C10" s="319"/>
      <c r="D10" s="316" t="s">
        <v>75</v>
      </c>
      <c r="E10" s="317" t="s">
        <v>588</v>
      </c>
      <c r="F10" s="251" t="s">
        <v>867</v>
      </c>
      <c r="G10" s="251">
        <v>635</v>
      </c>
      <c r="H10" s="251"/>
      <c r="I10" s="318" t="s">
        <v>866</v>
      </c>
      <c r="J10" s="345" t="s">
        <v>589</v>
      </c>
      <c r="K10" s="284"/>
      <c r="L10" s="285"/>
      <c r="M10" s="286"/>
      <c r="N10" s="284"/>
      <c r="O10" s="308"/>
      <c r="P10" s="284">
        <f>VLOOKUP(D10,'MidCap Intra'!B37:C589,2,0)</f>
        <v>682.1</v>
      </c>
      <c r="Q10" s="246"/>
      <c r="R10" s="246" t="s">
        <v>587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68">
        <v>2</v>
      </c>
      <c r="B11" s="365">
        <v>44706</v>
      </c>
      <c r="C11" s="376"/>
      <c r="D11" s="377" t="s">
        <v>145</v>
      </c>
      <c r="E11" s="378" t="s">
        <v>588</v>
      </c>
      <c r="F11" s="368">
        <v>1595</v>
      </c>
      <c r="G11" s="368">
        <v>1475</v>
      </c>
      <c r="H11" s="368">
        <v>1672.5</v>
      </c>
      <c r="I11" s="379" t="s">
        <v>870</v>
      </c>
      <c r="J11" s="325" t="s">
        <v>889</v>
      </c>
      <c r="K11" s="325">
        <f t="shared" ref="K11" si="0">H11-F11</f>
        <v>77.5</v>
      </c>
      <c r="L11" s="326">
        <f t="shared" ref="L11" si="1">(F11*-0.7)/100</f>
        <v>-11.164999999999999</v>
      </c>
      <c r="M11" s="327">
        <f t="shared" ref="M11" si="2">(K11+L11)/F11</f>
        <v>4.1589341692789973E-2</v>
      </c>
      <c r="N11" s="325" t="s">
        <v>586</v>
      </c>
      <c r="O11" s="369">
        <v>44715</v>
      </c>
      <c r="P11" s="373"/>
      <c r="Q11" s="246"/>
      <c r="R11" s="246" t="s">
        <v>587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462">
        <v>3</v>
      </c>
      <c r="B12" s="463">
        <v>44708</v>
      </c>
      <c r="C12" s="464"/>
      <c r="D12" s="465" t="s">
        <v>487</v>
      </c>
      <c r="E12" s="466" t="s">
        <v>588</v>
      </c>
      <c r="F12" s="462">
        <v>131</v>
      </c>
      <c r="G12" s="462">
        <v>123</v>
      </c>
      <c r="H12" s="462">
        <f>(123+136)/2</f>
        <v>129.5</v>
      </c>
      <c r="I12" s="467" t="s">
        <v>872</v>
      </c>
      <c r="J12" s="468" t="s">
        <v>1024</v>
      </c>
      <c r="K12" s="468">
        <f t="shared" ref="K12" si="3">H12-F12</f>
        <v>-1.5</v>
      </c>
      <c r="L12" s="469">
        <f t="shared" ref="L12" si="4">(F12*-0.7)/100</f>
        <v>-0.91699999999999993</v>
      </c>
      <c r="M12" s="470">
        <f t="shared" ref="M12" si="5">(K12+L12)/F12</f>
        <v>-1.8450381679389311E-2</v>
      </c>
      <c r="N12" s="333" t="s">
        <v>598</v>
      </c>
      <c r="O12" s="471">
        <v>44727</v>
      </c>
      <c r="P12" s="472"/>
      <c r="Q12" s="246"/>
      <c r="R12" s="246" t="s">
        <v>587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51">
        <v>4</v>
      </c>
      <c r="B13" s="248">
        <v>44719</v>
      </c>
      <c r="C13" s="319"/>
      <c r="D13" s="316" t="s">
        <v>122</v>
      </c>
      <c r="E13" s="317" t="s">
        <v>588</v>
      </c>
      <c r="F13" s="251" t="s">
        <v>905</v>
      </c>
      <c r="G13" s="251">
        <v>2088</v>
      </c>
      <c r="H13" s="251"/>
      <c r="I13" s="318" t="s">
        <v>906</v>
      </c>
      <c r="J13" s="284" t="s">
        <v>589</v>
      </c>
      <c r="K13" s="284"/>
      <c r="L13" s="285"/>
      <c r="M13" s="286"/>
      <c r="N13" s="284"/>
      <c r="O13" s="308"/>
      <c r="P13" s="284">
        <f>VLOOKUP(D13,'MidCap Intra'!B40:C592,2,0)</f>
        <v>2146.5500000000002</v>
      </c>
      <c r="Q13" s="246"/>
      <c r="R13" s="246" t="s">
        <v>587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39">
        <v>5</v>
      </c>
      <c r="B14" s="459">
        <v>44722</v>
      </c>
      <c r="C14" s="473"/>
      <c r="D14" s="474" t="s">
        <v>201</v>
      </c>
      <c r="E14" s="475" t="s">
        <v>588</v>
      </c>
      <c r="F14" s="339">
        <v>1110</v>
      </c>
      <c r="G14" s="339">
        <v>1040</v>
      </c>
      <c r="H14" s="339">
        <v>1040</v>
      </c>
      <c r="I14" s="476" t="s">
        <v>955</v>
      </c>
      <c r="J14" s="468" t="s">
        <v>1025</v>
      </c>
      <c r="K14" s="468">
        <f t="shared" ref="K14" si="6">H14-F14</f>
        <v>-70</v>
      </c>
      <c r="L14" s="469">
        <f t="shared" ref="L14" si="7">(F14*-0.7)/100</f>
        <v>-7.77</v>
      </c>
      <c r="M14" s="470">
        <f t="shared" ref="M14" si="8">(K14+L14)/F14</f>
        <v>-7.0063063063063064E-2</v>
      </c>
      <c r="N14" s="333" t="s">
        <v>598</v>
      </c>
      <c r="O14" s="471">
        <v>44726</v>
      </c>
      <c r="P14" s="472"/>
      <c r="Q14" s="246"/>
      <c r="R14" s="246" t="s">
        <v>587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51">
        <v>6</v>
      </c>
      <c r="B15" s="411">
        <v>44722</v>
      </c>
      <c r="C15" s="319"/>
      <c r="D15" s="316" t="s">
        <v>39</v>
      </c>
      <c r="E15" s="317" t="s">
        <v>588</v>
      </c>
      <c r="F15" s="251" t="s">
        <v>956</v>
      </c>
      <c r="G15" s="251">
        <v>670</v>
      </c>
      <c r="H15" s="251"/>
      <c r="I15" s="318" t="s">
        <v>866</v>
      </c>
      <c r="J15" s="284" t="s">
        <v>589</v>
      </c>
      <c r="K15" s="284"/>
      <c r="L15" s="285"/>
      <c r="M15" s="286"/>
      <c r="N15" s="284"/>
      <c r="O15" s="308"/>
      <c r="P15" s="284">
        <f>VLOOKUP(D15,'MidCap Intra'!B1:C594,2,0)</f>
        <v>713.7</v>
      </c>
      <c r="Q15" s="246"/>
      <c r="R15" s="246" t="s">
        <v>587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251">
        <v>7</v>
      </c>
      <c r="B16" s="411">
        <v>44725</v>
      </c>
      <c r="C16" s="319"/>
      <c r="D16" s="316" t="s">
        <v>414</v>
      </c>
      <c r="E16" s="317" t="s">
        <v>588</v>
      </c>
      <c r="F16" s="251" t="s">
        <v>978</v>
      </c>
      <c r="G16" s="251">
        <v>365</v>
      </c>
      <c r="H16" s="251"/>
      <c r="I16" s="318" t="s">
        <v>979</v>
      </c>
      <c r="J16" s="284" t="s">
        <v>589</v>
      </c>
      <c r="K16" s="284"/>
      <c r="L16" s="285"/>
      <c r="M16" s="286"/>
      <c r="N16" s="284"/>
      <c r="O16" s="308"/>
      <c r="P16" s="284">
        <f>VLOOKUP(D16,'MidCap Intra'!B2:C595,2,0)</f>
        <v>401.05</v>
      </c>
      <c r="Q16" s="246"/>
      <c r="R16" s="246" t="s">
        <v>587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51"/>
      <c r="B17" s="411"/>
      <c r="C17" s="319"/>
      <c r="D17" s="316"/>
      <c r="E17" s="317"/>
      <c r="F17" s="251"/>
      <c r="G17" s="251"/>
      <c r="H17" s="251"/>
      <c r="I17" s="318"/>
      <c r="J17" s="284"/>
      <c r="K17" s="284"/>
      <c r="L17" s="285"/>
      <c r="M17" s="286"/>
      <c r="N17" s="284"/>
      <c r="O17" s="308"/>
      <c r="P17" s="284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51"/>
      <c r="B18" s="248"/>
      <c r="C18" s="319"/>
      <c r="D18" s="316"/>
      <c r="E18" s="317"/>
      <c r="F18" s="251"/>
      <c r="G18" s="251"/>
      <c r="H18" s="251"/>
      <c r="I18" s="318"/>
      <c r="J18" s="284"/>
      <c r="K18" s="284"/>
      <c r="L18" s="285"/>
      <c r="M18" s="286"/>
      <c r="N18" s="284"/>
      <c r="O18" s="308"/>
      <c r="P18" s="284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ht="13.9" customHeight="1">
      <c r="A19" s="388"/>
      <c r="B19" s="385"/>
      <c r="C19" s="398"/>
      <c r="D19" s="399"/>
      <c r="E19" s="400"/>
      <c r="F19" s="388"/>
      <c r="G19" s="388"/>
      <c r="H19" s="388"/>
      <c r="I19" s="401"/>
      <c r="J19" s="402"/>
      <c r="K19" s="389"/>
      <c r="L19" s="390"/>
      <c r="M19" s="391"/>
      <c r="N19" s="389"/>
      <c r="O19" s="392"/>
      <c r="P19" s="390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07"/>
      <c r="B20" s="108"/>
      <c r="C20" s="109"/>
      <c r="D20" s="110"/>
      <c r="E20" s="111"/>
      <c r="F20" s="111"/>
      <c r="H20" s="111"/>
      <c r="I20" s="112"/>
      <c r="J20" s="113"/>
      <c r="K20" s="113"/>
      <c r="L20" s="114"/>
      <c r="M20" s="115"/>
      <c r="N20" s="116"/>
      <c r="O20" s="117"/>
      <c r="P20" s="118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107"/>
      <c r="B21" s="108"/>
      <c r="C21" s="109"/>
      <c r="D21" s="110"/>
      <c r="E21" s="111"/>
      <c r="F21" s="111"/>
      <c r="G21" s="107"/>
      <c r="H21" s="111"/>
      <c r="I21" s="112"/>
      <c r="J21" s="113"/>
      <c r="K21" s="113"/>
      <c r="L21" s="114"/>
      <c r="M21" s="115"/>
      <c r="N21" s="116"/>
      <c r="O21" s="117"/>
      <c r="P21" s="11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" customHeight="1">
      <c r="A22" s="119" t="s">
        <v>590</v>
      </c>
      <c r="B22" s="120"/>
      <c r="C22" s="121"/>
      <c r="D22" s="122"/>
      <c r="E22" s="123"/>
      <c r="F22" s="123"/>
      <c r="G22" s="123"/>
      <c r="H22" s="123"/>
      <c r="I22" s="123"/>
      <c r="J22" s="124"/>
      <c r="K22" s="123"/>
      <c r="L22" s="125"/>
      <c r="M22" s="56"/>
      <c r="N22" s="124"/>
      <c r="O22" s="12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" customHeight="1">
      <c r="A23" s="126" t="s">
        <v>591</v>
      </c>
      <c r="B23" s="119"/>
      <c r="C23" s="119"/>
      <c r="D23" s="119"/>
      <c r="E23" s="41"/>
      <c r="F23" s="127" t="s">
        <v>592</v>
      </c>
      <c r="G23" s="6"/>
      <c r="H23" s="6"/>
      <c r="I23" s="6"/>
      <c r="J23" s="128"/>
      <c r="K23" s="129"/>
      <c r="L23" s="129"/>
      <c r="M23" s="130"/>
      <c r="N23" s="1"/>
      <c r="O23" s="13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19" t="s">
        <v>593</v>
      </c>
      <c r="B24" s="119"/>
      <c r="C24" s="119"/>
      <c r="D24" s="119" t="s">
        <v>849</v>
      </c>
      <c r="E24" s="6"/>
      <c r="F24" s="127" t="s">
        <v>594</v>
      </c>
      <c r="G24" s="6"/>
      <c r="H24" s="6"/>
      <c r="I24" s="6"/>
      <c r="J24" s="128"/>
      <c r="K24" s="129"/>
      <c r="L24" s="129"/>
      <c r="M24" s="130"/>
      <c r="N24" s="1"/>
      <c r="O24" s="13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19"/>
      <c r="B25" s="119"/>
      <c r="C25" s="119"/>
      <c r="D25" s="119"/>
      <c r="E25" s="6"/>
      <c r="F25" s="6"/>
      <c r="G25" s="6"/>
      <c r="H25" s="6"/>
      <c r="I25" s="6"/>
      <c r="J25" s="132"/>
      <c r="K25" s="129"/>
      <c r="L25" s="129"/>
      <c r="M25" s="6"/>
      <c r="N25" s="133"/>
      <c r="O25" s="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.75" customHeight="1">
      <c r="A26" s="1"/>
      <c r="B26" s="134" t="s">
        <v>595</v>
      </c>
      <c r="C26" s="134"/>
      <c r="D26" s="134"/>
      <c r="E26" s="134"/>
      <c r="F26" s="135"/>
      <c r="G26" s="6"/>
      <c r="H26" s="6"/>
      <c r="I26" s="136"/>
      <c r="J26" s="137"/>
      <c r="K26" s="138"/>
      <c r="L26" s="137"/>
      <c r="M26" s="6"/>
      <c r="N26" s="1"/>
      <c r="O26" s="1"/>
      <c r="P26" s="1"/>
      <c r="R26" s="56"/>
      <c r="S26" s="1"/>
      <c r="T26" s="1"/>
      <c r="U26" s="1"/>
      <c r="V26" s="1"/>
      <c r="W26" s="1"/>
      <c r="X26" s="1"/>
      <c r="Y26" s="1"/>
      <c r="Z26" s="1"/>
    </row>
    <row r="27" spans="1:38" ht="38.25" customHeight="1">
      <c r="A27" s="95" t="s">
        <v>16</v>
      </c>
      <c r="B27" s="96" t="s">
        <v>563</v>
      </c>
      <c r="C27" s="98"/>
      <c r="D27" s="97" t="s">
        <v>574</v>
      </c>
      <c r="E27" s="96" t="s">
        <v>575</v>
      </c>
      <c r="F27" s="96" t="s">
        <v>576</v>
      </c>
      <c r="G27" s="96" t="s">
        <v>596</v>
      </c>
      <c r="H27" s="96" t="s">
        <v>578</v>
      </c>
      <c r="I27" s="96" t="s">
        <v>579</v>
      </c>
      <c r="J27" s="96" t="s">
        <v>580</v>
      </c>
      <c r="K27" s="96" t="s">
        <v>597</v>
      </c>
      <c r="L27" s="140" t="s">
        <v>582</v>
      </c>
      <c r="M27" s="98" t="s">
        <v>583</v>
      </c>
      <c r="N27" s="95" t="s">
        <v>584</v>
      </c>
      <c r="O27" s="291" t="s">
        <v>585</v>
      </c>
      <c r="P27" s="271"/>
      <c r="Q27" s="1"/>
      <c r="R27" s="288"/>
      <c r="S27" s="288"/>
      <c r="T27" s="288"/>
      <c r="U27" s="281"/>
      <c r="V27" s="281"/>
      <c r="W27" s="281"/>
      <c r="X27" s="281"/>
      <c r="Y27" s="28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s="257" customFormat="1" ht="15" customHeight="1">
      <c r="A28" s="427">
        <v>1</v>
      </c>
      <c r="B28" s="337">
        <v>44709</v>
      </c>
      <c r="C28" s="428"/>
      <c r="D28" s="429" t="s">
        <v>188</v>
      </c>
      <c r="E28" s="339" t="s">
        <v>588</v>
      </c>
      <c r="F28" s="339">
        <v>469.5</v>
      </c>
      <c r="G28" s="339">
        <v>457</v>
      </c>
      <c r="H28" s="339">
        <v>457</v>
      </c>
      <c r="I28" s="339" t="s">
        <v>871</v>
      </c>
      <c r="J28" s="333" t="s">
        <v>966</v>
      </c>
      <c r="K28" s="333">
        <f t="shared" ref="K28" si="9">H28-F28</f>
        <v>-12.5</v>
      </c>
      <c r="L28" s="430">
        <f t="shared" ref="L28" si="10">(F28*-0.7)/100</f>
        <v>-3.2864999999999998</v>
      </c>
      <c r="M28" s="431">
        <f t="shared" ref="M28" si="11">(K28+L28)/F28</f>
        <v>-3.3624068157614484E-2</v>
      </c>
      <c r="N28" s="333" t="s">
        <v>598</v>
      </c>
      <c r="O28" s="432">
        <v>44725</v>
      </c>
      <c r="P28" s="289"/>
      <c r="Q28" s="289"/>
      <c r="R28" s="290" t="s">
        <v>587</v>
      </c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87"/>
      <c r="AJ28" s="280"/>
      <c r="AK28" s="280"/>
      <c r="AL28" s="280"/>
    </row>
    <row r="29" spans="1:38" s="257" customFormat="1" ht="15" customHeight="1">
      <c r="A29" s="364">
        <v>2</v>
      </c>
      <c r="B29" s="365">
        <v>44711</v>
      </c>
      <c r="C29" s="366"/>
      <c r="D29" s="367" t="s">
        <v>205</v>
      </c>
      <c r="E29" s="368" t="s">
        <v>588</v>
      </c>
      <c r="F29" s="368">
        <v>1115</v>
      </c>
      <c r="G29" s="368">
        <v>1079</v>
      </c>
      <c r="H29" s="368">
        <v>1145</v>
      </c>
      <c r="I29" s="368" t="s">
        <v>873</v>
      </c>
      <c r="J29" s="325" t="s">
        <v>601</v>
      </c>
      <c r="K29" s="325">
        <f t="shared" ref="K29" si="12">H29-F29</f>
        <v>30</v>
      </c>
      <c r="L29" s="326">
        <f t="shared" ref="L29" si="13">(F29*-0.7)/100</f>
        <v>-7.8049999999999997</v>
      </c>
      <c r="M29" s="327">
        <f t="shared" ref="M29" si="14">(K29+L29)/F29</f>
        <v>1.9905829596412555E-2</v>
      </c>
      <c r="N29" s="325" t="s">
        <v>586</v>
      </c>
      <c r="O29" s="369">
        <v>44715</v>
      </c>
      <c r="P29" s="289"/>
      <c r="Q29" s="289"/>
      <c r="R29" s="290" t="s">
        <v>587</v>
      </c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87"/>
      <c r="AJ29" s="280"/>
      <c r="AK29" s="280"/>
      <c r="AL29" s="280"/>
    </row>
    <row r="30" spans="1:38" s="257" customFormat="1" ht="15" customHeight="1">
      <c r="A30" s="364">
        <v>3</v>
      </c>
      <c r="B30" s="365">
        <v>44713</v>
      </c>
      <c r="C30" s="366"/>
      <c r="D30" s="367" t="s">
        <v>82</v>
      </c>
      <c r="E30" s="368" t="s">
        <v>588</v>
      </c>
      <c r="F30" s="368">
        <v>207</v>
      </c>
      <c r="G30" s="368">
        <v>199</v>
      </c>
      <c r="H30" s="368">
        <v>212.75</v>
      </c>
      <c r="I30" s="368" t="s">
        <v>877</v>
      </c>
      <c r="J30" s="325" t="s">
        <v>887</v>
      </c>
      <c r="K30" s="325">
        <f t="shared" ref="K30:K31" si="15">H30-F30</f>
        <v>5.75</v>
      </c>
      <c r="L30" s="326">
        <f t="shared" ref="L30:L31" si="16">(F30*-0.7)/100</f>
        <v>-1.4489999999999998</v>
      </c>
      <c r="M30" s="327">
        <f t="shared" ref="M30:M31" si="17">(K30+L30)/F30</f>
        <v>2.0777777777777777E-2</v>
      </c>
      <c r="N30" s="325" t="s">
        <v>586</v>
      </c>
      <c r="O30" s="369">
        <v>44714</v>
      </c>
      <c r="P30" s="289"/>
      <c r="Q30" s="289"/>
      <c r="R30" s="290" t="s">
        <v>587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87"/>
      <c r="AJ30" s="280"/>
      <c r="AK30" s="280"/>
      <c r="AL30" s="280"/>
    </row>
    <row r="31" spans="1:38" s="257" customFormat="1" ht="15" customHeight="1">
      <c r="A31" s="427">
        <v>4</v>
      </c>
      <c r="B31" s="337">
        <v>44713</v>
      </c>
      <c r="C31" s="428"/>
      <c r="D31" s="429" t="s">
        <v>117</v>
      </c>
      <c r="E31" s="339" t="s">
        <v>588</v>
      </c>
      <c r="F31" s="339">
        <v>602</v>
      </c>
      <c r="G31" s="339">
        <v>584</v>
      </c>
      <c r="H31" s="339">
        <v>584</v>
      </c>
      <c r="I31" s="339" t="s">
        <v>854</v>
      </c>
      <c r="J31" s="333" t="s">
        <v>987</v>
      </c>
      <c r="K31" s="333">
        <f t="shared" si="15"/>
        <v>-18</v>
      </c>
      <c r="L31" s="430">
        <f t="shared" si="16"/>
        <v>-4.2139999999999995</v>
      </c>
      <c r="M31" s="431">
        <f t="shared" si="17"/>
        <v>-3.6900332225913622E-2</v>
      </c>
      <c r="N31" s="333" t="s">
        <v>598</v>
      </c>
      <c r="O31" s="432">
        <v>44726</v>
      </c>
      <c r="P31" s="289"/>
      <c r="Q31" s="289"/>
      <c r="R31" s="290" t="s">
        <v>587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87"/>
      <c r="AJ31" s="280"/>
      <c r="AK31" s="280"/>
      <c r="AL31" s="280"/>
    </row>
    <row r="32" spans="1:38" s="257" customFormat="1" ht="15" customHeight="1">
      <c r="A32" s="364">
        <v>5</v>
      </c>
      <c r="B32" s="365">
        <v>44714</v>
      </c>
      <c r="C32" s="366"/>
      <c r="D32" s="367" t="s">
        <v>530</v>
      </c>
      <c r="E32" s="368" t="s">
        <v>588</v>
      </c>
      <c r="F32" s="368">
        <v>962.5</v>
      </c>
      <c r="G32" s="368">
        <v>934</v>
      </c>
      <c r="H32" s="368">
        <v>994.5</v>
      </c>
      <c r="I32" s="368" t="s">
        <v>884</v>
      </c>
      <c r="J32" s="325" t="s">
        <v>890</v>
      </c>
      <c r="K32" s="325">
        <f t="shared" ref="K32" si="18">H32-F32</f>
        <v>32</v>
      </c>
      <c r="L32" s="326">
        <f t="shared" ref="L32" si="19">(F32*-0.7)/100</f>
        <v>-6.7374999999999998</v>
      </c>
      <c r="M32" s="327">
        <f t="shared" ref="M32" si="20">(K32+L32)/F32</f>
        <v>2.6246753246753247E-2</v>
      </c>
      <c r="N32" s="325" t="s">
        <v>586</v>
      </c>
      <c r="O32" s="369">
        <v>44715</v>
      </c>
      <c r="P32" s="289"/>
      <c r="Q32" s="289"/>
      <c r="R32" s="290" t="s">
        <v>587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87"/>
      <c r="AJ32" s="280"/>
      <c r="AK32" s="280"/>
      <c r="AL32" s="280"/>
    </row>
    <row r="33" spans="1:38" s="257" customFormat="1" ht="15" customHeight="1">
      <c r="A33" s="320">
        <v>6</v>
      </c>
      <c r="B33" s="248">
        <v>44714</v>
      </c>
      <c r="C33" s="321"/>
      <c r="D33" s="322" t="s">
        <v>68</v>
      </c>
      <c r="E33" s="251" t="s">
        <v>588</v>
      </c>
      <c r="F33" s="251" t="s">
        <v>885</v>
      </c>
      <c r="G33" s="251">
        <v>100</v>
      </c>
      <c r="H33" s="251"/>
      <c r="I33" s="251" t="s">
        <v>886</v>
      </c>
      <c r="J33" s="284" t="s">
        <v>589</v>
      </c>
      <c r="K33" s="284"/>
      <c r="L33" s="285"/>
      <c r="M33" s="286"/>
      <c r="N33" s="284"/>
      <c r="O33" s="308"/>
      <c r="P33" s="289"/>
      <c r="Q33" s="289"/>
      <c r="R33" s="290" t="s">
        <v>587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87"/>
      <c r="AJ33" s="280"/>
      <c r="AK33" s="280"/>
      <c r="AL33" s="280"/>
    </row>
    <row r="34" spans="1:38" s="383" customFormat="1" ht="15" customHeight="1">
      <c r="A34" s="427">
        <v>7</v>
      </c>
      <c r="B34" s="337">
        <v>44714</v>
      </c>
      <c r="C34" s="428"/>
      <c r="D34" s="429" t="s">
        <v>55</v>
      </c>
      <c r="E34" s="339" t="s">
        <v>588</v>
      </c>
      <c r="F34" s="339">
        <v>143.5</v>
      </c>
      <c r="G34" s="339">
        <v>139.69999999999999</v>
      </c>
      <c r="H34" s="339">
        <v>139.69999999999999</v>
      </c>
      <c r="I34" s="339">
        <v>150</v>
      </c>
      <c r="J34" s="333" t="s">
        <v>896</v>
      </c>
      <c r="K34" s="333">
        <f t="shared" ref="K34:K35" si="21">H34-F34</f>
        <v>-3.8000000000000114</v>
      </c>
      <c r="L34" s="430">
        <f t="shared" ref="L34:L35" si="22">(F34*-0.7)/100</f>
        <v>-1.0044999999999999</v>
      </c>
      <c r="M34" s="431">
        <f t="shared" ref="M34:M35" si="23">(K34+L34)/F34</f>
        <v>-3.3480836236933875E-2</v>
      </c>
      <c r="N34" s="333" t="s">
        <v>598</v>
      </c>
      <c r="O34" s="432">
        <v>44718</v>
      </c>
      <c r="P34" s="289"/>
      <c r="Q34" s="289"/>
      <c r="R34" s="290" t="s">
        <v>587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81"/>
      <c r="AJ34" s="382"/>
      <c r="AK34" s="382"/>
      <c r="AL34" s="382"/>
    </row>
    <row r="35" spans="1:38" s="396" customFormat="1" ht="15" customHeight="1">
      <c r="A35" s="433">
        <v>8</v>
      </c>
      <c r="B35" s="434">
        <v>44719</v>
      </c>
      <c r="C35" s="435"/>
      <c r="D35" s="436" t="s">
        <v>404</v>
      </c>
      <c r="E35" s="437" t="s">
        <v>588</v>
      </c>
      <c r="F35" s="437">
        <v>179.5</v>
      </c>
      <c r="G35" s="437">
        <v>174</v>
      </c>
      <c r="H35" s="437">
        <v>185.5</v>
      </c>
      <c r="I35" s="437" t="s">
        <v>907</v>
      </c>
      <c r="J35" s="325" t="s">
        <v>933</v>
      </c>
      <c r="K35" s="325">
        <f t="shared" si="21"/>
        <v>6</v>
      </c>
      <c r="L35" s="326">
        <f t="shared" si="22"/>
        <v>-1.2565</v>
      </c>
      <c r="M35" s="327">
        <f t="shared" si="23"/>
        <v>2.6426183844011141E-2</v>
      </c>
      <c r="N35" s="438" t="s">
        <v>586</v>
      </c>
      <c r="O35" s="439">
        <v>44721</v>
      </c>
      <c r="P35" s="289"/>
      <c r="Q35" s="289"/>
      <c r="R35" s="290" t="s">
        <v>587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397"/>
      <c r="AI35" s="397"/>
      <c r="AJ35" s="397"/>
      <c r="AK35" s="397"/>
      <c r="AL35" s="397"/>
    </row>
    <row r="36" spans="1:38" s="396" customFormat="1" ht="15" customHeight="1">
      <c r="A36" s="384">
        <v>9</v>
      </c>
      <c r="B36" s="385">
        <v>44719</v>
      </c>
      <c r="C36" s="386"/>
      <c r="D36" s="387" t="s">
        <v>145</v>
      </c>
      <c r="E36" s="388" t="s">
        <v>588</v>
      </c>
      <c r="F36" s="388" t="s">
        <v>908</v>
      </c>
      <c r="G36" s="388">
        <v>1535</v>
      </c>
      <c r="H36" s="388"/>
      <c r="I36" s="388" t="s">
        <v>909</v>
      </c>
      <c r="J36" s="389" t="s">
        <v>589</v>
      </c>
      <c r="K36" s="389"/>
      <c r="L36" s="390"/>
      <c r="M36" s="391"/>
      <c r="N36" s="389"/>
      <c r="O36" s="392"/>
      <c r="P36" s="289"/>
      <c r="Q36" s="289"/>
      <c r="R36" s="290" t="s">
        <v>587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397"/>
      <c r="AI36" s="397"/>
      <c r="AJ36" s="397"/>
      <c r="AK36" s="397"/>
      <c r="AL36" s="397"/>
    </row>
    <row r="37" spans="1:38" s="396" customFormat="1" ht="15" customHeight="1">
      <c r="A37" s="384">
        <v>10</v>
      </c>
      <c r="B37" s="385">
        <v>44720</v>
      </c>
      <c r="C37" s="386"/>
      <c r="D37" s="387" t="s">
        <v>520</v>
      </c>
      <c r="E37" s="388" t="s">
        <v>588</v>
      </c>
      <c r="F37" s="388" t="s">
        <v>928</v>
      </c>
      <c r="G37" s="388">
        <v>470</v>
      </c>
      <c r="H37" s="388"/>
      <c r="I37" s="388" t="s">
        <v>929</v>
      </c>
      <c r="J37" s="389" t="s">
        <v>589</v>
      </c>
      <c r="K37" s="389"/>
      <c r="L37" s="390"/>
      <c r="M37" s="391"/>
      <c r="N37" s="389"/>
      <c r="O37" s="392"/>
      <c r="P37" s="289"/>
      <c r="Q37" s="289"/>
      <c r="R37" s="290" t="s">
        <v>587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397"/>
      <c r="AI37" s="397"/>
      <c r="AJ37" s="397"/>
      <c r="AK37" s="397"/>
      <c r="AL37" s="397"/>
    </row>
    <row r="38" spans="1:38" s="396" customFormat="1" ht="15" customHeight="1">
      <c r="A38" s="384">
        <v>11</v>
      </c>
      <c r="B38" s="411">
        <v>44722</v>
      </c>
      <c r="C38" s="386"/>
      <c r="D38" s="387" t="s">
        <v>404</v>
      </c>
      <c r="E38" s="388" t="s">
        <v>588</v>
      </c>
      <c r="F38" s="388" t="s">
        <v>953</v>
      </c>
      <c r="G38" s="388">
        <v>174.5</v>
      </c>
      <c r="H38" s="388"/>
      <c r="I38" s="388" t="s">
        <v>954</v>
      </c>
      <c r="J38" s="389" t="s">
        <v>589</v>
      </c>
      <c r="K38" s="389"/>
      <c r="L38" s="390"/>
      <c r="M38" s="391"/>
      <c r="N38" s="389"/>
      <c r="O38" s="392"/>
      <c r="P38" s="289"/>
      <c r="Q38" s="289"/>
      <c r="R38" s="290" t="s">
        <v>587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397"/>
      <c r="AI38" s="397"/>
      <c r="AJ38" s="397"/>
      <c r="AK38" s="397"/>
      <c r="AL38" s="397"/>
    </row>
    <row r="39" spans="1:38" s="444" customFormat="1" ht="15" customHeight="1">
      <c r="A39" s="445">
        <v>12</v>
      </c>
      <c r="B39" s="446">
        <v>44725</v>
      </c>
      <c r="C39" s="447"/>
      <c r="D39" s="448" t="s">
        <v>136</v>
      </c>
      <c r="E39" s="449" t="s">
        <v>588</v>
      </c>
      <c r="F39" s="449">
        <v>624.5</v>
      </c>
      <c r="G39" s="449">
        <v>605</v>
      </c>
      <c r="H39" s="449">
        <v>627.5</v>
      </c>
      <c r="I39" s="449" t="s">
        <v>967</v>
      </c>
      <c r="J39" s="450" t="s">
        <v>968</v>
      </c>
      <c r="K39" s="450">
        <f t="shared" ref="K39" si="24">H39-F39</f>
        <v>3</v>
      </c>
      <c r="L39" s="451">
        <f>(F39*-0.07)/100</f>
        <v>-0.43715000000000004</v>
      </c>
      <c r="M39" s="452">
        <f t="shared" ref="M39" si="25">(K39+L39)/F39</f>
        <v>4.1038430744595681E-3</v>
      </c>
      <c r="N39" s="453" t="s">
        <v>708</v>
      </c>
      <c r="O39" s="454">
        <v>44725</v>
      </c>
      <c r="P39" s="289"/>
      <c r="Q39" s="289"/>
      <c r="R39" s="290" t="s">
        <v>587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441"/>
      <c r="AI39" s="442"/>
      <c r="AJ39" s="443"/>
      <c r="AK39" s="443"/>
      <c r="AL39" s="443"/>
    </row>
    <row r="40" spans="1:38" s="444" customFormat="1" ht="15" customHeight="1">
      <c r="A40" s="384">
        <v>13</v>
      </c>
      <c r="B40" s="440">
        <v>44725</v>
      </c>
      <c r="C40" s="386"/>
      <c r="D40" s="387" t="s">
        <v>113</v>
      </c>
      <c r="E40" s="388" t="s">
        <v>588</v>
      </c>
      <c r="F40" s="388" t="s">
        <v>969</v>
      </c>
      <c r="G40" s="388">
        <v>968</v>
      </c>
      <c r="H40" s="388"/>
      <c r="I40" s="388" t="s">
        <v>970</v>
      </c>
      <c r="J40" s="389" t="s">
        <v>589</v>
      </c>
      <c r="K40" s="389"/>
      <c r="L40" s="390"/>
      <c r="M40" s="391"/>
      <c r="N40" s="389"/>
      <c r="O40" s="392"/>
      <c r="P40" s="289"/>
      <c r="Q40" s="289"/>
      <c r="R40" s="290" t="s">
        <v>587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441"/>
      <c r="AI40" s="442"/>
      <c r="AJ40" s="443"/>
      <c r="AK40" s="443"/>
      <c r="AL40" s="443"/>
    </row>
    <row r="41" spans="1:38" s="444" customFormat="1" ht="15" customHeight="1">
      <c r="A41" s="384">
        <v>14</v>
      </c>
      <c r="B41" s="440">
        <v>44725</v>
      </c>
      <c r="C41" s="386"/>
      <c r="D41" s="387" t="s">
        <v>71</v>
      </c>
      <c r="E41" s="388" t="s">
        <v>588</v>
      </c>
      <c r="F41" s="388" t="s">
        <v>971</v>
      </c>
      <c r="G41" s="388">
        <v>233</v>
      </c>
      <c r="H41" s="388"/>
      <c r="I41" s="388" t="s">
        <v>972</v>
      </c>
      <c r="J41" s="389" t="s">
        <v>589</v>
      </c>
      <c r="K41" s="389"/>
      <c r="L41" s="390"/>
      <c r="M41" s="391"/>
      <c r="N41" s="389"/>
      <c r="O41" s="392"/>
      <c r="P41" s="289"/>
      <c r="Q41" s="289"/>
      <c r="R41" s="290" t="s">
        <v>587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441"/>
      <c r="AI41" s="442"/>
      <c r="AJ41" s="443"/>
      <c r="AK41" s="443"/>
      <c r="AL41" s="443"/>
    </row>
    <row r="42" spans="1:38" s="444" customFormat="1" ht="15" customHeight="1">
      <c r="A42" s="384">
        <v>15</v>
      </c>
      <c r="B42" s="440">
        <v>44726</v>
      </c>
      <c r="C42" s="386"/>
      <c r="D42" s="387" t="s">
        <v>136</v>
      </c>
      <c r="E42" s="388" t="s">
        <v>588</v>
      </c>
      <c r="F42" s="388" t="s">
        <v>988</v>
      </c>
      <c r="G42" s="388">
        <v>605</v>
      </c>
      <c r="H42" s="388"/>
      <c r="I42" s="388" t="s">
        <v>967</v>
      </c>
      <c r="J42" s="389" t="s">
        <v>589</v>
      </c>
      <c r="K42" s="389"/>
      <c r="L42" s="390"/>
      <c r="M42" s="391"/>
      <c r="N42" s="389"/>
      <c r="O42" s="392"/>
      <c r="P42" s="289"/>
      <c r="Q42" s="289"/>
      <c r="R42" s="290" t="s">
        <v>587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441"/>
      <c r="AI42" s="442"/>
      <c r="AJ42" s="443"/>
      <c r="AK42" s="443"/>
      <c r="AL42" s="443"/>
    </row>
    <row r="43" spans="1:38" s="444" customFormat="1" ht="15" customHeight="1">
      <c r="A43" s="433">
        <v>16</v>
      </c>
      <c r="B43" s="477">
        <v>44727</v>
      </c>
      <c r="C43" s="435"/>
      <c r="D43" s="436" t="s">
        <v>295</v>
      </c>
      <c r="E43" s="437" t="s">
        <v>588</v>
      </c>
      <c r="F43" s="437">
        <v>224</v>
      </c>
      <c r="G43" s="437">
        <v>217</v>
      </c>
      <c r="H43" s="437">
        <v>229.5</v>
      </c>
      <c r="I43" s="437" t="s">
        <v>1027</v>
      </c>
      <c r="J43" s="325" t="s">
        <v>1028</v>
      </c>
      <c r="K43" s="325">
        <f t="shared" ref="K43" si="26">H43-F43</f>
        <v>5.5</v>
      </c>
      <c r="L43" s="326">
        <f>(F43*-0.07)/100</f>
        <v>-0.15680000000000002</v>
      </c>
      <c r="M43" s="327">
        <f t="shared" ref="M43" si="27">(K43+L43)/F43</f>
        <v>2.3853571428571429E-2</v>
      </c>
      <c r="N43" s="438" t="s">
        <v>586</v>
      </c>
      <c r="O43" s="439">
        <v>44727</v>
      </c>
      <c r="P43" s="289"/>
      <c r="Q43" s="289"/>
      <c r="R43" s="290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441"/>
      <c r="AI43" s="442"/>
      <c r="AJ43" s="443"/>
      <c r="AK43" s="443"/>
      <c r="AL43" s="443"/>
    </row>
    <row r="44" spans="1:38" s="444" customFormat="1" ht="15" customHeight="1">
      <c r="A44" s="433">
        <v>17</v>
      </c>
      <c r="B44" s="477">
        <v>44727</v>
      </c>
      <c r="C44" s="435"/>
      <c r="D44" s="436" t="s">
        <v>436</v>
      </c>
      <c r="E44" s="437" t="s">
        <v>588</v>
      </c>
      <c r="F44" s="437">
        <v>364</v>
      </c>
      <c r="G44" s="437">
        <v>353</v>
      </c>
      <c r="H44" s="437">
        <v>372.5</v>
      </c>
      <c r="I44" s="437" t="s">
        <v>1029</v>
      </c>
      <c r="J44" s="325" t="s">
        <v>1030</v>
      </c>
      <c r="K44" s="325">
        <f t="shared" ref="K44" si="28">H44-F44</f>
        <v>8.5</v>
      </c>
      <c r="L44" s="326">
        <f>(F44*-0.07)/100</f>
        <v>-0.25480000000000003</v>
      </c>
      <c r="M44" s="327">
        <f t="shared" ref="M44" si="29">(K44+L44)/F44</f>
        <v>2.2651648351648353E-2</v>
      </c>
      <c r="N44" s="438" t="s">
        <v>586</v>
      </c>
      <c r="O44" s="439">
        <v>44727</v>
      </c>
      <c r="P44" s="289"/>
      <c r="Q44" s="289"/>
      <c r="R44" s="290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441"/>
      <c r="AI44" s="442"/>
      <c r="AJ44" s="443"/>
      <c r="AK44" s="443"/>
      <c r="AL44" s="443"/>
    </row>
    <row r="45" spans="1:38" s="444" customFormat="1" ht="15" customHeight="1">
      <c r="A45" s="384"/>
      <c r="B45" s="440"/>
      <c r="C45" s="386"/>
      <c r="D45" s="387"/>
      <c r="E45" s="388"/>
      <c r="F45" s="388"/>
      <c r="G45" s="388"/>
      <c r="H45" s="388"/>
      <c r="I45" s="388"/>
      <c r="J45" s="389"/>
      <c r="K45" s="389"/>
      <c r="L45" s="390"/>
      <c r="M45" s="391"/>
      <c r="N45" s="389"/>
      <c r="O45" s="392"/>
      <c r="P45" s="289"/>
      <c r="Q45" s="289"/>
      <c r="R45" s="290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441"/>
      <c r="AI45" s="442"/>
      <c r="AJ45" s="443"/>
      <c r="AK45" s="443"/>
      <c r="AL45" s="443"/>
    </row>
    <row r="46" spans="1:38" s="395" customFormat="1" ht="15" customHeight="1">
      <c r="A46" s="384"/>
      <c r="B46" s="385"/>
      <c r="C46" s="386"/>
      <c r="D46" s="387"/>
      <c r="E46" s="388"/>
      <c r="F46" s="388"/>
      <c r="G46" s="388"/>
      <c r="H46" s="388"/>
      <c r="I46" s="388"/>
      <c r="J46" s="389"/>
      <c r="K46" s="389"/>
      <c r="L46" s="390"/>
      <c r="M46" s="391"/>
      <c r="N46" s="389"/>
      <c r="O46" s="392"/>
      <c r="P46" s="289"/>
      <c r="Q46" s="289"/>
      <c r="R46" s="290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93"/>
      <c r="AJ46" s="394"/>
      <c r="AK46" s="394"/>
      <c r="AL46" s="394"/>
    </row>
    <row r="47" spans="1:38" ht="15" customHeight="1">
      <c r="A47" s="292"/>
      <c r="B47" s="293"/>
      <c r="C47" s="294"/>
      <c r="D47" s="295"/>
      <c r="E47" s="296"/>
      <c r="F47" s="296"/>
      <c r="G47" s="296"/>
      <c r="H47" s="296"/>
      <c r="I47" s="296"/>
      <c r="J47" s="297"/>
      <c r="K47" s="297"/>
      <c r="L47" s="298"/>
      <c r="M47" s="299"/>
      <c r="N47" s="297"/>
      <c r="O47" s="300"/>
      <c r="P47" s="289"/>
      <c r="Q47" s="289"/>
      <c r="R47" s="290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1"/>
      <c r="AI47" s="1"/>
      <c r="AJ47" s="1"/>
      <c r="AK47" s="1"/>
      <c r="AL47" s="1"/>
    </row>
    <row r="48" spans="1:38" ht="44.25" customHeight="1">
      <c r="A48" s="119" t="s">
        <v>590</v>
      </c>
      <c r="B48" s="142"/>
      <c r="C48" s="142"/>
      <c r="D48" s="1"/>
      <c r="E48" s="6"/>
      <c r="F48" s="6"/>
      <c r="G48" s="6"/>
      <c r="H48" s="6" t="s">
        <v>602</v>
      </c>
      <c r="I48" s="6"/>
      <c r="J48" s="6"/>
      <c r="K48" s="115"/>
      <c r="L48" s="144"/>
      <c r="M48" s="115"/>
      <c r="N48" s="116"/>
      <c r="O48" s="115"/>
      <c r="P48" s="1"/>
      <c r="Q48" s="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283"/>
      <c r="AD48" s="283"/>
      <c r="AE48" s="283"/>
      <c r="AF48" s="283"/>
      <c r="AG48" s="283"/>
      <c r="AH48" s="283"/>
    </row>
    <row r="49" spans="1:38" ht="12.75" customHeight="1">
      <c r="A49" s="126" t="s">
        <v>591</v>
      </c>
      <c r="B49" s="119"/>
      <c r="C49" s="119"/>
      <c r="D49" s="119"/>
      <c r="E49" s="41"/>
      <c r="F49" s="127" t="s">
        <v>592</v>
      </c>
      <c r="G49" s="56"/>
      <c r="H49" s="41"/>
      <c r="I49" s="56"/>
      <c r="J49" s="6"/>
      <c r="K49" s="145"/>
      <c r="L49" s="146"/>
      <c r="M49" s="6"/>
      <c r="N49" s="109"/>
      <c r="O49" s="147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4.25" customHeight="1">
      <c r="A50" s="126"/>
      <c r="B50" s="119"/>
      <c r="C50" s="119"/>
      <c r="D50" s="119"/>
      <c r="E50" s="6"/>
      <c r="F50" s="127" t="s">
        <v>594</v>
      </c>
      <c r="G50" s="56"/>
      <c r="H50" s="41"/>
      <c r="I50" s="56"/>
      <c r="J50" s="6"/>
      <c r="K50" s="145"/>
      <c r="L50" s="146"/>
      <c r="M50" s="6"/>
      <c r="N50" s="109"/>
      <c r="O50" s="147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4.25" customHeight="1">
      <c r="A51" s="119"/>
      <c r="B51" s="119"/>
      <c r="C51" s="119"/>
      <c r="D51" s="119"/>
      <c r="E51" s="6"/>
      <c r="F51" s="6"/>
      <c r="G51" s="6"/>
      <c r="H51" s="6"/>
      <c r="I51" s="6"/>
      <c r="J51" s="132"/>
      <c r="K51" s="129"/>
      <c r="L51" s="130"/>
      <c r="M51" s="6"/>
      <c r="N51" s="133"/>
      <c r="O51" s="1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2.75" customHeight="1">
      <c r="A52" s="148" t="s">
        <v>603</v>
      </c>
      <c r="B52" s="148"/>
      <c r="C52" s="148"/>
      <c r="D52" s="148"/>
      <c r="E52" s="6"/>
      <c r="F52" s="6"/>
      <c r="G52" s="6"/>
      <c r="H52" s="6"/>
      <c r="I52" s="6"/>
      <c r="J52" s="6"/>
      <c r="K52" s="6"/>
      <c r="L52" s="6"/>
      <c r="M52" s="6"/>
      <c r="N52" s="6"/>
      <c r="O52" s="2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38.25" customHeight="1">
      <c r="A53" s="96" t="s">
        <v>16</v>
      </c>
      <c r="B53" s="96" t="s">
        <v>563</v>
      </c>
      <c r="C53" s="96"/>
      <c r="D53" s="97" t="s">
        <v>574</v>
      </c>
      <c r="E53" s="96" t="s">
        <v>575</v>
      </c>
      <c r="F53" s="96" t="s">
        <v>576</v>
      </c>
      <c r="G53" s="96" t="s">
        <v>596</v>
      </c>
      <c r="H53" s="96" t="s">
        <v>578</v>
      </c>
      <c r="I53" s="96" t="s">
        <v>579</v>
      </c>
      <c r="J53" s="95" t="s">
        <v>580</v>
      </c>
      <c r="K53" s="149" t="s">
        <v>604</v>
      </c>
      <c r="L53" s="98" t="s">
        <v>582</v>
      </c>
      <c r="M53" s="149" t="s">
        <v>605</v>
      </c>
      <c r="N53" s="96" t="s">
        <v>606</v>
      </c>
      <c r="O53" s="95" t="s">
        <v>584</v>
      </c>
      <c r="P53" s="97" t="s">
        <v>585</v>
      </c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s="247" customFormat="1" ht="12.75" customHeight="1">
      <c r="A54" s="339">
        <v>1</v>
      </c>
      <c r="B54" s="337">
        <v>44713</v>
      </c>
      <c r="C54" s="355"/>
      <c r="D54" s="338" t="s">
        <v>874</v>
      </c>
      <c r="E54" s="339" t="s">
        <v>588</v>
      </c>
      <c r="F54" s="339">
        <v>2750</v>
      </c>
      <c r="G54" s="339">
        <v>2700</v>
      </c>
      <c r="H54" s="334">
        <v>2700</v>
      </c>
      <c r="I54" s="334" t="s">
        <v>875</v>
      </c>
      <c r="J54" s="333" t="s">
        <v>881</v>
      </c>
      <c r="K54" s="334">
        <f t="shared" ref="K54" si="30">H54-F54</f>
        <v>-50</v>
      </c>
      <c r="L54" s="335">
        <f t="shared" ref="L54" si="31">(H54*N54)*0.07%</f>
        <v>472.50000000000006</v>
      </c>
      <c r="M54" s="336">
        <f t="shared" ref="M54" si="32">(K54*N54)-L54</f>
        <v>-12972.5</v>
      </c>
      <c r="N54" s="334">
        <v>250</v>
      </c>
      <c r="O54" s="343" t="s">
        <v>598</v>
      </c>
      <c r="P54" s="337">
        <v>44714</v>
      </c>
      <c r="Q54" s="249"/>
      <c r="R54" s="290" t="s">
        <v>587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96"/>
      <c r="AG54" s="293"/>
      <c r="AH54" s="249"/>
      <c r="AI54" s="249"/>
      <c r="AJ54" s="296"/>
      <c r="AK54" s="296"/>
      <c r="AL54" s="296"/>
    </row>
    <row r="55" spans="1:38" s="247" customFormat="1" ht="12.75" customHeight="1">
      <c r="A55" s="368">
        <v>2</v>
      </c>
      <c r="B55" s="365">
        <v>44713</v>
      </c>
      <c r="C55" s="370"/>
      <c r="D55" s="371" t="s">
        <v>876</v>
      </c>
      <c r="E55" s="368" t="s">
        <v>588</v>
      </c>
      <c r="F55" s="368">
        <v>16505</v>
      </c>
      <c r="G55" s="368">
        <v>16350</v>
      </c>
      <c r="H55" s="372">
        <v>16560</v>
      </c>
      <c r="I55" s="372">
        <v>16800</v>
      </c>
      <c r="J55" s="373" t="s">
        <v>725</v>
      </c>
      <c r="K55" s="372">
        <f t="shared" ref="K55" si="33">H55-F55</f>
        <v>55</v>
      </c>
      <c r="L55" s="374">
        <f t="shared" ref="L55" si="34">(H55*N55)*0.07%</f>
        <v>579.60000000000014</v>
      </c>
      <c r="M55" s="375">
        <f t="shared" ref="M55" si="35">(K55*N55)-L55</f>
        <v>2170.3999999999996</v>
      </c>
      <c r="N55" s="372">
        <v>50</v>
      </c>
      <c r="O55" s="325" t="s">
        <v>586</v>
      </c>
      <c r="P55" s="365">
        <v>44714</v>
      </c>
      <c r="Q55" s="249"/>
      <c r="R55" s="290" t="s">
        <v>587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96"/>
      <c r="AG55" s="293"/>
      <c r="AH55" s="249"/>
      <c r="AI55" s="249"/>
      <c r="AJ55" s="296"/>
      <c r="AK55" s="296"/>
      <c r="AL55" s="296"/>
    </row>
    <row r="56" spans="1:38" s="247" customFormat="1" ht="12.75" customHeight="1">
      <c r="A56" s="368">
        <v>3</v>
      </c>
      <c r="B56" s="365">
        <v>44714</v>
      </c>
      <c r="C56" s="370"/>
      <c r="D56" s="371" t="s">
        <v>882</v>
      </c>
      <c r="E56" s="368" t="s">
        <v>588</v>
      </c>
      <c r="F56" s="368">
        <v>16510</v>
      </c>
      <c r="G56" s="368">
        <v>16370</v>
      </c>
      <c r="H56" s="372">
        <v>16590</v>
      </c>
      <c r="I56" s="372" t="s">
        <v>883</v>
      </c>
      <c r="J56" s="373" t="s">
        <v>888</v>
      </c>
      <c r="K56" s="372">
        <f t="shared" ref="K56" si="36">H56-F56</f>
        <v>80</v>
      </c>
      <c r="L56" s="374">
        <f t="shared" ref="L56" si="37">(H56*N56)*0.07%</f>
        <v>580.65000000000009</v>
      </c>
      <c r="M56" s="375">
        <f t="shared" ref="M56" si="38">(K56*N56)-L56</f>
        <v>3419.35</v>
      </c>
      <c r="N56" s="372">
        <v>50</v>
      </c>
      <c r="O56" s="325" t="s">
        <v>586</v>
      </c>
      <c r="P56" s="365">
        <v>44714</v>
      </c>
      <c r="Q56" s="249"/>
      <c r="R56" s="290" t="s">
        <v>587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96"/>
      <c r="AG56" s="293"/>
      <c r="AH56" s="249"/>
      <c r="AI56" s="249"/>
      <c r="AJ56" s="296"/>
      <c r="AK56" s="296"/>
      <c r="AL56" s="296"/>
    </row>
    <row r="57" spans="1:38" s="247" customFormat="1" ht="12.75" customHeight="1">
      <c r="A57" s="368">
        <v>4</v>
      </c>
      <c r="B57" s="365">
        <v>44715</v>
      </c>
      <c r="C57" s="370"/>
      <c r="D57" s="371" t="s">
        <v>882</v>
      </c>
      <c r="E57" s="368" t="s">
        <v>891</v>
      </c>
      <c r="F57" s="368">
        <v>16765</v>
      </c>
      <c r="G57" s="368">
        <v>16910</v>
      </c>
      <c r="H57" s="372">
        <v>16700</v>
      </c>
      <c r="I57" s="372" t="s">
        <v>892</v>
      </c>
      <c r="J57" s="373" t="s">
        <v>893</v>
      </c>
      <c r="K57" s="372">
        <f>F57-H57</f>
        <v>65</v>
      </c>
      <c r="L57" s="374">
        <f t="shared" ref="L57:L58" si="39">(H57*N57)*0.07%</f>
        <v>584.50000000000011</v>
      </c>
      <c r="M57" s="375">
        <f t="shared" ref="M57:M58" si="40">(K57*N57)-L57</f>
        <v>2665.5</v>
      </c>
      <c r="N57" s="372">
        <v>50</v>
      </c>
      <c r="O57" s="325" t="s">
        <v>586</v>
      </c>
      <c r="P57" s="365">
        <v>44715</v>
      </c>
      <c r="Q57" s="249"/>
      <c r="R57" s="290" t="s">
        <v>587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96"/>
      <c r="AG57" s="293"/>
      <c r="AH57" s="249"/>
      <c r="AI57" s="249"/>
      <c r="AJ57" s="296"/>
      <c r="AK57" s="296"/>
      <c r="AL57" s="296"/>
    </row>
    <row r="58" spans="1:38" s="247" customFormat="1" ht="12.75" customHeight="1">
      <c r="A58" s="339">
        <v>5</v>
      </c>
      <c r="B58" s="337">
        <v>44715</v>
      </c>
      <c r="C58" s="355"/>
      <c r="D58" s="338" t="s">
        <v>894</v>
      </c>
      <c r="E58" s="339" t="s">
        <v>588</v>
      </c>
      <c r="F58" s="339">
        <v>1574</v>
      </c>
      <c r="G58" s="339">
        <v>1545</v>
      </c>
      <c r="H58" s="334">
        <v>1545</v>
      </c>
      <c r="I58" s="334" t="s">
        <v>895</v>
      </c>
      <c r="J58" s="333" t="s">
        <v>914</v>
      </c>
      <c r="K58" s="334">
        <f t="shared" ref="K58" si="41">H58-F58</f>
        <v>-29</v>
      </c>
      <c r="L58" s="335">
        <f t="shared" si="39"/>
        <v>378.52500000000003</v>
      </c>
      <c r="M58" s="336">
        <f t="shared" si="40"/>
        <v>-10528.525</v>
      </c>
      <c r="N58" s="334">
        <v>350</v>
      </c>
      <c r="O58" s="343" t="s">
        <v>598</v>
      </c>
      <c r="P58" s="337">
        <v>44718</v>
      </c>
      <c r="Q58" s="249"/>
      <c r="R58" s="253" t="s">
        <v>587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96"/>
      <c r="AG58" s="293"/>
      <c r="AH58" s="249"/>
      <c r="AI58" s="249"/>
      <c r="AJ58" s="296"/>
      <c r="AK58" s="296"/>
      <c r="AL58" s="296"/>
    </row>
    <row r="59" spans="1:38" s="247" customFormat="1" ht="12.75" customHeight="1">
      <c r="A59" s="368">
        <v>6</v>
      </c>
      <c r="B59" s="365">
        <v>44718</v>
      </c>
      <c r="C59" s="370"/>
      <c r="D59" s="371" t="s">
        <v>897</v>
      </c>
      <c r="E59" s="368" t="s">
        <v>891</v>
      </c>
      <c r="F59" s="368">
        <v>683</v>
      </c>
      <c r="G59" s="368">
        <v>693</v>
      </c>
      <c r="H59" s="372">
        <v>676</v>
      </c>
      <c r="I59" s="372" t="s">
        <v>898</v>
      </c>
      <c r="J59" s="373" t="s">
        <v>899</v>
      </c>
      <c r="K59" s="372">
        <f>F59-H59</f>
        <v>7</v>
      </c>
      <c r="L59" s="374">
        <f t="shared" ref="L59:L62" si="42">(H59*N59)*0.07%</f>
        <v>567.84</v>
      </c>
      <c r="M59" s="375">
        <f t="shared" ref="M59:M62" si="43">(K59*N59)-L59</f>
        <v>7832.16</v>
      </c>
      <c r="N59" s="372">
        <v>1200</v>
      </c>
      <c r="O59" s="325" t="s">
        <v>586</v>
      </c>
      <c r="P59" s="365">
        <v>44718</v>
      </c>
      <c r="Q59" s="249"/>
      <c r="R59" s="253" t="s">
        <v>587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96"/>
      <c r="AG59" s="293"/>
      <c r="AH59" s="249"/>
      <c r="AI59" s="249"/>
      <c r="AJ59" s="296"/>
      <c r="AK59" s="296"/>
      <c r="AL59" s="296"/>
    </row>
    <row r="60" spans="1:38" s="247" customFormat="1" ht="12.75" customHeight="1">
      <c r="A60" s="368">
        <v>7</v>
      </c>
      <c r="B60" s="365">
        <v>44718</v>
      </c>
      <c r="C60" s="370"/>
      <c r="D60" s="371" t="s">
        <v>900</v>
      </c>
      <c r="E60" s="368" t="s">
        <v>588</v>
      </c>
      <c r="F60" s="368">
        <v>239.5</v>
      </c>
      <c r="G60" s="368">
        <v>236.5</v>
      </c>
      <c r="H60" s="372">
        <v>242.25</v>
      </c>
      <c r="I60" s="372" t="s">
        <v>901</v>
      </c>
      <c r="J60" s="373" t="s">
        <v>902</v>
      </c>
      <c r="K60" s="372">
        <f t="shared" ref="K60" si="44">H60-F60</f>
        <v>2.75</v>
      </c>
      <c r="L60" s="374">
        <f t="shared" si="42"/>
        <v>644.3850000000001</v>
      </c>
      <c r="M60" s="375">
        <f t="shared" si="43"/>
        <v>9805.6149999999998</v>
      </c>
      <c r="N60" s="372">
        <v>3800</v>
      </c>
      <c r="O60" s="325" t="s">
        <v>586</v>
      </c>
      <c r="P60" s="365">
        <v>44718</v>
      </c>
      <c r="Q60" s="249"/>
      <c r="R60" s="253" t="s">
        <v>587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96"/>
      <c r="AG60" s="293"/>
      <c r="AH60" s="249"/>
      <c r="AI60" s="249"/>
      <c r="AJ60" s="296"/>
      <c r="AK60" s="296"/>
      <c r="AL60" s="296"/>
    </row>
    <row r="61" spans="1:38" s="247" customFormat="1" ht="12.75" customHeight="1">
      <c r="A61" s="339">
        <v>8</v>
      </c>
      <c r="B61" s="337">
        <v>44718</v>
      </c>
      <c r="C61" s="355"/>
      <c r="D61" s="338" t="s">
        <v>903</v>
      </c>
      <c r="E61" s="339" t="s">
        <v>891</v>
      </c>
      <c r="F61" s="339">
        <v>107.25</v>
      </c>
      <c r="G61" s="339">
        <v>111</v>
      </c>
      <c r="H61" s="339">
        <v>110</v>
      </c>
      <c r="I61" s="334" t="s">
        <v>904</v>
      </c>
      <c r="J61" s="333" t="s">
        <v>915</v>
      </c>
      <c r="K61" s="334">
        <f>F61-H61</f>
        <v>-2.75</v>
      </c>
      <c r="L61" s="335">
        <f t="shared" si="42"/>
        <v>223.30000000000004</v>
      </c>
      <c r="M61" s="336">
        <f t="shared" si="43"/>
        <v>-8198.2999999999993</v>
      </c>
      <c r="N61" s="334">
        <v>2900</v>
      </c>
      <c r="O61" s="343" t="s">
        <v>598</v>
      </c>
      <c r="P61" s="337">
        <v>44719</v>
      </c>
      <c r="Q61" s="249"/>
      <c r="R61" s="253" t="s">
        <v>587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96"/>
      <c r="AG61" s="293"/>
      <c r="AH61" s="249"/>
      <c r="AI61" s="249"/>
      <c r="AJ61" s="296"/>
      <c r="AK61" s="296"/>
      <c r="AL61" s="296"/>
    </row>
    <row r="62" spans="1:38" s="247" customFormat="1" ht="12.75" customHeight="1">
      <c r="A62" s="339">
        <v>9</v>
      </c>
      <c r="B62" s="337">
        <v>44719</v>
      </c>
      <c r="C62" s="355"/>
      <c r="D62" s="338" t="s">
        <v>916</v>
      </c>
      <c r="E62" s="339" t="s">
        <v>588</v>
      </c>
      <c r="F62" s="339">
        <v>3390</v>
      </c>
      <c r="G62" s="339">
        <v>3300</v>
      </c>
      <c r="H62" s="355">
        <v>3300</v>
      </c>
      <c r="I62" s="334" t="s">
        <v>917</v>
      </c>
      <c r="J62" s="333" t="s">
        <v>965</v>
      </c>
      <c r="K62" s="334">
        <f t="shared" ref="K62" si="45">H62-F62</f>
        <v>-90</v>
      </c>
      <c r="L62" s="335">
        <f t="shared" si="42"/>
        <v>346.50000000000006</v>
      </c>
      <c r="M62" s="336">
        <f t="shared" si="43"/>
        <v>-13846.5</v>
      </c>
      <c r="N62" s="334">
        <v>150</v>
      </c>
      <c r="O62" s="343" t="s">
        <v>598</v>
      </c>
      <c r="P62" s="337">
        <v>44725</v>
      </c>
      <c r="Q62" s="249"/>
      <c r="R62" s="253" t="s">
        <v>587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96"/>
      <c r="AG62" s="293"/>
      <c r="AH62" s="249"/>
      <c r="AI62" s="249"/>
      <c r="AJ62" s="296"/>
      <c r="AK62" s="296"/>
      <c r="AL62" s="296"/>
    </row>
    <row r="63" spans="1:38" s="247" customFormat="1" ht="12.75" customHeight="1">
      <c r="A63" s="416">
        <v>10</v>
      </c>
      <c r="B63" s="417">
        <v>44719</v>
      </c>
      <c r="C63" s="424"/>
      <c r="D63" s="418" t="s">
        <v>882</v>
      </c>
      <c r="E63" s="416" t="s">
        <v>588</v>
      </c>
      <c r="F63" s="416">
        <v>16440</v>
      </c>
      <c r="G63" s="416">
        <v>16340</v>
      </c>
      <c r="H63" s="419">
        <v>16455</v>
      </c>
      <c r="I63" s="419" t="s">
        <v>918</v>
      </c>
      <c r="J63" s="425" t="s">
        <v>932</v>
      </c>
      <c r="K63" s="419">
        <f t="shared" ref="K63:K64" si="46">H63-F63</f>
        <v>15</v>
      </c>
      <c r="L63" s="426">
        <f t="shared" ref="L63:L64" si="47">(H63*N63)*0.07%</f>
        <v>575.92500000000007</v>
      </c>
      <c r="M63" s="420">
        <f t="shared" ref="M63:M64" si="48">(K63*N63)-L63</f>
        <v>174.07499999999993</v>
      </c>
      <c r="N63" s="419">
        <v>50</v>
      </c>
      <c r="O63" s="409" t="s">
        <v>708</v>
      </c>
      <c r="P63" s="417">
        <v>44720</v>
      </c>
      <c r="Q63" s="249"/>
      <c r="R63" s="253" t="s">
        <v>587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96"/>
      <c r="AG63" s="293"/>
      <c r="AH63" s="249"/>
      <c r="AI63" s="249"/>
      <c r="AJ63" s="296"/>
      <c r="AK63" s="296"/>
      <c r="AL63" s="296"/>
    </row>
    <row r="64" spans="1:38" s="247" customFormat="1" ht="12.75" customHeight="1">
      <c r="A64" s="368">
        <v>11</v>
      </c>
      <c r="B64" s="365">
        <v>44720</v>
      </c>
      <c r="C64" s="370"/>
      <c r="D64" s="371" t="s">
        <v>930</v>
      </c>
      <c r="E64" s="368" t="s">
        <v>588</v>
      </c>
      <c r="F64" s="368">
        <v>2352.5</v>
      </c>
      <c r="G64" s="368">
        <v>2305</v>
      </c>
      <c r="H64" s="372">
        <v>2395</v>
      </c>
      <c r="I64" s="372" t="s">
        <v>931</v>
      </c>
      <c r="J64" s="373" t="s">
        <v>946</v>
      </c>
      <c r="K64" s="372">
        <f t="shared" si="46"/>
        <v>42.5</v>
      </c>
      <c r="L64" s="374">
        <f t="shared" si="47"/>
        <v>461.03750000000008</v>
      </c>
      <c r="M64" s="375">
        <f t="shared" si="48"/>
        <v>11226.4625</v>
      </c>
      <c r="N64" s="372">
        <v>275</v>
      </c>
      <c r="O64" s="325" t="s">
        <v>586</v>
      </c>
      <c r="P64" s="365">
        <v>44722</v>
      </c>
      <c r="Q64" s="249"/>
      <c r="R64" s="253" t="s">
        <v>863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96"/>
      <c r="AG64" s="293"/>
      <c r="AH64" s="249"/>
      <c r="AI64" s="249"/>
      <c r="AJ64" s="296"/>
      <c r="AK64" s="296"/>
      <c r="AL64" s="296"/>
    </row>
    <row r="65" spans="1:38" s="247" customFormat="1" ht="12.75" customHeight="1">
      <c r="A65" s="339">
        <v>12</v>
      </c>
      <c r="B65" s="337">
        <v>44720</v>
      </c>
      <c r="C65" s="355"/>
      <c r="D65" s="338" t="s">
        <v>882</v>
      </c>
      <c r="E65" s="339" t="s">
        <v>588</v>
      </c>
      <c r="F65" s="339">
        <v>16400</v>
      </c>
      <c r="G65" s="339">
        <v>16330</v>
      </c>
      <c r="H65" s="334">
        <v>16295</v>
      </c>
      <c r="I65" s="334" t="s">
        <v>918</v>
      </c>
      <c r="J65" s="333" t="s">
        <v>934</v>
      </c>
      <c r="K65" s="334">
        <f t="shared" ref="K65:K66" si="49">H65-F65</f>
        <v>-105</v>
      </c>
      <c r="L65" s="335">
        <f t="shared" ref="L65:L66" si="50">(H65*N65)*0.07%</f>
        <v>570.32500000000005</v>
      </c>
      <c r="M65" s="336">
        <f t="shared" ref="M65:M66" si="51">(K65*N65)-L65</f>
        <v>-5820.3249999999998</v>
      </c>
      <c r="N65" s="334">
        <v>50</v>
      </c>
      <c r="O65" s="343" t="s">
        <v>598</v>
      </c>
      <c r="P65" s="337">
        <v>44721</v>
      </c>
      <c r="Q65" s="249"/>
      <c r="R65" s="253" t="s">
        <v>587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96"/>
      <c r="AG65" s="293"/>
      <c r="AH65" s="249"/>
      <c r="AI65" s="249"/>
      <c r="AJ65" s="296"/>
      <c r="AK65" s="296"/>
      <c r="AL65" s="296"/>
    </row>
    <row r="66" spans="1:38" s="247" customFormat="1" ht="12.75" customHeight="1">
      <c r="A66" s="368">
        <v>13</v>
      </c>
      <c r="B66" s="365">
        <v>44721</v>
      </c>
      <c r="C66" s="370"/>
      <c r="D66" s="371" t="s">
        <v>941</v>
      </c>
      <c r="E66" s="368" t="s">
        <v>588</v>
      </c>
      <c r="F66" s="368">
        <v>3640</v>
      </c>
      <c r="G66" s="368">
        <v>3540</v>
      </c>
      <c r="H66" s="372">
        <v>3710</v>
      </c>
      <c r="I66" s="372" t="s">
        <v>942</v>
      </c>
      <c r="J66" s="373" t="s">
        <v>769</v>
      </c>
      <c r="K66" s="372">
        <f t="shared" si="49"/>
        <v>70</v>
      </c>
      <c r="L66" s="374">
        <f t="shared" si="50"/>
        <v>324.62500000000006</v>
      </c>
      <c r="M66" s="375">
        <f t="shared" si="51"/>
        <v>8425.375</v>
      </c>
      <c r="N66" s="372">
        <v>125</v>
      </c>
      <c r="O66" s="461" t="s">
        <v>586</v>
      </c>
      <c r="P66" s="365">
        <v>44722</v>
      </c>
      <c r="Q66" s="249"/>
      <c r="R66" s="253" t="s">
        <v>863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96"/>
      <c r="AG66" s="293"/>
      <c r="AH66" s="249"/>
      <c r="AI66" s="249"/>
      <c r="AJ66" s="296"/>
      <c r="AK66" s="296"/>
      <c r="AL66" s="296"/>
    </row>
    <row r="67" spans="1:38" s="247" customFormat="1" ht="12.75" customHeight="1">
      <c r="A67" s="339">
        <v>14</v>
      </c>
      <c r="B67" s="337">
        <v>44721</v>
      </c>
      <c r="C67" s="355"/>
      <c r="D67" s="338" t="s">
        <v>943</v>
      </c>
      <c r="E67" s="339" t="s">
        <v>588</v>
      </c>
      <c r="F67" s="339">
        <v>1877.5</v>
      </c>
      <c r="G67" s="339">
        <v>1815</v>
      </c>
      <c r="H67" s="334">
        <v>1815</v>
      </c>
      <c r="I67" s="334" t="s">
        <v>944</v>
      </c>
      <c r="J67" s="333" t="s">
        <v>964</v>
      </c>
      <c r="K67" s="334">
        <f t="shared" ref="K67:K69" si="52">H67-F67</f>
        <v>-62.5</v>
      </c>
      <c r="L67" s="335">
        <f t="shared" ref="L67:L69" si="53">(H67*N67)*0.07%</f>
        <v>254.10000000000002</v>
      </c>
      <c r="M67" s="336">
        <f t="shared" ref="M67:M69" si="54">(K67*N67)-L67</f>
        <v>-12754.1</v>
      </c>
      <c r="N67" s="334">
        <v>200</v>
      </c>
      <c r="O67" s="343" t="s">
        <v>598</v>
      </c>
      <c r="P67" s="337">
        <v>44725</v>
      </c>
      <c r="Q67" s="249"/>
      <c r="R67" s="253" t="s">
        <v>863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96"/>
      <c r="AG67" s="293"/>
      <c r="AH67" s="249"/>
      <c r="AI67" s="249"/>
      <c r="AJ67" s="296"/>
      <c r="AK67" s="296"/>
      <c r="AL67" s="296"/>
    </row>
    <row r="68" spans="1:38" s="247" customFormat="1" ht="12.75" customHeight="1">
      <c r="A68" s="339">
        <v>15</v>
      </c>
      <c r="B68" s="337">
        <v>44722</v>
      </c>
      <c r="C68" s="355"/>
      <c r="D68" s="338" t="s">
        <v>947</v>
      </c>
      <c r="E68" s="339" t="s">
        <v>588</v>
      </c>
      <c r="F68" s="339">
        <v>726</v>
      </c>
      <c r="G68" s="339">
        <v>717</v>
      </c>
      <c r="H68" s="334">
        <v>717</v>
      </c>
      <c r="I68" s="334" t="s">
        <v>948</v>
      </c>
      <c r="J68" s="333" t="s">
        <v>963</v>
      </c>
      <c r="K68" s="334">
        <f t="shared" si="52"/>
        <v>-9</v>
      </c>
      <c r="L68" s="335">
        <f t="shared" si="53"/>
        <v>690.11250000000007</v>
      </c>
      <c r="M68" s="336">
        <f t="shared" si="54"/>
        <v>-13065.112499999999</v>
      </c>
      <c r="N68" s="334">
        <v>1375</v>
      </c>
      <c r="O68" s="343" t="s">
        <v>598</v>
      </c>
      <c r="P68" s="337">
        <v>44725</v>
      </c>
      <c r="Q68" s="249"/>
      <c r="R68" s="253" t="s">
        <v>587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96"/>
      <c r="AG68" s="293"/>
      <c r="AH68" s="249"/>
      <c r="AI68" s="249"/>
      <c r="AJ68" s="296"/>
      <c r="AK68" s="296"/>
      <c r="AL68" s="296"/>
    </row>
    <row r="69" spans="1:38" s="247" customFormat="1" ht="12.75" customHeight="1">
      <c r="A69" s="368">
        <v>16</v>
      </c>
      <c r="B69" s="365">
        <v>166</v>
      </c>
      <c r="C69" s="370"/>
      <c r="D69" s="371" t="s">
        <v>1003</v>
      </c>
      <c r="E69" s="368" t="s">
        <v>588</v>
      </c>
      <c r="F69" s="368">
        <v>2550</v>
      </c>
      <c r="G69" s="368">
        <v>2498</v>
      </c>
      <c r="H69" s="372">
        <v>2593</v>
      </c>
      <c r="I69" s="372" t="s">
        <v>1004</v>
      </c>
      <c r="J69" s="373" t="s">
        <v>1005</v>
      </c>
      <c r="K69" s="372">
        <f t="shared" si="52"/>
        <v>43</v>
      </c>
      <c r="L69" s="374">
        <f t="shared" si="53"/>
        <v>453.77500000000009</v>
      </c>
      <c r="M69" s="375">
        <f t="shared" si="54"/>
        <v>10296.225</v>
      </c>
      <c r="N69" s="372">
        <v>250</v>
      </c>
      <c r="O69" s="461" t="s">
        <v>586</v>
      </c>
      <c r="P69" s="365">
        <v>44726</v>
      </c>
      <c r="Q69" s="249"/>
      <c r="R69" s="253" t="s">
        <v>863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96"/>
      <c r="AG69" s="293"/>
      <c r="AH69" s="249"/>
      <c r="AI69" s="249"/>
      <c r="AJ69" s="296"/>
      <c r="AK69" s="296"/>
      <c r="AL69" s="296"/>
    </row>
    <row r="70" spans="1:38" s="247" customFormat="1" ht="12.75" customHeight="1">
      <c r="A70" s="368">
        <v>17</v>
      </c>
      <c r="B70" s="365">
        <v>166</v>
      </c>
      <c r="C70" s="370"/>
      <c r="D70" s="371" t="s">
        <v>930</v>
      </c>
      <c r="E70" s="368" t="s">
        <v>588</v>
      </c>
      <c r="F70" s="368">
        <v>2327.5</v>
      </c>
      <c r="G70" s="368">
        <v>2280</v>
      </c>
      <c r="H70" s="372">
        <v>2360</v>
      </c>
      <c r="I70" s="372" t="s">
        <v>989</v>
      </c>
      <c r="J70" s="373" t="s">
        <v>752</v>
      </c>
      <c r="K70" s="372">
        <f t="shared" ref="K70" si="55">H70-F70</f>
        <v>32.5</v>
      </c>
      <c r="L70" s="374">
        <f t="shared" ref="L70:L71" si="56">(H70*N70)*0.07%</f>
        <v>454.30000000000007</v>
      </c>
      <c r="M70" s="375">
        <f t="shared" ref="M70:M71" si="57">(K70*N70)-L70</f>
        <v>8483.2000000000007</v>
      </c>
      <c r="N70" s="372">
        <v>275</v>
      </c>
      <c r="O70" s="461" t="s">
        <v>586</v>
      </c>
      <c r="P70" s="365">
        <v>44726</v>
      </c>
      <c r="Q70" s="249"/>
      <c r="R70" s="253" t="s">
        <v>863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96"/>
      <c r="AG70" s="293"/>
      <c r="AH70" s="249"/>
      <c r="AI70" s="249"/>
      <c r="AJ70" s="296"/>
      <c r="AK70" s="296"/>
      <c r="AL70" s="296"/>
    </row>
    <row r="71" spans="1:38" s="247" customFormat="1" ht="12.75" customHeight="1">
      <c r="A71" s="368">
        <v>18</v>
      </c>
      <c r="B71" s="365">
        <v>166</v>
      </c>
      <c r="C71" s="370"/>
      <c r="D71" s="371" t="s">
        <v>993</v>
      </c>
      <c r="E71" s="368" t="s">
        <v>891</v>
      </c>
      <c r="F71" s="368">
        <v>577</v>
      </c>
      <c r="G71" s="368">
        <v>588</v>
      </c>
      <c r="H71" s="372">
        <v>569</v>
      </c>
      <c r="I71" s="372" t="s">
        <v>994</v>
      </c>
      <c r="J71" s="373" t="s">
        <v>995</v>
      </c>
      <c r="K71" s="372">
        <f>F71-H71</f>
        <v>8</v>
      </c>
      <c r="L71" s="374">
        <f t="shared" si="56"/>
        <v>438.13000000000005</v>
      </c>
      <c r="M71" s="375">
        <f t="shared" si="57"/>
        <v>8361.8700000000008</v>
      </c>
      <c r="N71" s="372">
        <v>1100</v>
      </c>
      <c r="O71" s="461" t="s">
        <v>586</v>
      </c>
      <c r="P71" s="365">
        <v>44726</v>
      </c>
      <c r="Q71" s="249"/>
      <c r="R71" s="253" t="s">
        <v>863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96"/>
      <c r="AG71" s="293"/>
      <c r="AH71" s="249"/>
      <c r="AI71" s="249"/>
      <c r="AJ71" s="296"/>
      <c r="AK71" s="296"/>
      <c r="AL71" s="296"/>
    </row>
    <row r="72" spans="1:38" s="247" customFormat="1" ht="12.75" customHeight="1">
      <c r="A72" s="251">
        <v>19</v>
      </c>
      <c r="B72" s="248">
        <v>166</v>
      </c>
      <c r="C72" s="257"/>
      <c r="D72" s="309" t="s">
        <v>1000</v>
      </c>
      <c r="E72" s="251" t="s">
        <v>588</v>
      </c>
      <c r="F72" s="251" t="s">
        <v>1001</v>
      </c>
      <c r="G72" s="251">
        <v>352</v>
      </c>
      <c r="H72" s="252"/>
      <c r="I72" s="252" t="s">
        <v>1002</v>
      </c>
      <c r="J72" s="284" t="s">
        <v>589</v>
      </c>
      <c r="K72" s="252"/>
      <c r="L72" s="272"/>
      <c r="M72" s="273"/>
      <c r="N72" s="252"/>
      <c r="O72" s="284"/>
      <c r="P72" s="248"/>
      <c r="Q72" s="249"/>
      <c r="R72" s="253" t="s">
        <v>587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96"/>
      <c r="AG72" s="293"/>
      <c r="AH72" s="249"/>
      <c r="AI72" s="249"/>
      <c r="AJ72" s="296"/>
      <c r="AK72" s="296"/>
      <c r="AL72" s="296"/>
    </row>
    <row r="73" spans="1:38" s="247" customFormat="1" ht="12.75" customHeight="1">
      <c r="A73" s="368">
        <v>20</v>
      </c>
      <c r="B73" s="365">
        <v>166</v>
      </c>
      <c r="C73" s="370"/>
      <c r="D73" s="371" t="s">
        <v>1003</v>
      </c>
      <c r="E73" s="368" t="s">
        <v>588</v>
      </c>
      <c r="F73" s="368">
        <v>2450</v>
      </c>
      <c r="G73" s="368">
        <v>2498</v>
      </c>
      <c r="H73" s="372">
        <v>2487.5</v>
      </c>
      <c r="I73" s="372" t="s">
        <v>1004</v>
      </c>
      <c r="J73" s="373" t="s">
        <v>1118</v>
      </c>
      <c r="K73" s="372">
        <f t="shared" ref="K73" si="58">H73-F73</f>
        <v>37.5</v>
      </c>
      <c r="L73" s="374">
        <f t="shared" ref="L73" si="59">(H73*N73)*0.07%</f>
        <v>435.31250000000006</v>
      </c>
      <c r="M73" s="375">
        <f t="shared" ref="M73" si="60">(K73*N73)-L73</f>
        <v>8939.6875</v>
      </c>
      <c r="N73" s="372">
        <v>250</v>
      </c>
      <c r="O73" s="461" t="s">
        <v>586</v>
      </c>
      <c r="P73" s="365">
        <v>44727</v>
      </c>
      <c r="Q73" s="249"/>
      <c r="R73" s="253" t="s">
        <v>863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96"/>
      <c r="AG73" s="293"/>
      <c r="AH73" s="249"/>
      <c r="AI73" s="249"/>
      <c r="AJ73" s="296"/>
      <c r="AK73" s="296"/>
      <c r="AL73" s="296"/>
    </row>
    <row r="74" spans="1:38" s="247" customFormat="1" ht="12.75" customHeight="1">
      <c r="A74" s="251"/>
      <c r="B74" s="440"/>
      <c r="C74" s="257"/>
      <c r="D74" s="309"/>
      <c r="E74" s="251"/>
      <c r="F74" s="251"/>
      <c r="G74" s="251"/>
      <c r="H74" s="252"/>
      <c r="I74" s="252"/>
      <c r="J74" s="284"/>
      <c r="K74" s="252"/>
      <c r="L74" s="272"/>
      <c r="M74" s="273"/>
      <c r="N74" s="252"/>
      <c r="O74" s="284"/>
      <c r="P74" s="248"/>
      <c r="Q74" s="249"/>
      <c r="R74" s="253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96"/>
      <c r="AG74" s="293"/>
      <c r="AH74" s="249"/>
      <c r="AI74" s="249"/>
      <c r="AJ74" s="296"/>
      <c r="AK74" s="296"/>
      <c r="AL74" s="296"/>
    </row>
    <row r="75" spans="1:38" s="247" customFormat="1" ht="12.75" customHeight="1">
      <c r="A75" s="251"/>
      <c r="B75" s="440"/>
      <c r="C75" s="257"/>
      <c r="D75" s="309"/>
      <c r="E75" s="251"/>
      <c r="F75" s="251"/>
      <c r="G75" s="251"/>
      <c r="H75" s="252"/>
      <c r="I75" s="252"/>
      <c r="J75" s="284"/>
      <c r="K75" s="252"/>
      <c r="L75" s="272"/>
      <c r="M75" s="273"/>
      <c r="N75" s="252"/>
      <c r="O75" s="284"/>
      <c r="P75" s="248"/>
      <c r="Q75" s="249"/>
      <c r="R75" s="253"/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96"/>
      <c r="AG75" s="293"/>
      <c r="AH75" s="249"/>
      <c r="AI75" s="249"/>
      <c r="AJ75" s="296"/>
      <c r="AK75" s="296"/>
      <c r="AL75" s="296"/>
    </row>
    <row r="76" spans="1:38" s="247" customFormat="1" ht="13.15" customHeight="1">
      <c r="A76" s="251"/>
      <c r="B76" s="248"/>
      <c r="C76" s="257"/>
      <c r="D76" s="309"/>
      <c r="E76" s="251"/>
      <c r="F76" s="251"/>
      <c r="G76" s="251"/>
      <c r="H76" s="252"/>
      <c r="I76" s="252"/>
      <c r="J76" s="284"/>
      <c r="K76" s="309"/>
      <c r="L76" s="251"/>
      <c r="M76" s="251"/>
      <c r="N76" s="251"/>
      <c r="O76" s="252"/>
      <c r="P76" s="252"/>
      <c r="Q76" s="249"/>
      <c r="R76" s="253"/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96"/>
      <c r="AG76" s="293"/>
      <c r="AH76" s="249"/>
      <c r="AI76" s="249"/>
      <c r="AJ76" s="296"/>
      <c r="AK76" s="296"/>
      <c r="AL76" s="296"/>
    </row>
    <row r="77" spans="1:38" s="247" customFormat="1" ht="13.15" customHeight="1">
      <c r="A77" s="251"/>
      <c r="B77" s="248"/>
      <c r="C77" s="309"/>
      <c r="D77" s="309"/>
      <c r="E77" s="251"/>
      <c r="F77" s="251"/>
      <c r="G77" s="251"/>
      <c r="H77" s="252"/>
      <c r="I77" s="252"/>
      <c r="J77" s="284"/>
      <c r="K77" s="309"/>
      <c r="L77" s="251"/>
      <c r="M77" s="251"/>
      <c r="N77" s="251"/>
      <c r="O77" s="252"/>
      <c r="P77" s="252"/>
      <c r="Q77" s="249"/>
      <c r="R77" s="253"/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96"/>
      <c r="AG77" s="293"/>
      <c r="AH77" s="249"/>
      <c r="AI77" s="249"/>
      <c r="AJ77" s="296"/>
      <c r="AK77" s="296"/>
      <c r="AL77" s="296"/>
    </row>
    <row r="78" spans="1:38" ht="13.5" customHeight="1">
      <c r="A78" s="296"/>
      <c r="B78" s="293"/>
      <c r="C78" s="249"/>
      <c r="D78" s="249"/>
      <c r="E78" s="296"/>
      <c r="F78" s="296"/>
      <c r="G78" s="296"/>
      <c r="H78" s="297"/>
      <c r="I78" s="297"/>
      <c r="J78" s="351"/>
      <c r="K78" s="297"/>
      <c r="L78" s="298"/>
      <c r="M78" s="352"/>
      <c r="N78" s="297"/>
      <c r="O78" s="353"/>
      <c r="P78" s="300"/>
      <c r="Q78" s="1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2.75" customHeight="1">
      <c r="A79" s="107"/>
      <c r="B79" s="108"/>
      <c r="C79" s="142"/>
      <c r="D79" s="150"/>
      <c r="E79" s="151"/>
      <c r="F79" s="107"/>
      <c r="G79" s="107"/>
      <c r="H79" s="107"/>
      <c r="I79" s="143"/>
      <c r="J79" s="143"/>
      <c r="K79" s="143"/>
      <c r="L79" s="143"/>
      <c r="M79" s="143"/>
      <c r="N79" s="143"/>
      <c r="O79" s="143"/>
      <c r="P79" s="143"/>
      <c r="Q79" s="41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41"/>
      <c r="AG79" s="41"/>
      <c r="AH79" s="41"/>
      <c r="AI79" s="41"/>
      <c r="AJ79" s="41"/>
      <c r="AK79" s="41"/>
      <c r="AL79" s="41"/>
    </row>
    <row r="80" spans="1:38" ht="12.75" customHeight="1">
      <c r="A80" s="152"/>
      <c r="B80" s="108"/>
      <c r="C80" s="109"/>
      <c r="D80" s="153"/>
      <c r="E80" s="112"/>
      <c r="F80" s="112"/>
      <c r="G80" s="112"/>
      <c r="H80" s="112"/>
      <c r="I80" s="112"/>
      <c r="J80" s="6"/>
      <c r="K80" s="112"/>
      <c r="L80" s="112"/>
      <c r="M80" s="6"/>
      <c r="N80" s="1"/>
      <c r="O80" s="109"/>
      <c r="P80" s="41"/>
      <c r="Q80" s="41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41"/>
      <c r="AG80" s="41"/>
      <c r="AH80" s="41"/>
      <c r="AI80" s="41"/>
      <c r="AJ80" s="41"/>
      <c r="AK80" s="41"/>
      <c r="AL80" s="41"/>
    </row>
    <row r="81" spans="1:38" ht="38.25" customHeight="1">
      <c r="A81" s="154" t="s">
        <v>608</v>
      </c>
      <c r="B81" s="154"/>
      <c r="C81" s="154"/>
      <c r="D81" s="154"/>
      <c r="E81" s="155"/>
      <c r="F81" s="112"/>
      <c r="G81" s="112"/>
      <c r="H81" s="112"/>
      <c r="I81" s="112"/>
      <c r="J81" s="1"/>
      <c r="K81" s="6"/>
      <c r="L81" s="6"/>
      <c r="M81" s="6"/>
      <c r="N81" s="1"/>
      <c r="O81" s="1"/>
      <c r="P81" s="41"/>
      <c r="Q81" s="41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41"/>
      <c r="AG81" s="41"/>
      <c r="AH81" s="41"/>
      <c r="AI81" s="41"/>
      <c r="AJ81" s="41"/>
      <c r="AK81" s="41"/>
      <c r="AL81" s="41"/>
    </row>
    <row r="82" spans="1:38" ht="14.45" customHeight="1">
      <c r="A82" s="96" t="s">
        <v>16</v>
      </c>
      <c r="B82" s="96" t="s">
        <v>563</v>
      </c>
      <c r="C82" s="96"/>
      <c r="D82" s="97" t="s">
        <v>574</v>
      </c>
      <c r="E82" s="96" t="s">
        <v>575</v>
      </c>
      <c r="F82" s="96" t="s">
        <v>576</v>
      </c>
      <c r="G82" s="96" t="s">
        <v>596</v>
      </c>
      <c r="H82" s="96" t="s">
        <v>578</v>
      </c>
      <c r="I82" s="96" t="s">
        <v>579</v>
      </c>
      <c r="J82" s="95" t="s">
        <v>580</v>
      </c>
      <c r="K82" s="95" t="s">
        <v>609</v>
      </c>
      <c r="L82" s="98" t="s">
        <v>582</v>
      </c>
      <c r="M82" s="149" t="s">
        <v>605</v>
      </c>
      <c r="N82" s="96" t="s">
        <v>606</v>
      </c>
      <c r="O82" s="96" t="s">
        <v>584</v>
      </c>
      <c r="P82" s="97" t="s">
        <v>585</v>
      </c>
      <c r="Q82" s="41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41"/>
      <c r="AG82" s="41"/>
      <c r="AH82" s="41"/>
      <c r="AI82" s="41"/>
      <c r="AJ82" s="41"/>
      <c r="AK82" s="41"/>
      <c r="AL82" s="41"/>
    </row>
    <row r="83" spans="1:38" s="247" customFormat="1" ht="12.75" customHeight="1">
      <c r="A83" s="416">
        <v>1</v>
      </c>
      <c r="B83" s="417">
        <v>44719</v>
      </c>
      <c r="C83" s="418"/>
      <c r="D83" s="418" t="s">
        <v>910</v>
      </c>
      <c r="E83" s="416" t="s">
        <v>588</v>
      </c>
      <c r="F83" s="416">
        <v>220</v>
      </c>
      <c r="G83" s="416">
        <v>110</v>
      </c>
      <c r="H83" s="419">
        <v>225</v>
      </c>
      <c r="I83" s="419" t="s">
        <v>911</v>
      </c>
      <c r="J83" s="406" t="s">
        <v>919</v>
      </c>
      <c r="K83" s="403">
        <f>H83-F83</f>
        <v>5</v>
      </c>
      <c r="L83" s="407">
        <v>100</v>
      </c>
      <c r="M83" s="420">
        <f t="shared" ref="M83" si="61">(K83*N83)-L83</f>
        <v>25</v>
      </c>
      <c r="N83" s="403">
        <v>25</v>
      </c>
      <c r="O83" s="409" t="s">
        <v>708</v>
      </c>
      <c r="P83" s="404">
        <v>44720</v>
      </c>
      <c r="Q83" s="249"/>
      <c r="R83" s="6" t="s">
        <v>863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6"/>
      <c r="AI83" s="246"/>
      <c r="AJ83" s="246"/>
      <c r="AK83" s="246"/>
      <c r="AL83" s="246"/>
    </row>
    <row r="84" spans="1:38" s="247" customFormat="1" ht="12.75" customHeight="1">
      <c r="A84" s="403">
        <v>2</v>
      </c>
      <c r="B84" s="404">
        <v>44719</v>
      </c>
      <c r="C84" s="405"/>
      <c r="D84" s="405" t="s">
        <v>912</v>
      </c>
      <c r="E84" s="403" t="s">
        <v>588</v>
      </c>
      <c r="F84" s="403">
        <v>72</v>
      </c>
      <c r="G84" s="403">
        <v>48</v>
      </c>
      <c r="H84" s="403">
        <v>72</v>
      </c>
      <c r="I84" s="403" t="s">
        <v>913</v>
      </c>
      <c r="J84" s="406" t="s">
        <v>919</v>
      </c>
      <c r="K84" s="403">
        <v>0</v>
      </c>
      <c r="L84" s="407">
        <v>100</v>
      </c>
      <c r="M84" s="408">
        <v>-100</v>
      </c>
      <c r="N84" s="403">
        <v>50</v>
      </c>
      <c r="O84" s="409" t="s">
        <v>708</v>
      </c>
      <c r="P84" s="404">
        <v>44719</v>
      </c>
      <c r="Q84" s="249"/>
      <c r="R84" s="250" t="s">
        <v>587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6"/>
      <c r="AI84" s="246"/>
      <c r="AJ84" s="246"/>
      <c r="AK84" s="246"/>
      <c r="AL84" s="246"/>
    </row>
    <row r="85" spans="1:38" s="247" customFormat="1" ht="12.75" customHeight="1">
      <c r="A85" s="421">
        <v>3</v>
      </c>
      <c r="B85" s="422">
        <v>44720</v>
      </c>
      <c r="C85" s="423"/>
      <c r="D85" s="371" t="s">
        <v>920</v>
      </c>
      <c r="E85" s="368" t="s">
        <v>588</v>
      </c>
      <c r="F85" s="368">
        <v>85</v>
      </c>
      <c r="G85" s="368">
        <v>48</v>
      </c>
      <c r="H85" s="421">
        <v>105</v>
      </c>
      <c r="I85" s="421" t="s">
        <v>921</v>
      </c>
      <c r="J85" s="373" t="s">
        <v>925</v>
      </c>
      <c r="K85" s="372">
        <f t="shared" ref="K85" si="62">H85-F85</f>
        <v>20</v>
      </c>
      <c r="L85" s="374">
        <v>100</v>
      </c>
      <c r="M85" s="375">
        <f t="shared" ref="M85" si="63">(K85*N85)-L85</f>
        <v>900</v>
      </c>
      <c r="N85" s="372">
        <v>50</v>
      </c>
      <c r="O85" s="325" t="s">
        <v>586</v>
      </c>
      <c r="P85" s="365">
        <v>44720</v>
      </c>
      <c r="Q85" s="249"/>
      <c r="R85" s="250" t="s">
        <v>587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  <c r="AJ85" s="246"/>
      <c r="AK85" s="246"/>
      <c r="AL85" s="246"/>
    </row>
    <row r="86" spans="1:38" s="247" customFormat="1" ht="12.75" customHeight="1">
      <c r="A86" s="421">
        <v>4</v>
      </c>
      <c r="B86" s="422">
        <v>44720</v>
      </c>
      <c r="C86" s="423"/>
      <c r="D86" s="423" t="s">
        <v>922</v>
      </c>
      <c r="E86" s="421" t="s">
        <v>588</v>
      </c>
      <c r="F86" s="421">
        <v>26</v>
      </c>
      <c r="G86" s="421">
        <v>17</v>
      </c>
      <c r="H86" s="421">
        <v>33.5</v>
      </c>
      <c r="I86" s="421" t="s">
        <v>923</v>
      </c>
      <c r="J86" s="373" t="s">
        <v>926</v>
      </c>
      <c r="K86" s="372">
        <f t="shared" ref="K86:K87" si="64">H86-F86</f>
        <v>7.5</v>
      </c>
      <c r="L86" s="374">
        <v>100</v>
      </c>
      <c r="M86" s="375">
        <f t="shared" ref="M86:M87" si="65">(K86*N86)-L86</f>
        <v>4025</v>
      </c>
      <c r="N86" s="372">
        <v>550</v>
      </c>
      <c r="O86" s="325" t="s">
        <v>586</v>
      </c>
      <c r="P86" s="365">
        <v>44720</v>
      </c>
      <c r="Q86" s="249"/>
      <c r="R86" s="250" t="s">
        <v>587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6"/>
      <c r="AI86" s="246"/>
      <c r="AJ86" s="246"/>
      <c r="AK86" s="246"/>
      <c r="AL86" s="246"/>
    </row>
    <row r="87" spans="1:38" s="247" customFormat="1" ht="12.75" customHeight="1">
      <c r="A87" s="421">
        <v>5</v>
      </c>
      <c r="B87" s="422">
        <v>44720</v>
      </c>
      <c r="C87" s="423"/>
      <c r="D87" s="423" t="s">
        <v>912</v>
      </c>
      <c r="E87" s="421" t="s">
        <v>588</v>
      </c>
      <c r="F87" s="421">
        <v>52</v>
      </c>
      <c r="G87" s="421">
        <v>18</v>
      </c>
      <c r="H87" s="421">
        <v>71.5</v>
      </c>
      <c r="I87" s="421" t="s">
        <v>924</v>
      </c>
      <c r="J87" s="373" t="s">
        <v>927</v>
      </c>
      <c r="K87" s="372">
        <f t="shared" si="64"/>
        <v>19.5</v>
      </c>
      <c r="L87" s="374">
        <v>100</v>
      </c>
      <c r="M87" s="375">
        <f t="shared" si="65"/>
        <v>875</v>
      </c>
      <c r="N87" s="372">
        <v>50</v>
      </c>
      <c r="O87" s="325" t="s">
        <v>586</v>
      </c>
      <c r="P87" s="365">
        <v>44720</v>
      </c>
      <c r="Q87" s="249"/>
      <c r="R87" s="250" t="s">
        <v>587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46"/>
      <c r="AG87" s="246"/>
      <c r="AH87" s="246"/>
      <c r="AI87" s="246"/>
      <c r="AJ87" s="246"/>
      <c r="AK87" s="246"/>
      <c r="AL87" s="246"/>
    </row>
    <row r="88" spans="1:38" s="247" customFormat="1" ht="12.75" customHeight="1">
      <c r="A88" s="421">
        <v>6</v>
      </c>
      <c r="B88" s="422">
        <v>44721</v>
      </c>
      <c r="C88" s="423"/>
      <c r="D88" s="423" t="s">
        <v>935</v>
      </c>
      <c r="E88" s="421" t="s">
        <v>588</v>
      </c>
      <c r="F88" s="421">
        <v>85</v>
      </c>
      <c r="G88" s="421">
        <v>10</v>
      </c>
      <c r="H88" s="421">
        <v>135</v>
      </c>
      <c r="I88" s="421" t="s">
        <v>936</v>
      </c>
      <c r="J88" s="373" t="s">
        <v>937</v>
      </c>
      <c r="K88" s="372">
        <f t="shared" ref="K88" si="66">H88-F88</f>
        <v>50</v>
      </c>
      <c r="L88" s="374">
        <v>100</v>
      </c>
      <c r="M88" s="375">
        <f t="shared" ref="M88" si="67">(K88*N88)-L88</f>
        <v>1150</v>
      </c>
      <c r="N88" s="372">
        <v>25</v>
      </c>
      <c r="O88" s="325" t="s">
        <v>586</v>
      </c>
      <c r="P88" s="365">
        <v>44721</v>
      </c>
      <c r="Q88" s="249"/>
      <c r="R88" s="250" t="s">
        <v>863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46"/>
      <c r="AG88" s="246"/>
      <c r="AH88" s="246"/>
      <c r="AI88" s="246"/>
      <c r="AJ88" s="246"/>
      <c r="AK88" s="246"/>
      <c r="AL88" s="246"/>
    </row>
    <row r="89" spans="1:38" s="247" customFormat="1" ht="12.75" customHeight="1">
      <c r="A89" s="421">
        <v>7</v>
      </c>
      <c r="B89" s="422">
        <v>44721</v>
      </c>
      <c r="C89" s="423"/>
      <c r="D89" s="423" t="s">
        <v>938</v>
      </c>
      <c r="E89" s="421" t="s">
        <v>588</v>
      </c>
      <c r="F89" s="421">
        <v>21</v>
      </c>
      <c r="G89" s="421"/>
      <c r="H89" s="421">
        <v>35</v>
      </c>
      <c r="I89" s="421" t="s">
        <v>939</v>
      </c>
      <c r="J89" s="373" t="s">
        <v>940</v>
      </c>
      <c r="K89" s="372">
        <f t="shared" ref="K89" si="68">H89-F89</f>
        <v>14</v>
      </c>
      <c r="L89" s="374">
        <v>100</v>
      </c>
      <c r="M89" s="375">
        <f t="shared" ref="M89" si="69">(K89*N89)-L89</f>
        <v>600</v>
      </c>
      <c r="N89" s="372">
        <v>50</v>
      </c>
      <c r="O89" s="325" t="s">
        <v>586</v>
      </c>
      <c r="P89" s="365">
        <v>44721</v>
      </c>
      <c r="Q89" s="249"/>
      <c r="R89" s="250" t="s">
        <v>863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46"/>
      <c r="AG89" s="246"/>
      <c r="AH89" s="246"/>
      <c r="AI89" s="246"/>
      <c r="AJ89" s="246"/>
      <c r="AK89" s="246"/>
      <c r="AL89" s="246"/>
    </row>
    <row r="90" spans="1:38" s="247" customFormat="1" ht="12.75" customHeight="1">
      <c r="A90" s="458">
        <v>8</v>
      </c>
      <c r="B90" s="459">
        <v>44722</v>
      </c>
      <c r="C90" s="460"/>
      <c r="D90" s="460" t="s">
        <v>950</v>
      </c>
      <c r="E90" s="458" t="s">
        <v>588</v>
      </c>
      <c r="F90" s="458">
        <v>24.5</v>
      </c>
      <c r="G90" s="458">
        <v>10</v>
      </c>
      <c r="H90" s="458">
        <v>10</v>
      </c>
      <c r="I90" s="458" t="s">
        <v>949</v>
      </c>
      <c r="J90" s="333" t="s">
        <v>976</v>
      </c>
      <c r="K90" s="334">
        <f t="shared" ref="K90:K91" si="70">H90-F90</f>
        <v>-14.5</v>
      </c>
      <c r="L90" s="335">
        <v>100</v>
      </c>
      <c r="M90" s="336">
        <f t="shared" ref="M90:M91" si="71">(K90*N90)-L90</f>
        <v>-4450</v>
      </c>
      <c r="N90" s="334">
        <v>300</v>
      </c>
      <c r="O90" s="343" t="s">
        <v>598</v>
      </c>
      <c r="P90" s="337">
        <v>44725</v>
      </c>
      <c r="Q90" s="249"/>
      <c r="R90" s="250" t="s">
        <v>863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  <c r="AH90" s="246"/>
      <c r="AI90" s="246"/>
      <c r="AJ90" s="246"/>
      <c r="AK90" s="246"/>
      <c r="AL90" s="246"/>
    </row>
    <row r="91" spans="1:38" s="247" customFormat="1" ht="12.75" customHeight="1">
      <c r="A91" s="458">
        <v>9</v>
      </c>
      <c r="B91" s="459">
        <v>44722</v>
      </c>
      <c r="C91" s="460"/>
      <c r="D91" s="460" t="s">
        <v>951</v>
      </c>
      <c r="E91" s="458" t="s">
        <v>588</v>
      </c>
      <c r="F91" s="458">
        <v>27.5</v>
      </c>
      <c r="G91" s="458">
        <v>19</v>
      </c>
      <c r="H91" s="458">
        <v>19</v>
      </c>
      <c r="I91" s="458" t="s">
        <v>952</v>
      </c>
      <c r="J91" s="333" t="s">
        <v>977</v>
      </c>
      <c r="K91" s="334">
        <f t="shared" si="70"/>
        <v>-8.5</v>
      </c>
      <c r="L91" s="335">
        <v>100</v>
      </c>
      <c r="M91" s="336">
        <f t="shared" si="71"/>
        <v>-4775</v>
      </c>
      <c r="N91" s="334">
        <v>550</v>
      </c>
      <c r="O91" s="343" t="s">
        <v>598</v>
      </c>
      <c r="P91" s="337">
        <v>44725</v>
      </c>
      <c r="Q91" s="249"/>
      <c r="R91" s="250" t="s">
        <v>863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  <c r="AJ91" s="246"/>
      <c r="AK91" s="246"/>
      <c r="AL91" s="246"/>
    </row>
    <row r="92" spans="1:38" s="247" customFormat="1" ht="12.75" customHeight="1">
      <c r="A92" s="455">
        <v>10</v>
      </c>
      <c r="B92" s="456">
        <v>44725</v>
      </c>
      <c r="C92" s="457"/>
      <c r="D92" s="457" t="s">
        <v>975</v>
      </c>
      <c r="E92" s="455" t="s">
        <v>588</v>
      </c>
      <c r="F92" s="455">
        <v>80</v>
      </c>
      <c r="G92" s="455">
        <v>48</v>
      </c>
      <c r="H92" s="455">
        <v>84</v>
      </c>
      <c r="I92" s="455" t="s">
        <v>973</v>
      </c>
      <c r="J92" s="425" t="s">
        <v>974</v>
      </c>
      <c r="K92" s="419">
        <f t="shared" ref="K92:K93" si="72">H92-F92</f>
        <v>4</v>
      </c>
      <c r="L92" s="426">
        <v>100</v>
      </c>
      <c r="M92" s="420">
        <f t="shared" ref="M92:M93" si="73">(K92*N92)-L92</f>
        <v>100</v>
      </c>
      <c r="N92" s="419">
        <v>50</v>
      </c>
      <c r="O92" s="409" t="s">
        <v>708</v>
      </c>
      <c r="P92" s="417">
        <v>44725</v>
      </c>
      <c r="Q92" s="249"/>
      <c r="R92" s="250" t="s">
        <v>587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  <c r="AH92" s="246"/>
      <c r="AI92" s="246"/>
      <c r="AJ92" s="246"/>
      <c r="AK92" s="246"/>
      <c r="AL92" s="246"/>
    </row>
    <row r="93" spans="1:38" s="247" customFormat="1" ht="12.75" customHeight="1">
      <c r="A93" s="421">
        <v>11</v>
      </c>
      <c r="B93" s="422">
        <v>44726</v>
      </c>
      <c r="C93" s="423"/>
      <c r="D93" s="423" t="s">
        <v>990</v>
      </c>
      <c r="E93" s="421" t="s">
        <v>588</v>
      </c>
      <c r="F93" s="421">
        <v>21</v>
      </c>
      <c r="G93" s="421">
        <v>12</v>
      </c>
      <c r="H93" s="421">
        <v>25.5</v>
      </c>
      <c r="I93" s="421" t="s">
        <v>991</v>
      </c>
      <c r="J93" s="373" t="s">
        <v>992</v>
      </c>
      <c r="K93" s="372">
        <f t="shared" si="72"/>
        <v>4.5</v>
      </c>
      <c r="L93" s="374">
        <v>100</v>
      </c>
      <c r="M93" s="375">
        <f t="shared" si="73"/>
        <v>2375</v>
      </c>
      <c r="N93" s="372">
        <v>550</v>
      </c>
      <c r="O93" s="325" t="s">
        <v>586</v>
      </c>
      <c r="P93" s="365">
        <v>44726</v>
      </c>
      <c r="Q93" s="249"/>
      <c r="R93" s="250" t="s">
        <v>587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  <c r="AH93" s="246"/>
      <c r="AI93" s="246"/>
      <c r="AJ93" s="246"/>
      <c r="AK93" s="246"/>
      <c r="AL93" s="246"/>
    </row>
    <row r="94" spans="1:38" s="247" customFormat="1" ht="12.75" customHeight="1">
      <c r="A94" s="421">
        <v>12</v>
      </c>
      <c r="B94" s="422">
        <v>44726</v>
      </c>
      <c r="C94" s="423"/>
      <c r="D94" s="423" t="s">
        <v>996</v>
      </c>
      <c r="E94" s="421" t="s">
        <v>588</v>
      </c>
      <c r="F94" s="421">
        <v>80</v>
      </c>
      <c r="G94" s="421">
        <v>47</v>
      </c>
      <c r="H94" s="421">
        <v>102</v>
      </c>
      <c r="I94" s="421" t="s">
        <v>973</v>
      </c>
      <c r="J94" s="373" t="s">
        <v>998</v>
      </c>
      <c r="K94" s="372">
        <f t="shared" ref="K94:K95" si="74">H94-F94</f>
        <v>22</v>
      </c>
      <c r="L94" s="374">
        <v>100</v>
      </c>
      <c r="M94" s="375">
        <f t="shared" ref="M94:M95" si="75">(K94*N94)-L94</f>
        <v>1000</v>
      </c>
      <c r="N94" s="372">
        <v>50</v>
      </c>
      <c r="O94" s="325" t="s">
        <v>586</v>
      </c>
      <c r="P94" s="365">
        <v>44726</v>
      </c>
      <c r="Q94" s="249"/>
      <c r="R94" s="250" t="s">
        <v>587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46"/>
      <c r="AG94" s="246"/>
      <c r="AH94" s="246"/>
      <c r="AI94" s="246"/>
      <c r="AJ94" s="246"/>
      <c r="AK94" s="246"/>
      <c r="AL94" s="246"/>
    </row>
    <row r="95" spans="1:38" s="247" customFormat="1" ht="12.75" customHeight="1">
      <c r="A95" s="421">
        <v>13</v>
      </c>
      <c r="B95" s="422">
        <v>44726</v>
      </c>
      <c r="C95" s="423"/>
      <c r="D95" s="423" t="s">
        <v>997</v>
      </c>
      <c r="E95" s="421" t="s">
        <v>588</v>
      </c>
      <c r="F95" s="421">
        <v>82.5</v>
      </c>
      <c r="G95" s="421">
        <v>48</v>
      </c>
      <c r="H95" s="421">
        <v>92</v>
      </c>
      <c r="I95" s="421" t="s">
        <v>973</v>
      </c>
      <c r="J95" s="373" t="s">
        <v>999</v>
      </c>
      <c r="K95" s="372">
        <f t="shared" si="74"/>
        <v>9.5</v>
      </c>
      <c r="L95" s="374">
        <v>100</v>
      </c>
      <c r="M95" s="375">
        <f t="shared" si="75"/>
        <v>375</v>
      </c>
      <c r="N95" s="372">
        <v>50</v>
      </c>
      <c r="O95" s="325" t="s">
        <v>586</v>
      </c>
      <c r="P95" s="365">
        <v>44726</v>
      </c>
      <c r="Q95" s="249"/>
      <c r="R95" s="250" t="s">
        <v>587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6"/>
      <c r="AH95" s="246"/>
      <c r="AI95" s="246"/>
      <c r="AJ95" s="246"/>
      <c r="AK95" s="246"/>
      <c r="AL95" s="246"/>
    </row>
    <row r="96" spans="1:38" s="247" customFormat="1" ht="12.75" customHeight="1">
      <c r="A96" s="421">
        <v>14</v>
      </c>
      <c r="B96" s="477">
        <v>44727</v>
      </c>
      <c r="C96" s="423"/>
      <c r="D96" s="423" t="s">
        <v>1026</v>
      </c>
      <c r="E96" s="421" t="s">
        <v>588</v>
      </c>
      <c r="F96" s="421">
        <v>78</v>
      </c>
      <c r="G96" s="421">
        <v>40</v>
      </c>
      <c r="H96" s="421">
        <v>98</v>
      </c>
      <c r="I96" s="421" t="s">
        <v>973</v>
      </c>
      <c r="J96" s="373" t="s">
        <v>925</v>
      </c>
      <c r="K96" s="372">
        <f t="shared" ref="K96" si="76">H96-F96</f>
        <v>20</v>
      </c>
      <c r="L96" s="374">
        <v>100</v>
      </c>
      <c r="M96" s="375">
        <f t="shared" ref="M96" si="77">(K96*N96)-L96</f>
        <v>900</v>
      </c>
      <c r="N96" s="372">
        <v>50</v>
      </c>
      <c r="O96" s="325" t="s">
        <v>586</v>
      </c>
      <c r="P96" s="365">
        <v>44727</v>
      </c>
      <c r="Q96" s="249"/>
      <c r="R96" s="250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6"/>
      <c r="AH96" s="246"/>
      <c r="AI96" s="246"/>
      <c r="AJ96" s="246"/>
      <c r="AK96" s="246"/>
      <c r="AL96" s="246"/>
    </row>
    <row r="97" spans="1:38" s="247" customFormat="1" ht="12.75" customHeight="1">
      <c r="A97" s="421">
        <v>15</v>
      </c>
      <c r="B97" s="477">
        <v>44727</v>
      </c>
      <c r="C97" s="423"/>
      <c r="D97" s="423" t="s">
        <v>1031</v>
      </c>
      <c r="E97" s="421" t="s">
        <v>588</v>
      </c>
      <c r="F97" s="421">
        <v>72</v>
      </c>
      <c r="G97" s="421">
        <v>35</v>
      </c>
      <c r="H97" s="421">
        <v>92</v>
      </c>
      <c r="I97" s="421" t="s">
        <v>973</v>
      </c>
      <c r="J97" s="373" t="s">
        <v>925</v>
      </c>
      <c r="K97" s="372">
        <f t="shared" ref="K97" si="78">H97-F97</f>
        <v>20</v>
      </c>
      <c r="L97" s="374">
        <v>100</v>
      </c>
      <c r="M97" s="375">
        <f t="shared" ref="M97" si="79">(K97*N97)-L97</f>
        <v>900</v>
      </c>
      <c r="N97" s="372">
        <v>50</v>
      </c>
      <c r="O97" s="325" t="s">
        <v>586</v>
      </c>
      <c r="P97" s="365">
        <v>44727</v>
      </c>
      <c r="Q97" s="249"/>
      <c r="R97" s="250"/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46"/>
      <c r="AH97" s="246"/>
      <c r="AI97" s="246"/>
      <c r="AJ97" s="246"/>
      <c r="AK97" s="246"/>
      <c r="AL97" s="246"/>
    </row>
    <row r="98" spans="1:38" s="247" customFormat="1" ht="12.75" customHeight="1">
      <c r="A98" s="410">
        <v>16</v>
      </c>
      <c r="B98" s="440">
        <v>44727</v>
      </c>
      <c r="C98" s="412"/>
      <c r="D98" s="412" t="s">
        <v>990</v>
      </c>
      <c r="E98" s="410" t="s">
        <v>588</v>
      </c>
      <c r="F98" s="410"/>
      <c r="G98" s="410"/>
      <c r="H98" s="410"/>
      <c r="I98" s="410"/>
      <c r="J98" s="413"/>
      <c r="K98" s="410"/>
      <c r="L98" s="414"/>
      <c r="M98" s="415"/>
      <c r="N98" s="410"/>
      <c r="O98" s="413"/>
      <c r="P98" s="411"/>
      <c r="Q98" s="249"/>
      <c r="R98" s="250"/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6"/>
      <c r="AH98" s="246"/>
      <c r="AI98" s="246"/>
      <c r="AJ98" s="246"/>
      <c r="AK98" s="246"/>
      <c r="AL98" s="246"/>
    </row>
    <row r="99" spans="1:38" s="247" customFormat="1" ht="12.75" customHeight="1">
      <c r="A99" s="455">
        <v>17</v>
      </c>
      <c r="B99" s="446">
        <v>44727</v>
      </c>
      <c r="C99" s="457"/>
      <c r="D99" s="457" t="s">
        <v>1032</v>
      </c>
      <c r="E99" s="455" t="s">
        <v>588</v>
      </c>
      <c r="F99" s="455">
        <v>87.5</v>
      </c>
      <c r="G99" s="455">
        <v>55</v>
      </c>
      <c r="H99" s="455">
        <v>92.5</v>
      </c>
      <c r="I99" s="455" t="s">
        <v>973</v>
      </c>
      <c r="J99" s="425" t="s">
        <v>1033</v>
      </c>
      <c r="K99" s="419">
        <f t="shared" ref="K99" si="80">H99-F99</f>
        <v>5</v>
      </c>
      <c r="L99" s="426">
        <v>100</v>
      </c>
      <c r="M99" s="420">
        <f t="shared" ref="M99" si="81">(K99*N99)-L99</f>
        <v>150</v>
      </c>
      <c r="N99" s="419">
        <v>50</v>
      </c>
      <c r="O99" s="409" t="s">
        <v>708</v>
      </c>
      <c r="P99" s="417">
        <v>44727</v>
      </c>
      <c r="Q99" s="249"/>
      <c r="R99" s="250"/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  <c r="AH99" s="246"/>
      <c r="AI99" s="246"/>
      <c r="AJ99" s="246"/>
      <c r="AK99" s="246"/>
      <c r="AL99" s="246"/>
    </row>
    <row r="100" spans="1:38" s="247" customFormat="1" ht="13.5" customHeight="1">
      <c r="A100" s="410"/>
      <c r="B100" s="440"/>
      <c r="C100" s="412"/>
      <c r="D100" s="412"/>
      <c r="E100" s="410"/>
      <c r="F100" s="410"/>
      <c r="G100" s="410"/>
      <c r="H100" s="410"/>
      <c r="I100" s="410"/>
      <c r="J100" s="413"/>
      <c r="K100" s="410"/>
      <c r="L100" s="414"/>
      <c r="M100" s="415"/>
      <c r="N100" s="410"/>
      <c r="O100" s="413"/>
      <c r="P100" s="411"/>
      <c r="Q100" s="249"/>
      <c r="R100" s="250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6"/>
      <c r="AH100" s="246"/>
      <c r="AI100" s="246"/>
      <c r="AJ100" s="246"/>
      <c r="AK100" s="246"/>
      <c r="AL100" s="246"/>
    </row>
    <row r="101" spans="1:38" s="247" customFormat="1" ht="12.75" customHeight="1">
      <c r="A101" s="410"/>
      <c r="B101" s="411"/>
      <c r="C101" s="412"/>
      <c r="D101" s="412"/>
      <c r="E101" s="410"/>
      <c r="F101" s="410"/>
      <c r="G101" s="410"/>
      <c r="H101" s="410"/>
      <c r="I101" s="410"/>
      <c r="J101" s="413"/>
      <c r="K101" s="410"/>
      <c r="L101" s="414"/>
      <c r="M101" s="415"/>
      <c r="N101" s="410"/>
      <c r="O101" s="413"/>
      <c r="P101" s="411"/>
      <c r="Q101" s="249"/>
      <c r="R101" s="250"/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6"/>
      <c r="AH101" s="246"/>
      <c r="AI101" s="246"/>
      <c r="AJ101" s="246"/>
      <c r="AK101" s="246"/>
      <c r="AL101" s="246"/>
    </row>
    <row r="102" spans="1:38" ht="14.25" customHeight="1">
      <c r="A102" s="346"/>
      <c r="B102" s="248"/>
      <c r="C102" s="347"/>
      <c r="D102" s="348"/>
      <c r="E102" s="346"/>
      <c r="F102" s="346"/>
      <c r="G102" s="346"/>
      <c r="H102" s="349"/>
      <c r="I102" s="350"/>
      <c r="J102" s="284"/>
      <c r="K102" s="252"/>
      <c r="L102" s="272"/>
      <c r="M102" s="273"/>
      <c r="N102" s="252"/>
      <c r="O102" s="284"/>
      <c r="P102" s="248"/>
      <c r="Q102" s="1"/>
      <c r="R102" s="250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2.75" customHeight="1">
      <c r="A103" s="151"/>
      <c r="B103" s="156"/>
      <c r="C103" s="156"/>
      <c r="D103" s="157"/>
      <c r="E103" s="151"/>
      <c r="F103" s="158"/>
      <c r="G103" s="151"/>
      <c r="H103" s="151"/>
      <c r="I103" s="151"/>
      <c r="J103" s="156"/>
      <c r="K103" s="159"/>
      <c r="L103" s="151"/>
      <c r="M103" s="151"/>
      <c r="N103" s="151"/>
      <c r="O103" s="160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ht="38.25" customHeight="1">
      <c r="A104" s="94" t="s">
        <v>610</v>
      </c>
      <c r="B104" s="161"/>
      <c r="C104" s="161"/>
      <c r="D104" s="162"/>
      <c r="E104" s="135"/>
      <c r="F104" s="6"/>
      <c r="G104" s="6"/>
      <c r="H104" s="136"/>
      <c r="I104" s="163"/>
      <c r="J104" s="1"/>
      <c r="K104" s="6"/>
      <c r="L104" s="6"/>
      <c r="M104" s="6"/>
      <c r="N104" s="1"/>
      <c r="O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s="247" customFormat="1" ht="14.25" customHeight="1">
      <c r="A105" s="95" t="s">
        <v>16</v>
      </c>
      <c r="B105" s="96" t="s">
        <v>563</v>
      </c>
      <c r="C105" s="96"/>
      <c r="D105" s="97" t="s">
        <v>574</v>
      </c>
      <c r="E105" s="96" t="s">
        <v>575</v>
      </c>
      <c r="F105" s="96" t="s">
        <v>576</v>
      </c>
      <c r="G105" s="96" t="s">
        <v>577</v>
      </c>
      <c r="H105" s="96" t="s">
        <v>578</v>
      </c>
      <c r="I105" s="96" t="s">
        <v>579</v>
      </c>
      <c r="J105" s="95" t="s">
        <v>580</v>
      </c>
      <c r="K105" s="139" t="s">
        <v>597</v>
      </c>
      <c r="L105" s="140" t="s">
        <v>582</v>
      </c>
      <c r="M105" s="98" t="s">
        <v>583</v>
      </c>
      <c r="N105" s="96" t="s">
        <v>584</v>
      </c>
      <c r="O105" s="97" t="s">
        <v>585</v>
      </c>
      <c r="P105" s="96" t="s">
        <v>817</v>
      </c>
      <c r="Q105" s="246"/>
      <c r="R105" s="6"/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246"/>
      <c r="AG105" s="246"/>
      <c r="AH105" s="246"/>
      <c r="AI105" s="246"/>
      <c r="AJ105" s="246"/>
      <c r="AK105" s="246"/>
      <c r="AL105" s="246"/>
    </row>
    <row r="106" spans="1:38" s="247" customFormat="1" ht="12.75" customHeight="1">
      <c r="A106" s="354">
        <v>1</v>
      </c>
      <c r="B106" s="340">
        <v>44488</v>
      </c>
      <c r="C106" s="340"/>
      <c r="D106" s="341" t="s">
        <v>869</v>
      </c>
      <c r="E106" s="342" t="s">
        <v>860</v>
      </c>
      <c r="F106" s="342">
        <v>235.25</v>
      </c>
      <c r="G106" s="342">
        <v>198</v>
      </c>
      <c r="H106" s="342">
        <v>273</v>
      </c>
      <c r="I106" s="342" t="s">
        <v>822</v>
      </c>
      <c r="J106" s="329" t="s">
        <v>868</v>
      </c>
      <c r="K106" s="329">
        <f t="shared" ref="K106" si="82">H106-F106</f>
        <v>37.75</v>
      </c>
      <c r="L106" s="330">
        <f t="shared" ref="L106" si="83">(F106*-0.7)/100</f>
        <v>-1.6467499999999999</v>
      </c>
      <c r="M106" s="331">
        <f t="shared" ref="M106" si="84">(K106+L106)/F106</f>
        <v>0.15346758767268864</v>
      </c>
      <c r="N106" s="329" t="s">
        <v>586</v>
      </c>
      <c r="O106" s="332">
        <v>44700</v>
      </c>
      <c r="P106" s="329"/>
      <c r="Q106" s="246"/>
      <c r="R106" s="1" t="s">
        <v>587</v>
      </c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46"/>
      <c r="AG106" s="246"/>
      <c r="AH106" s="246"/>
      <c r="AI106" s="246"/>
      <c r="AJ106" s="246"/>
      <c r="AK106" s="246"/>
      <c r="AL106" s="246"/>
    </row>
    <row r="107" spans="1:38" s="247" customFormat="1" ht="12.75" customHeight="1">
      <c r="A107" s="359">
        <v>2</v>
      </c>
      <c r="B107" s="360">
        <v>44651</v>
      </c>
      <c r="C107" s="361"/>
      <c r="D107" s="362" t="s">
        <v>436</v>
      </c>
      <c r="E107" s="363" t="s">
        <v>588</v>
      </c>
      <c r="F107" s="363">
        <v>379</v>
      </c>
      <c r="G107" s="363">
        <v>348</v>
      </c>
      <c r="H107" s="363">
        <v>403.5</v>
      </c>
      <c r="I107" s="363" t="s">
        <v>862</v>
      </c>
      <c r="J107" s="325" t="s">
        <v>880</v>
      </c>
      <c r="K107" s="325">
        <f t="shared" ref="K107" si="85">H107-F107</f>
        <v>24.5</v>
      </c>
      <c r="L107" s="326">
        <f t="shared" ref="L107" si="86">(F107*-0.7)/100</f>
        <v>-2.653</v>
      </c>
      <c r="M107" s="327">
        <f t="shared" ref="M107" si="87">(K107+L107)/F107</f>
        <v>5.7643799472295518E-2</v>
      </c>
      <c r="N107" s="325" t="s">
        <v>586</v>
      </c>
      <c r="O107" s="328">
        <v>44713</v>
      </c>
      <c r="P107" s="325"/>
      <c r="Q107" s="246"/>
      <c r="R107" s="246" t="s">
        <v>587</v>
      </c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46"/>
      <c r="AG107" s="246"/>
      <c r="AH107" s="246"/>
      <c r="AI107" s="246"/>
      <c r="AJ107" s="246"/>
      <c r="AK107" s="246"/>
      <c r="AL107" s="246"/>
    </row>
    <row r="108" spans="1:38" ht="14.25" customHeight="1">
      <c r="A108" s="359">
        <v>3</v>
      </c>
      <c r="B108" s="360">
        <v>44687</v>
      </c>
      <c r="C108" s="361"/>
      <c r="D108" s="362" t="s">
        <v>71</v>
      </c>
      <c r="E108" s="363" t="s">
        <v>588</v>
      </c>
      <c r="F108" s="363">
        <v>228</v>
      </c>
      <c r="G108" s="363">
        <v>206</v>
      </c>
      <c r="H108" s="363">
        <v>244</v>
      </c>
      <c r="I108" s="363" t="s">
        <v>865</v>
      </c>
      <c r="J108" s="325" t="s">
        <v>879</v>
      </c>
      <c r="K108" s="325">
        <f t="shared" ref="K108" si="88">H108-F108</f>
        <v>16</v>
      </c>
      <c r="L108" s="326">
        <f t="shared" ref="L108" si="89">(F108*-0.7)/100</f>
        <v>-1.5959999999999999</v>
      </c>
      <c r="M108" s="327">
        <f t="shared" ref="M108" si="90">(K108+L108)/F108</f>
        <v>6.3175438596491232E-2</v>
      </c>
      <c r="N108" s="325" t="s">
        <v>586</v>
      </c>
      <c r="O108" s="328">
        <v>44713</v>
      </c>
      <c r="P108" s="363"/>
      <c r="R108" s="246" t="s">
        <v>587</v>
      </c>
      <c r="S108" s="41"/>
      <c r="T108" s="1"/>
      <c r="U108" s="1"/>
      <c r="V108" s="1"/>
      <c r="W108" s="1"/>
      <c r="X108" s="1"/>
      <c r="Y108" s="1"/>
      <c r="Z108" s="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</row>
    <row r="109" spans="1:38" ht="12.75" customHeight="1">
      <c r="A109" s="164"/>
      <c r="B109" s="141"/>
      <c r="C109" s="165"/>
      <c r="D109" s="100"/>
      <c r="E109" s="166"/>
      <c r="F109" s="166"/>
      <c r="G109" s="166"/>
      <c r="H109" s="166"/>
      <c r="I109" s="166"/>
      <c r="J109" s="166"/>
      <c r="K109" s="167"/>
      <c r="L109" s="168"/>
      <c r="M109" s="166"/>
      <c r="N109" s="169"/>
      <c r="O109" s="170"/>
      <c r="P109" s="170"/>
      <c r="Q109" s="1"/>
      <c r="R109" s="6"/>
      <c r="S109" s="1"/>
      <c r="T109" s="1"/>
      <c r="U109" s="1"/>
      <c r="V109" s="1"/>
      <c r="W109" s="1"/>
      <c r="X109" s="1"/>
      <c r="Y109" s="1"/>
    </row>
    <row r="110" spans="1:38" ht="12.75" customHeight="1">
      <c r="A110" s="119" t="s">
        <v>590</v>
      </c>
      <c r="B110" s="119"/>
      <c r="C110" s="119"/>
      <c r="D110" s="119"/>
      <c r="E110" s="41"/>
      <c r="F110" s="127" t="s">
        <v>592</v>
      </c>
      <c r="G110" s="56"/>
      <c r="H110" s="56"/>
      <c r="I110" s="56"/>
      <c r="J110" s="6"/>
      <c r="K110" s="145"/>
      <c r="L110" s="146"/>
      <c r="M110" s="6"/>
      <c r="N110" s="109"/>
      <c r="O110" s="17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26" t="s">
        <v>591</v>
      </c>
      <c r="B111" s="119"/>
      <c r="C111" s="119"/>
      <c r="D111" s="119"/>
      <c r="E111" s="6"/>
      <c r="F111" s="127" t="s">
        <v>594</v>
      </c>
      <c r="G111" s="6"/>
      <c r="H111" s="6" t="s">
        <v>813</v>
      </c>
      <c r="I111" s="6"/>
      <c r="J111" s="1"/>
      <c r="K111" s="6"/>
      <c r="L111" s="6"/>
      <c r="M111" s="6"/>
      <c r="N111" s="1"/>
      <c r="O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26"/>
      <c r="B112" s="119"/>
      <c r="C112" s="119"/>
      <c r="D112" s="119"/>
      <c r="E112" s="6"/>
      <c r="F112" s="127"/>
      <c r="G112" s="6"/>
      <c r="H112" s="6"/>
      <c r="I112" s="6"/>
      <c r="J112" s="1"/>
      <c r="K112" s="6"/>
      <c r="L112" s="6"/>
      <c r="M112" s="6"/>
      <c r="N112" s="1"/>
      <c r="O112" s="1"/>
      <c r="Q112" s="1"/>
      <c r="R112" s="56"/>
      <c r="S112" s="1"/>
      <c r="T112" s="1"/>
      <c r="U112" s="1"/>
      <c r="V112" s="1"/>
      <c r="W112" s="1"/>
      <c r="X112" s="1"/>
      <c r="Y112" s="1"/>
      <c r="Z112" s="1"/>
    </row>
    <row r="113" spans="1:38" ht="38.25" customHeight="1">
      <c r="A113" s="1"/>
      <c r="B113" s="134" t="s">
        <v>611</v>
      </c>
      <c r="C113" s="134"/>
      <c r="D113" s="134"/>
      <c r="E113" s="134"/>
      <c r="F113" s="135"/>
      <c r="G113" s="6"/>
      <c r="H113" s="6"/>
      <c r="I113" s="136"/>
      <c r="J113" s="137"/>
      <c r="K113" s="138"/>
      <c r="L113" s="137"/>
      <c r="M113" s="6"/>
      <c r="N113" s="1"/>
      <c r="O113" s="1"/>
      <c r="Q113" s="97" t="s">
        <v>585</v>
      </c>
      <c r="R113" s="56"/>
      <c r="S113" s="1"/>
      <c r="T113" s="1"/>
      <c r="U113" s="1"/>
      <c r="V113" s="1"/>
      <c r="W113" s="1"/>
      <c r="X113" s="1"/>
      <c r="Y113" s="1"/>
      <c r="Z113" s="1"/>
    </row>
    <row r="114" spans="1:38" ht="14.25" customHeight="1">
      <c r="A114" s="95" t="s">
        <v>16</v>
      </c>
      <c r="B114" s="96" t="s">
        <v>563</v>
      </c>
      <c r="C114" s="96"/>
      <c r="D114" s="97" t="s">
        <v>574</v>
      </c>
      <c r="E114" s="96" t="s">
        <v>575</v>
      </c>
      <c r="F114" s="96" t="s">
        <v>576</v>
      </c>
      <c r="G114" s="96" t="s">
        <v>596</v>
      </c>
      <c r="H114" s="96" t="s">
        <v>578</v>
      </c>
      <c r="I114" s="96" t="s">
        <v>579</v>
      </c>
      <c r="J114" s="172" t="s">
        <v>580</v>
      </c>
      <c r="K114" s="139" t="s">
        <v>597</v>
      </c>
      <c r="L114" s="149" t="s">
        <v>605</v>
      </c>
      <c r="M114" s="96" t="s">
        <v>606</v>
      </c>
      <c r="N114" s="140" t="s">
        <v>582</v>
      </c>
      <c r="O114" s="98" t="s">
        <v>583</v>
      </c>
      <c r="P114" s="96" t="s">
        <v>584</v>
      </c>
      <c r="Q114" s="179"/>
      <c r="R114" s="56"/>
      <c r="S114" s="113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38" ht="14.25" customHeight="1">
      <c r="A115" s="101"/>
      <c r="B115" s="102"/>
      <c r="C115" s="173"/>
      <c r="D115" s="103"/>
      <c r="E115" s="104"/>
      <c r="F115" s="174"/>
      <c r="G115" s="101"/>
      <c r="H115" s="104"/>
      <c r="I115" s="105"/>
      <c r="J115" s="175"/>
      <c r="K115" s="175"/>
      <c r="L115" s="176"/>
      <c r="M115" s="99"/>
      <c r="N115" s="176"/>
      <c r="O115" s="177"/>
      <c r="P115" s="178"/>
      <c r="Q115" s="179"/>
      <c r="R115" s="144"/>
      <c r="S115" s="113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38" ht="14.25" customHeight="1">
      <c r="A116" s="101"/>
      <c r="B116" s="102"/>
      <c r="C116" s="173"/>
      <c r="D116" s="103"/>
      <c r="E116" s="104"/>
      <c r="F116" s="174"/>
      <c r="G116" s="101"/>
      <c r="H116" s="104"/>
      <c r="I116" s="105"/>
      <c r="J116" s="175"/>
      <c r="K116" s="175"/>
      <c r="L116" s="176"/>
      <c r="M116" s="99"/>
      <c r="N116" s="176"/>
      <c r="O116" s="177"/>
      <c r="P116" s="178"/>
      <c r="Q116" s="179"/>
      <c r="R116" s="144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4.25" customHeight="1">
      <c r="A117" s="101"/>
      <c r="B117" s="102"/>
      <c r="C117" s="173"/>
      <c r="D117" s="103"/>
      <c r="E117" s="104"/>
      <c r="F117" s="174"/>
      <c r="G117" s="101"/>
      <c r="H117" s="104"/>
      <c r="I117" s="105"/>
      <c r="J117" s="175"/>
      <c r="K117" s="175"/>
      <c r="L117" s="176"/>
      <c r="M117" s="99"/>
      <c r="N117" s="176"/>
      <c r="O117" s="177"/>
      <c r="P117" s="178"/>
      <c r="Q117" s="179"/>
      <c r="R117" s="6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4.25" customHeight="1">
      <c r="A118" s="101"/>
      <c r="B118" s="102"/>
      <c r="C118" s="173"/>
      <c r="D118" s="103"/>
      <c r="E118" s="104"/>
      <c r="F118" s="175"/>
      <c r="G118" s="101"/>
      <c r="H118" s="104"/>
      <c r="I118" s="105"/>
      <c r="J118" s="175"/>
      <c r="K118" s="175"/>
      <c r="L118" s="176"/>
      <c r="M118" s="99"/>
      <c r="N118" s="176"/>
      <c r="O118" s="177"/>
      <c r="P118" s="178"/>
      <c r="Q118" s="179"/>
      <c r="R118" s="6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4.25" customHeight="1">
      <c r="A119" s="101"/>
      <c r="B119" s="102"/>
      <c r="C119" s="173"/>
      <c r="D119" s="103"/>
      <c r="E119" s="104"/>
      <c r="F119" s="175"/>
      <c r="G119" s="101"/>
      <c r="H119" s="104"/>
      <c r="I119" s="105"/>
      <c r="J119" s="175"/>
      <c r="K119" s="175"/>
      <c r="L119" s="176"/>
      <c r="M119" s="99"/>
      <c r="N119" s="176"/>
      <c r="O119" s="177"/>
      <c r="P119" s="178"/>
      <c r="Q119" s="179"/>
      <c r="R119" s="6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4.25" customHeight="1">
      <c r="A120" s="101"/>
      <c r="B120" s="102"/>
      <c r="C120" s="173"/>
      <c r="D120" s="103"/>
      <c r="E120" s="104"/>
      <c r="F120" s="174"/>
      <c r="G120" s="101"/>
      <c r="H120" s="104"/>
      <c r="I120" s="105"/>
      <c r="J120" s="175"/>
      <c r="K120" s="175"/>
      <c r="L120" s="176"/>
      <c r="M120" s="99"/>
      <c r="N120" s="176"/>
      <c r="O120" s="177"/>
      <c r="P120" s="178"/>
      <c r="Q120" s="179"/>
      <c r="R120" s="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4.25" customHeight="1">
      <c r="A121" s="101"/>
      <c r="B121" s="102"/>
      <c r="C121" s="173"/>
      <c r="D121" s="103"/>
      <c r="E121" s="104"/>
      <c r="F121" s="174"/>
      <c r="G121" s="101"/>
      <c r="H121" s="104"/>
      <c r="I121" s="105"/>
      <c r="J121" s="175"/>
      <c r="K121" s="175"/>
      <c r="L121" s="175"/>
      <c r="M121" s="175"/>
      <c r="N121" s="176"/>
      <c r="O121" s="180"/>
      <c r="P121" s="178"/>
      <c r="Q121" s="179"/>
      <c r="R121" s="6"/>
      <c r="S121" s="113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4.25" customHeight="1">
      <c r="A122" s="101"/>
      <c r="B122" s="102"/>
      <c r="C122" s="173"/>
      <c r="D122" s="103"/>
      <c r="E122" s="104"/>
      <c r="F122" s="175"/>
      <c r="G122" s="101"/>
      <c r="H122" s="104"/>
      <c r="I122" s="105"/>
      <c r="J122" s="175"/>
      <c r="K122" s="175"/>
      <c r="L122" s="176"/>
      <c r="M122" s="99"/>
      <c r="N122" s="176"/>
      <c r="O122" s="177"/>
      <c r="P122" s="178"/>
      <c r="Q122" s="179"/>
      <c r="R122" s="144"/>
      <c r="S122" s="113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2.75" customHeight="1">
      <c r="A123" s="101"/>
      <c r="B123" s="102"/>
      <c r="C123" s="173"/>
      <c r="D123" s="103"/>
      <c r="E123" s="104"/>
      <c r="F123" s="174"/>
      <c r="G123" s="101"/>
      <c r="H123" s="104"/>
      <c r="I123" s="105"/>
      <c r="J123" s="181"/>
      <c r="K123" s="181"/>
      <c r="L123" s="181"/>
      <c r="M123" s="181"/>
      <c r="N123" s="182"/>
      <c r="O123" s="177"/>
      <c r="P123" s="106"/>
      <c r="Q123" s="1"/>
      <c r="R123" s="144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26"/>
      <c r="B124" s="119"/>
      <c r="C124" s="119"/>
      <c r="D124" s="119"/>
      <c r="E124" s="6"/>
      <c r="F124" s="127"/>
      <c r="G124" s="6"/>
      <c r="H124" s="6"/>
      <c r="I124" s="6"/>
      <c r="J124" s="1"/>
      <c r="K124" s="6"/>
      <c r="L124" s="6"/>
      <c r="M124" s="6"/>
      <c r="N124" s="1"/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26"/>
      <c r="B125" s="119"/>
      <c r="C125" s="119"/>
      <c r="D125" s="119"/>
      <c r="E125" s="6"/>
      <c r="F125" s="127"/>
      <c r="G125" s="56"/>
      <c r="H125" s="41"/>
      <c r="I125" s="56"/>
      <c r="J125" s="6"/>
      <c r="K125" s="145"/>
      <c r="L125" s="146"/>
      <c r="M125" s="6"/>
      <c r="N125" s="109"/>
      <c r="O125" s="147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56"/>
      <c r="B126" s="108"/>
      <c r="C126" s="108"/>
      <c r="D126" s="41"/>
      <c r="E126" s="56"/>
      <c r="F126" s="56"/>
      <c r="G126" s="56"/>
      <c r="H126" s="41"/>
      <c r="I126" s="56"/>
      <c r="J126" s="6"/>
      <c r="K126" s="145"/>
      <c r="L126" s="146"/>
      <c r="M126" s="6"/>
      <c r="N126" s="109"/>
      <c r="O126" s="147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38.25" customHeight="1">
      <c r="A127" s="41"/>
      <c r="B127" s="183" t="s">
        <v>612</v>
      </c>
      <c r="C127" s="183"/>
      <c r="D127" s="183"/>
      <c r="E127" s="183"/>
      <c r="F127" s="6"/>
      <c r="G127" s="6"/>
      <c r="H127" s="137"/>
      <c r="I127" s="6"/>
      <c r="J127" s="137"/>
      <c r="K127" s="138"/>
      <c r="L127" s="6"/>
      <c r="M127" s="6"/>
      <c r="N127" s="1"/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95" t="s">
        <v>16</v>
      </c>
      <c r="B128" s="96" t="s">
        <v>563</v>
      </c>
      <c r="C128" s="96"/>
      <c r="D128" s="97" t="s">
        <v>574</v>
      </c>
      <c r="E128" s="96" t="s">
        <v>575</v>
      </c>
      <c r="F128" s="96" t="s">
        <v>576</v>
      </c>
      <c r="G128" s="96" t="s">
        <v>613</v>
      </c>
      <c r="H128" s="96" t="s">
        <v>614</v>
      </c>
      <c r="I128" s="96" t="s">
        <v>579</v>
      </c>
      <c r="J128" s="184" t="s">
        <v>580</v>
      </c>
      <c r="K128" s="96" t="s">
        <v>581</v>
      </c>
      <c r="L128" s="96" t="s">
        <v>615</v>
      </c>
      <c r="M128" s="96" t="s">
        <v>584</v>
      </c>
      <c r="N128" s="97" t="s">
        <v>585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1</v>
      </c>
      <c r="B129" s="186">
        <v>41579</v>
      </c>
      <c r="C129" s="186"/>
      <c r="D129" s="187" t="s">
        <v>616</v>
      </c>
      <c r="E129" s="188" t="s">
        <v>617</v>
      </c>
      <c r="F129" s="189">
        <v>82</v>
      </c>
      <c r="G129" s="188" t="s">
        <v>618</v>
      </c>
      <c r="H129" s="188">
        <v>100</v>
      </c>
      <c r="I129" s="190">
        <v>100</v>
      </c>
      <c r="J129" s="191" t="s">
        <v>619</v>
      </c>
      <c r="K129" s="192">
        <f t="shared" ref="K129:K181" si="91">H129-F129</f>
        <v>18</v>
      </c>
      <c r="L129" s="193">
        <f t="shared" ref="L129:L181" si="92">K129/F129</f>
        <v>0.21951219512195122</v>
      </c>
      <c r="M129" s="188" t="s">
        <v>586</v>
      </c>
      <c r="N129" s="194">
        <v>42657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2</v>
      </c>
      <c r="B130" s="186">
        <v>41794</v>
      </c>
      <c r="C130" s="186"/>
      <c r="D130" s="187" t="s">
        <v>620</v>
      </c>
      <c r="E130" s="188" t="s">
        <v>588</v>
      </c>
      <c r="F130" s="189">
        <v>257</v>
      </c>
      <c r="G130" s="188" t="s">
        <v>618</v>
      </c>
      <c r="H130" s="188">
        <v>300</v>
      </c>
      <c r="I130" s="190">
        <v>300</v>
      </c>
      <c r="J130" s="191" t="s">
        <v>619</v>
      </c>
      <c r="K130" s="192">
        <f t="shared" si="91"/>
        <v>43</v>
      </c>
      <c r="L130" s="193">
        <f t="shared" si="92"/>
        <v>0.16731517509727625</v>
      </c>
      <c r="M130" s="188" t="s">
        <v>586</v>
      </c>
      <c r="N130" s="194">
        <v>41822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3</v>
      </c>
      <c r="B131" s="186">
        <v>41828</v>
      </c>
      <c r="C131" s="186"/>
      <c r="D131" s="187" t="s">
        <v>621</v>
      </c>
      <c r="E131" s="188" t="s">
        <v>588</v>
      </c>
      <c r="F131" s="189">
        <v>393</v>
      </c>
      <c r="G131" s="188" t="s">
        <v>618</v>
      </c>
      <c r="H131" s="188">
        <v>468</v>
      </c>
      <c r="I131" s="190">
        <v>468</v>
      </c>
      <c r="J131" s="191" t="s">
        <v>619</v>
      </c>
      <c r="K131" s="192">
        <f t="shared" si="91"/>
        <v>75</v>
      </c>
      <c r="L131" s="193">
        <f t="shared" si="92"/>
        <v>0.19083969465648856</v>
      </c>
      <c r="M131" s="188" t="s">
        <v>586</v>
      </c>
      <c r="N131" s="194">
        <v>41863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4</v>
      </c>
      <c r="B132" s="186">
        <v>41857</v>
      </c>
      <c r="C132" s="186"/>
      <c r="D132" s="187" t="s">
        <v>622</v>
      </c>
      <c r="E132" s="188" t="s">
        <v>588</v>
      </c>
      <c r="F132" s="189">
        <v>205</v>
      </c>
      <c r="G132" s="188" t="s">
        <v>618</v>
      </c>
      <c r="H132" s="188">
        <v>275</v>
      </c>
      <c r="I132" s="190">
        <v>250</v>
      </c>
      <c r="J132" s="191" t="s">
        <v>619</v>
      </c>
      <c r="K132" s="192">
        <f t="shared" si="91"/>
        <v>70</v>
      </c>
      <c r="L132" s="193">
        <f t="shared" si="92"/>
        <v>0.34146341463414637</v>
      </c>
      <c r="M132" s="188" t="s">
        <v>586</v>
      </c>
      <c r="N132" s="194">
        <v>41962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5</v>
      </c>
      <c r="B133" s="186">
        <v>41886</v>
      </c>
      <c r="C133" s="186"/>
      <c r="D133" s="187" t="s">
        <v>623</v>
      </c>
      <c r="E133" s="188" t="s">
        <v>588</v>
      </c>
      <c r="F133" s="189">
        <v>162</v>
      </c>
      <c r="G133" s="188" t="s">
        <v>618</v>
      </c>
      <c r="H133" s="188">
        <v>190</v>
      </c>
      <c r="I133" s="190">
        <v>190</v>
      </c>
      <c r="J133" s="191" t="s">
        <v>619</v>
      </c>
      <c r="K133" s="192">
        <f t="shared" si="91"/>
        <v>28</v>
      </c>
      <c r="L133" s="193">
        <f t="shared" si="92"/>
        <v>0.1728395061728395</v>
      </c>
      <c r="M133" s="188" t="s">
        <v>586</v>
      </c>
      <c r="N133" s="194">
        <v>42006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6</v>
      </c>
      <c r="B134" s="186">
        <v>41886</v>
      </c>
      <c r="C134" s="186"/>
      <c r="D134" s="187" t="s">
        <v>624</v>
      </c>
      <c r="E134" s="188" t="s">
        <v>588</v>
      </c>
      <c r="F134" s="189">
        <v>75</v>
      </c>
      <c r="G134" s="188" t="s">
        <v>618</v>
      </c>
      <c r="H134" s="188">
        <v>91.5</v>
      </c>
      <c r="I134" s="190" t="s">
        <v>625</v>
      </c>
      <c r="J134" s="191" t="s">
        <v>626</v>
      </c>
      <c r="K134" s="192">
        <f t="shared" si="91"/>
        <v>16.5</v>
      </c>
      <c r="L134" s="193">
        <f t="shared" si="92"/>
        <v>0.22</v>
      </c>
      <c r="M134" s="188" t="s">
        <v>586</v>
      </c>
      <c r="N134" s="194">
        <v>41954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7</v>
      </c>
      <c r="B135" s="186">
        <v>41913</v>
      </c>
      <c r="C135" s="186"/>
      <c r="D135" s="187" t="s">
        <v>627</v>
      </c>
      <c r="E135" s="188" t="s">
        <v>588</v>
      </c>
      <c r="F135" s="189">
        <v>850</v>
      </c>
      <c r="G135" s="188" t="s">
        <v>618</v>
      </c>
      <c r="H135" s="188">
        <v>982.5</v>
      </c>
      <c r="I135" s="190">
        <v>1050</v>
      </c>
      <c r="J135" s="191" t="s">
        <v>628</v>
      </c>
      <c r="K135" s="192">
        <f t="shared" si="91"/>
        <v>132.5</v>
      </c>
      <c r="L135" s="193">
        <f t="shared" si="92"/>
        <v>0.15588235294117647</v>
      </c>
      <c r="M135" s="188" t="s">
        <v>586</v>
      </c>
      <c r="N135" s="194">
        <v>42039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8</v>
      </c>
      <c r="B136" s="186">
        <v>41913</v>
      </c>
      <c r="C136" s="186"/>
      <c r="D136" s="187" t="s">
        <v>629</v>
      </c>
      <c r="E136" s="188" t="s">
        <v>588</v>
      </c>
      <c r="F136" s="189">
        <v>475</v>
      </c>
      <c r="G136" s="188" t="s">
        <v>618</v>
      </c>
      <c r="H136" s="188">
        <v>515</v>
      </c>
      <c r="I136" s="190">
        <v>600</v>
      </c>
      <c r="J136" s="191" t="s">
        <v>630</v>
      </c>
      <c r="K136" s="192">
        <f t="shared" si="91"/>
        <v>40</v>
      </c>
      <c r="L136" s="193">
        <f t="shared" si="92"/>
        <v>8.4210526315789472E-2</v>
      </c>
      <c r="M136" s="188" t="s">
        <v>586</v>
      </c>
      <c r="N136" s="194">
        <v>41939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9</v>
      </c>
      <c r="B137" s="186">
        <v>41913</v>
      </c>
      <c r="C137" s="186"/>
      <c r="D137" s="187" t="s">
        <v>631</v>
      </c>
      <c r="E137" s="188" t="s">
        <v>588</v>
      </c>
      <c r="F137" s="189">
        <v>86</v>
      </c>
      <c r="G137" s="188" t="s">
        <v>618</v>
      </c>
      <c r="H137" s="188">
        <v>99</v>
      </c>
      <c r="I137" s="190">
        <v>140</v>
      </c>
      <c r="J137" s="191" t="s">
        <v>632</v>
      </c>
      <c r="K137" s="192">
        <f t="shared" si="91"/>
        <v>13</v>
      </c>
      <c r="L137" s="193">
        <f t="shared" si="92"/>
        <v>0.15116279069767441</v>
      </c>
      <c r="M137" s="188" t="s">
        <v>586</v>
      </c>
      <c r="N137" s="194">
        <v>41939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10</v>
      </c>
      <c r="B138" s="186">
        <v>41926</v>
      </c>
      <c r="C138" s="186"/>
      <c r="D138" s="187" t="s">
        <v>633</v>
      </c>
      <c r="E138" s="188" t="s">
        <v>588</v>
      </c>
      <c r="F138" s="189">
        <v>496.6</v>
      </c>
      <c r="G138" s="188" t="s">
        <v>618</v>
      </c>
      <c r="H138" s="188">
        <v>621</v>
      </c>
      <c r="I138" s="190">
        <v>580</v>
      </c>
      <c r="J138" s="191" t="s">
        <v>619</v>
      </c>
      <c r="K138" s="192">
        <f t="shared" si="91"/>
        <v>124.39999999999998</v>
      </c>
      <c r="L138" s="193">
        <f t="shared" si="92"/>
        <v>0.25050342327829234</v>
      </c>
      <c r="M138" s="188" t="s">
        <v>586</v>
      </c>
      <c r="N138" s="194">
        <v>42605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11</v>
      </c>
      <c r="B139" s="186">
        <v>41926</v>
      </c>
      <c r="C139" s="186"/>
      <c r="D139" s="187" t="s">
        <v>634</v>
      </c>
      <c r="E139" s="188" t="s">
        <v>588</v>
      </c>
      <c r="F139" s="189">
        <v>2481.9</v>
      </c>
      <c r="G139" s="188" t="s">
        <v>618</v>
      </c>
      <c r="H139" s="188">
        <v>2840</v>
      </c>
      <c r="I139" s="190">
        <v>2870</v>
      </c>
      <c r="J139" s="191" t="s">
        <v>635</v>
      </c>
      <c r="K139" s="192">
        <f t="shared" si="91"/>
        <v>358.09999999999991</v>
      </c>
      <c r="L139" s="193">
        <f t="shared" si="92"/>
        <v>0.14428462065353154</v>
      </c>
      <c r="M139" s="188" t="s">
        <v>586</v>
      </c>
      <c r="N139" s="194">
        <v>42017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12</v>
      </c>
      <c r="B140" s="186">
        <v>41928</v>
      </c>
      <c r="C140" s="186"/>
      <c r="D140" s="187" t="s">
        <v>636</v>
      </c>
      <c r="E140" s="188" t="s">
        <v>588</v>
      </c>
      <c r="F140" s="189">
        <v>84.5</v>
      </c>
      <c r="G140" s="188" t="s">
        <v>618</v>
      </c>
      <c r="H140" s="188">
        <v>93</v>
      </c>
      <c r="I140" s="190">
        <v>110</v>
      </c>
      <c r="J140" s="191" t="s">
        <v>637</v>
      </c>
      <c r="K140" s="192">
        <f t="shared" si="91"/>
        <v>8.5</v>
      </c>
      <c r="L140" s="193">
        <f t="shared" si="92"/>
        <v>0.10059171597633136</v>
      </c>
      <c r="M140" s="188" t="s">
        <v>586</v>
      </c>
      <c r="N140" s="194">
        <v>41939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13</v>
      </c>
      <c r="B141" s="186">
        <v>41928</v>
      </c>
      <c r="C141" s="186"/>
      <c r="D141" s="187" t="s">
        <v>638</v>
      </c>
      <c r="E141" s="188" t="s">
        <v>588</v>
      </c>
      <c r="F141" s="189">
        <v>401</v>
      </c>
      <c r="G141" s="188" t="s">
        <v>618</v>
      </c>
      <c r="H141" s="188">
        <v>428</v>
      </c>
      <c r="I141" s="190">
        <v>450</v>
      </c>
      <c r="J141" s="191" t="s">
        <v>639</v>
      </c>
      <c r="K141" s="192">
        <f t="shared" si="91"/>
        <v>27</v>
      </c>
      <c r="L141" s="193">
        <f t="shared" si="92"/>
        <v>6.7331670822942641E-2</v>
      </c>
      <c r="M141" s="188" t="s">
        <v>586</v>
      </c>
      <c r="N141" s="194">
        <v>42020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14</v>
      </c>
      <c r="B142" s="186">
        <v>41928</v>
      </c>
      <c r="C142" s="186"/>
      <c r="D142" s="187" t="s">
        <v>640</v>
      </c>
      <c r="E142" s="188" t="s">
        <v>588</v>
      </c>
      <c r="F142" s="189">
        <v>101</v>
      </c>
      <c r="G142" s="188" t="s">
        <v>618</v>
      </c>
      <c r="H142" s="188">
        <v>112</v>
      </c>
      <c r="I142" s="190">
        <v>120</v>
      </c>
      <c r="J142" s="191" t="s">
        <v>641</v>
      </c>
      <c r="K142" s="192">
        <f t="shared" si="91"/>
        <v>11</v>
      </c>
      <c r="L142" s="193">
        <f t="shared" si="92"/>
        <v>0.10891089108910891</v>
      </c>
      <c r="M142" s="188" t="s">
        <v>586</v>
      </c>
      <c r="N142" s="194">
        <v>41939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15</v>
      </c>
      <c r="B143" s="186">
        <v>41954</v>
      </c>
      <c r="C143" s="186"/>
      <c r="D143" s="187" t="s">
        <v>642</v>
      </c>
      <c r="E143" s="188" t="s">
        <v>588</v>
      </c>
      <c r="F143" s="189">
        <v>59</v>
      </c>
      <c r="G143" s="188" t="s">
        <v>618</v>
      </c>
      <c r="H143" s="188">
        <v>76</v>
      </c>
      <c r="I143" s="190">
        <v>76</v>
      </c>
      <c r="J143" s="191" t="s">
        <v>619</v>
      </c>
      <c r="K143" s="192">
        <f t="shared" si="91"/>
        <v>17</v>
      </c>
      <c r="L143" s="193">
        <f t="shared" si="92"/>
        <v>0.28813559322033899</v>
      </c>
      <c r="M143" s="188" t="s">
        <v>586</v>
      </c>
      <c r="N143" s="194">
        <v>43032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16</v>
      </c>
      <c r="B144" s="186">
        <v>41954</v>
      </c>
      <c r="C144" s="186"/>
      <c r="D144" s="187" t="s">
        <v>631</v>
      </c>
      <c r="E144" s="188" t="s">
        <v>588</v>
      </c>
      <c r="F144" s="189">
        <v>99</v>
      </c>
      <c r="G144" s="188" t="s">
        <v>618</v>
      </c>
      <c r="H144" s="188">
        <v>120</v>
      </c>
      <c r="I144" s="190">
        <v>120</v>
      </c>
      <c r="J144" s="191" t="s">
        <v>599</v>
      </c>
      <c r="K144" s="192">
        <f t="shared" si="91"/>
        <v>21</v>
      </c>
      <c r="L144" s="193">
        <f t="shared" si="92"/>
        <v>0.21212121212121213</v>
      </c>
      <c r="M144" s="188" t="s">
        <v>586</v>
      </c>
      <c r="N144" s="194">
        <v>41960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17</v>
      </c>
      <c r="B145" s="186">
        <v>41956</v>
      </c>
      <c r="C145" s="186"/>
      <c r="D145" s="187" t="s">
        <v>643</v>
      </c>
      <c r="E145" s="188" t="s">
        <v>588</v>
      </c>
      <c r="F145" s="189">
        <v>22</v>
      </c>
      <c r="G145" s="188" t="s">
        <v>618</v>
      </c>
      <c r="H145" s="188">
        <v>33.549999999999997</v>
      </c>
      <c r="I145" s="190">
        <v>32</v>
      </c>
      <c r="J145" s="191" t="s">
        <v>644</v>
      </c>
      <c r="K145" s="192">
        <f t="shared" si="91"/>
        <v>11.549999999999997</v>
      </c>
      <c r="L145" s="193">
        <f t="shared" si="92"/>
        <v>0.52499999999999991</v>
      </c>
      <c r="M145" s="188" t="s">
        <v>586</v>
      </c>
      <c r="N145" s="194">
        <v>42188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18</v>
      </c>
      <c r="B146" s="186">
        <v>41976</v>
      </c>
      <c r="C146" s="186"/>
      <c r="D146" s="187" t="s">
        <v>645</v>
      </c>
      <c r="E146" s="188" t="s">
        <v>588</v>
      </c>
      <c r="F146" s="189">
        <v>440</v>
      </c>
      <c r="G146" s="188" t="s">
        <v>618</v>
      </c>
      <c r="H146" s="188">
        <v>520</v>
      </c>
      <c r="I146" s="190">
        <v>520</v>
      </c>
      <c r="J146" s="191" t="s">
        <v>646</v>
      </c>
      <c r="K146" s="192">
        <f t="shared" si="91"/>
        <v>80</v>
      </c>
      <c r="L146" s="193">
        <f t="shared" si="92"/>
        <v>0.18181818181818182</v>
      </c>
      <c r="M146" s="188" t="s">
        <v>586</v>
      </c>
      <c r="N146" s="194">
        <v>42208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19</v>
      </c>
      <c r="B147" s="186">
        <v>41976</v>
      </c>
      <c r="C147" s="186"/>
      <c r="D147" s="187" t="s">
        <v>647</v>
      </c>
      <c r="E147" s="188" t="s">
        <v>588</v>
      </c>
      <c r="F147" s="189">
        <v>360</v>
      </c>
      <c r="G147" s="188" t="s">
        <v>618</v>
      </c>
      <c r="H147" s="188">
        <v>427</v>
      </c>
      <c r="I147" s="190">
        <v>425</v>
      </c>
      <c r="J147" s="191" t="s">
        <v>648</v>
      </c>
      <c r="K147" s="192">
        <f t="shared" si="91"/>
        <v>67</v>
      </c>
      <c r="L147" s="193">
        <f t="shared" si="92"/>
        <v>0.18611111111111112</v>
      </c>
      <c r="M147" s="188" t="s">
        <v>586</v>
      </c>
      <c r="N147" s="194">
        <v>42058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20</v>
      </c>
      <c r="B148" s="186">
        <v>42012</v>
      </c>
      <c r="C148" s="186"/>
      <c r="D148" s="187" t="s">
        <v>649</v>
      </c>
      <c r="E148" s="188" t="s">
        <v>588</v>
      </c>
      <c r="F148" s="189">
        <v>360</v>
      </c>
      <c r="G148" s="188" t="s">
        <v>618</v>
      </c>
      <c r="H148" s="188">
        <v>455</v>
      </c>
      <c r="I148" s="190">
        <v>420</v>
      </c>
      <c r="J148" s="191" t="s">
        <v>650</v>
      </c>
      <c r="K148" s="192">
        <f t="shared" si="91"/>
        <v>95</v>
      </c>
      <c r="L148" s="193">
        <f t="shared" si="92"/>
        <v>0.2638888888888889</v>
      </c>
      <c r="M148" s="188" t="s">
        <v>586</v>
      </c>
      <c r="N148" s="194">
        <v>42024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21</v>
      </c>
      <c r="B149" s="186">
        <v>42012</v>
      </c>
      <c r="C149" s="186"/>
      <c r="D149" s="187" t="s">
        <v>651</v>
      </c>
      <c r="E149" s="188" t="s">
        <v>588</v>
      </c>
      <c r="F149" s="189">
        <v>130</v>
      </c>
      <c r="G149" s="188"/>
      <c r="H149" s="188">
        <v>175.5</v>
      </c>
      <c r="I149" s="190">
        <v>165</v>
      </c>
      <c r="J149" s="191" t="s">
        <v>652</v>
      </c>
      <c r="K149" s="192">
        <f t="shared" si="91"/>
        <v>45.5</v>
      </c>
      <c r="L149" s="193">
        <f t="shared" si="92"/>
        <v>0.35</v>
      </c>
      <c r="M149" s="188" t="s">
        <v>586</v>
      </c>
      <c r="N149" s="194">
        <v>43088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22</v>
      </c>
      <c r="B150" s="186">
        <v>42040</v>
      </c>
      <c r="C150" s="186"/>
      <c r="D150" s="187" t="s">
        <v>380</v>
      </c>
      <c r="E150" s="188" t="s">
        <v>617</v>
      </c>
      <c r="F150" s="189">
        <v>98</v>
      </c>
      <c r="G150" s="188"/>
      <c r="H150" s="188">
        <v>120</v>
      </c>
      <c r="I150" s="190">
        <v>120</v>
      </c>
      <c r="J150" s="191" t="s">
        <v>619</v>
      </c>
      <c r="K150" s="192">
        <f t="shared" si="91"/>
        <v>22</v>
      </c>
      <c r="L150" s="193">
        <f t="shared" si="92"/>
        <v>0.22448979591836735</v>
      </c>
      <c r="M150" s="188" t="s">
        <v>586</v>
      </c>
      <c r="N150" s="194">
        <v>42753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23</v>
      </c>
      <c r="B151" s="186">
        <v>42040</v>
      </c>
      <c r="C151" s="186"/>
      <c r="D151" s="187" t="s">
        <v>653</v>
      </c>
      <c r="E151" s="188" t="s">
        <v>617</v>
      </c>
      <c r="F151" s="189">
        <v>196</v>
      </c>
      <c r="G151" s="188"/>
      <c r="H151" s="188">
        <v>262</v>
      </c>
      <c r="I151" s="190">
        <v>255</v>
      </c>
      <c r="J151" s="191" t="s">
        <v>619</v>
      </c>
      <c r="K151" s="192">
        <f t="shared" si="91"/>
        <v>66</v>
      </c>
      <c r="L151" s="193">
        <f t="shared" si="92"/>
        <v>0.33673469387755101</v>
      </c>
      <c r="M151" s="188" t="s">
        <v>586</v>
      </c>
      <c r="N151" s="194">
        <v>42599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5">
        <v>24</v>
      </c>
      <c r="B152" s="196">
        <v>42067</v>
      </c>
      <c r="C152" s="196"/>
      <c r="D152" s="197" t="s">
        <v>379</v>
      </c>
      <c r="E152" s="198" t="s">
        <v>617</v>
      </c>
      <c r="F152" s="199">
        <v>235</v>
      </c>
      <c r="G152" s="199"/>
      <c r="H152" s="200">
        <v>77</v>
      </c>
      <c r="I152" s="200" t="s">
        <v>654</v>
      </c>
      <c r="J152" s="201" t="s">
        <v>655</v>
      </c>
      <c r="K152" s="202">
        <f t="shared" si="91"/>
        <v>-158</v>
      </c>
      <c r="L152" s="203">
        <f t="shared" si="92"/>
        <v>-0.67234042553191486</v>
      </c>
      <c r="M152" s="199" t="s">
        <v>598</v>
      </c>
      <c r="N152" s="196">
        <v>43522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25</v>
      </c>
      <c r="B153" s="186">
        <v>42067</v>
      </c>
      <c r="C153" s="186"/>
      <c r="D153" s="187" t="s">
        <v>656</v>
      </c>
      <c r="E153" s="188" t="s">
        <v>617</v>
      </c>
      <c r="F153" s="189">
        <v>185</v>
      </c>
      <c r="G153" s="188"/>
      <c r="H153" s="188">
        <v>224</v>
      </c>
      <c r="I153" s="190" t="s">
        <v>657</v>
      </c>
      <c r="J153" s="191" t="s">
        <v>619</v>
      </c>
      <c r="K153" s="192">
        <f t="shared" si="91"/>
        <v>39</v>
      </c>
      <c r="L153" s="193">
        <f t="shared" si="92"/>
        <v>0.21081081081081082</v>
      </c>
      <c r="M153" s="188" t="s">
        <v>586</v>
      </c>
      <c r="N153" s="194">
        <v>42647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5">
        <v>26</v>
      </c>
      <c r="B154" s="196">
        <v>42090</v>
      </c>
      <c r="C154" s="196"/>
      <c r="D154" s="204" t="s">
        <v>658</v>
      </c>
      <c r="E154" s="199" t="s">
        <v>617</v>
      </c>
      <c r="F154" s="199">
        <v>49.5</v>
      </c>
      <c r="G154" s="200"/>
      <c r="H154" s="200">
        <v>15.85</v>
      </c>
      <c r="I154" s="200">
        <v>67</v>
      </c>
      <c r="J154" s="201" t="s">
        <v>659</v>
      </c>
      <c r="K154" s="200">
        <f t="shared" si="91"/>
        <v>-33.65</v>
      </c>
      <c r="L154" s="205">
        <f t="shared" si="92"/>
        <v>-0.67979797979797973</v>
      </c>
      <c r="M154" s="199" t="s">
        <v>598</v>
      </c>
      <c r="N154" s="206">
        <v>43627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27</v>
      </c>
      <c r="B155" s="186">
        <v>42093</v>
      </c>
      <c r="C155" s="186"/>
      <c r="D155" s="187" t="s">
        <v>660</v>
      </c>
      <c r="E155" s="188" t="s">
        <v>617</v>
      </c>
      <c r="F155" s="189">
        <v>183.5</v>
      </c>
      <c r="G155" s="188"/>
      <c r="H155" s="188">
        <v>219</v>
      </c>
      <c r="I155" s="190">
        <v>218</v>
      </c>
      <c r="J155" s="191" t="s">
        <v>661</v>
      </c>
      <c r="K155" s="192">
        <f t="shared" si="91"/>
        <v>35.5</v>
      </c>
      <c r="L155" s="193">
        <f t="shared" si="92"/>
        <v>0.19346049046321526</v>
      </c>
      <c r="M155" s="188" t="s">
        <v>586</v>
      </c>
      <c r="N155" s="194">
        <v>42103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28</v>
      </c>
      <c r="B156" s="186">
        <v>42114</v>
      </c>
      <c r="C156" s="186"/>
      <c r="D156" s="187" t="s">
        <v>662</v>
      </c>
      <c r="E156" s="188" t="s">
        <v>617</v>
      </c>
      <c r="F156" s="189">
        <f>(227+237)/2</f>
        <v>232</v>
      </c>
      <c r="G156" s="188"/>
      <c r="H156" s="188">
        <v>298</v>
      </c>
      <c r="I156" s="190">
        <v>298</v>
      </c>
      <c r="J156" s="191" t="s">
        <v>619</v>
      </c>
      <c r="K156" s="192">
        <f t="shared" si="91"/>
        <v>66</v>
      </c>
      <c r="L156" s="193">
        <f t="shared" si="92"/>
        <v>0.28448275862068967</v>
      </c>
      <c r="M156" s="188" t="s">
        <v>586</v>
      </c>
      <c r="N156" s="194">
        <v>42823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29</v>
      </c>
      <c r="B157" s="186">
        <v>42128</v>
      </c>
      <c r="C157" s="186"/>
      <c r="D157" s="187" t="s">
        <v>663</v>
      </c>
      <c r="E157" s="188" t="s">
        <v>588</v>
      </c>
      <c r="F157" s="189">
        <v>385</v>
      </c>
      <c r="G157" s="188"/>
      <c r="H157" s="188">
        <f>212.5+331</f>
        <v>543.5</v>
      </c>
      <c r="I157" s="190">
        <v>510</v>
      </c>
      <c r="J157" s="191" t="s">
        <v>664</v>
      </c>
      <c r="K157" s="192">
        <f t="shared" si="91"/>
        <v>158.5</v>
      </c>
      <c r="L157" s="193">
        <f t="shared" si="92"/>
        <v>0.41168831168831171</v>
      </c>
      <c r="M157" s="188" t="s">
        <v>586</v>
      </c>
      <c r="N157" s="194">
        <v>42235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30</v>
      </c>
      <c r="B158" s="186">
        <v>42128</v>
      </c>
      <c r="C158" s="186"/>
      <c r="D158" s="187" t="s">
        <v>665</v>
      </c>
      <c r="E158" s="188" t="s">
        <v>588</v>
      </c>
      <c r="F158" s="189">
        <v>115.5</v>
      </c>
      <c r="G158" s="188"/>
      <c r="H158" s="188">
        <v>146</v>
      </c>
      <c r="I158" s="190">
        <v>142</v>
      </c>
      <c r="J158" s="191" t="s">
        <v>666</v>
      </c>
      <c r="K158" s="192">
        <f t="shared" si="91"/>
        <v>30.5</v>
      </c>
      <c r="L158" s="193">
        <f t="shared" si="92"/>
        <v>0.26406926406926406</v>
      </c>
      <c r="M158" s="188" t="s">
        <v>586</v>
      </c>
      <c r="N158" s="194">
        <v>42202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31</v>
      </c>
      <c r="B159" s="186">
        <v>42151</v>
      </c>
      <c r="C159" s="186"/>
      <c r="D159" s="187" t="s">
        <v>667</v>
      </c>
      <c r="E159" s="188" t="s">
        <v>588</v>
      </c>
      <c r="F159" s="189">
        <v>237.5</v>
      </c>
      <c r="G159" s="188"/>
      <c r="H159" s="188">
        <v>279.5</v>
      </c>
      <c r="I159" s="190">
        <v>278</v>
      </c>
      <c r="J159" s="191" t="s">
        <v>619</v>
      </c>
      <c r="K159" s="192">
        <f t="shared" si="91"/>
        <v>42</v>
      </c>
      <c r="L159" s="193">
        <f t="shared" si="92"/>
        <v>0.17684210526315788</v>
      </c>
      <c r="M159" s="188" t="s">
        <v>586</v>
      </c>
      <c r="N159" s="194">
        <v>42222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32</v>
      </c>
      <c r="B160" s="186">
        <v>42174</v>
      </c>
      <c r="C160" s="186"/>
      <c r="D160" s="187" t="s">
        <v>638</v>
      </c>
      <c r="E160" s="188" t="s">
        <v>617</v>
      </c>
      <c r="F160" s="189">
        <v>340</v>
      </c>
      <c r="G160" s="188"/>
      <c r="H160" s="188">
        <v>448</v>
      </c>
      <c r="I160" s="190">
        <v>448</v>
      </c>
      <c r="J160" s="191" t="s">
        <v>619</v>
      </c>
      <c r="K160" s="192">
        <f t="shared" si="91"/>
        <v>108</v>
      </c>
      <c r="L160" s="193">
        <f t="shared" si="92"/>
        <v>0.31764705882352939</v>
      </c>
      <c r="M160" s="188" t="s">
        <v>586</v>
      </c>
      <c r="N160" s="194">
        <v>43018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33</v>
      </c>
      <c r="B161" s="186">
        <v>42191</v>
      </c>
      <c r="C161" s="186"/>
      <c r="D161" s="187" t="s">
        <v>668</v>
      </c>
      <c r="E161" s="188" t="s">
        <v>617</v>
      </c>
      <c r="F161" s="189">
        <v>390</v>
      </c>
      <c r="G161" s="188"/>
      <c r="H161" s="188">
        <v>460</v>
      </c>
      <c r="I161" s="190">
        <v>460</v>
      </c>
      <c r="J161" s="191" t="s">
        <v>619</v>
      </c>
      <c r="K161" s="192">
        <f t="shared" si="91"/>
        <v>70</v>
      </c>
      <c r="L161" s="193">
        <f t="shared" si="92"/>
        <v>0.17948717948717949</v>
      </c>
      <c r="M161" s="188" t="s">
        <v>586</v>
      </c>
      <c r="N161" s="194">
        <v>42478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5">
        <v>34</v>
      </c>
      <c r="B162" s="196">
        <v>42195</v>
      </c>
      <c r="C162" s="196"/>
      <c r="D162" s="197" t="s">
        <v>669</v>
      </c>
      <c r="E162" s="198" t="s">
        <v>617</v>
      </c>
      <c r="F162" s="199">
        <v>122.5</v>
      </c>
      <c r="G162" s="199"/>
      <c r="H162" s="200">
        <v>61</v>
      </c>
      <c r="I162" s="200">
        <v>172</v>
      </c>
      <c r="J162" s="201" t="s">
        <v>670</v>
      </c>
      <c r="K162" s="202">
        <f t="shared" si="91"/>
        <v>-61.5</v>
      </c>
      <c r="L162" s="203">
        <f t="shared" si="92"/>
        <v>-0.50204081632653064</v>
      </c>
      <c r="M162" s="199" t="s">
        <v>598</v>
      </c>
      <c r="N162" s="196">
        <v>43333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35</v>
      </c>
      <c r="B163" s="186">
        <v>42219</v>
      </c>
      <c r="C163" s="186"/>
      <c r="D163" s="187" t="s">
        <v>671</v>
      </c>
      <c r="E163" s="188" t="s">
        <v>617</v>
      </c>
      <c r="F163" s="189">
        <v>297.5</v>
      </c>
      <c r="G163" s="188"/>
      <c r="H163" s="188">
        <v>350</v>
      </c>
      <c r="I163" s="190">
        <v>360</v>
      </c>
      <c r="J163" s="191" t="s">
        <v>672</v>
      </c>
      <c r="K163" s="192">
        <f t="shared" si="91"/>
        <v>52.5</v>
      </c>
      <c r="L163" s="193">
        <f t="shared" si="92"/>
        <v>0.17647058823529413</v>
      </c>
      <c r="M163" s="188" t="s">
        <v>586</v>
      </c>
      <c r="N163" s="194">
        <v>42232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36</v>
      </c>
      <c r="B164" s="186">
        <v>42219</v>
      </c>
      <c r="C164" s="186"/>
      <c r="D164" s="187" t="s">
        <v>673</v>
      </c>
      <c r="E164" s="188" t="s">
        <v>617</v>
      </c>
      <c r="F164" s="189">
        <v>115.5</v>
      </c>
      <c r="G164" s="188"/>
      <c r="H164" s="188">
        <v>149</v>
      </c>
      <c r="I164" s="190">
        <v>140</v>
      </c>
      <c r="J164" s="191" t="s">
        <v>674</v>
      </c>
      <c r="K164" s="192">
        <f t="shared" si="91"/>
        <v>33.5</v>
      </c>
      <c r="L164" s="193">
        <f t="shared" si="92"/>
        <v>0.29004329004329005</v>
      </c>
      <c r="M164" s="188" t="s">
        <v>586</v>
      </c>
      <c r="N164" s="194">
        <v>42740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37</v>
      </c>
      <c r="B165" s="186">
        <v>42251</v>
      </c>
      <c r="C165" s="186"/>
      <c r="D165" s="187" t="s">
        <v>667</v>
      </c>
      <c r="E165" s="188" t="s">
        <v>617</v>
      </c>
      <c r="F165" s="189">
        <v>226</v>
      </c>
      <c r="G165" s="188"/>
      <c r="H165" s="188">
        <v>292</v>
      </c>
      <c r="I165" s="190">
        <v>292</v>
      </c>
      <c r="J165" s="191" t="s">
        <v>675</v>
      </c>
      <c r="K165" s="192">
        <f t="shared" si="91"/>
        <v>66</v>
      </c>
      <c r="L165" s="193">
        <f t="shared" si="92"/>
        <v>0.29203539823008851</v>
      </c>
      <c r="M165" s="188" t="s">
        <v>586</v>
      </c>
      <c r="N165" s="194">
        <v>42286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38</v>
      </c>
      <c r="B166" s="186">
        <v>42254</v>
      </c>
      <c r="C166" s="186"/>
      <c r="D166" s="187" t="s">
        <v>662</v>
      </c>
      <c r="E166" s="188" t="s">
        <v>617</v>
      </c>
      <c r="F166" s="189">
        <v>232.5</v>
      </c>
      <c r="G166" s="188"/>
      <c r="H166" s="188">
        <v>312.5</v>
      </c>
      <c r="I166" s="190">
        <v>310</v>
      </c>
      <c r="J166" s="191" t="s">
        <v>619</v>
      </c>
      <c r="K166" s="192">
        <f t="shared" si="91"/>
        <v>80</v>
      </c>
      <c r="L166" s="193">
        <f t="shared" si="92"/>
        <v>0.34408602150537637</v>
      </c>
      <c r="M166" s="188" t="s">
        <v>586</v>
      </c>
      <c r="N166" s="194">
        <v>42823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39</v>
      </c>
      <c r="B167" s="186">
        <v>42268</v>
      </c>
      <c r="C167" s="186"/>
      <c r="D167" s="187" t="s">
        <v>676</v>
      </c>
      <c r="E167" s="188" t="s">
        <v>617</v>
      </c>
      <c r="F167" s="189">
        <v>196.5</v>
      </c>
      <c r="G167" s="188"/>
      <c r="H167" s="188">
        <v>238</v>
      </c>
      <c r="I167" s="190">
        <v>238</v>
      </c>
      <c r="J167" s="191" t="s">
        <v>675</v>
      </c>
      <c r="K167" s="192">
        <f t="shared" si="91"/>
        <v>41.5</v>
      </c>
      <c r="L167" s="193">
        <f t="shared" si="92"/>
        <v>0.21119592875318066</v>
      </c>
      <c r="M167" s="188" t="s">
        <v>586</v>
      </c>
      <c r="N167" s="194">
        <v>42291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40</v>
      </c>
      <c r="B168" s="186">
        <v>42271</v>
      </c>
      <c r="C168" s="186"/>
      <c r="D168" s="187" t="s">
        <v>616</v>
      </c>
      <c r="E168" s="188" t="s">
        <v>617</v>
      </c>
      <c r="F168" s="189">
        <v>65</v>
      </c>
      <c r="G168" s="188"/>
      <c r="H168" s="188">
        <v>82</v>
      </c>
      <c r="I168" s="190">
        <v>82</v>
      </c>
      <c r="J168" s="191" t="s">
        <v>675</v>
      </c>
      <c r="K168" s="192">
        <f t="shared" si="91"/>
        <v>17</v>
      </c>
      <c r="L168" s="193">
        <f t="shared" si="92"/>
        <v>0.26153846153846155</v>
      </c>
      <c r="M168" s="188" t="s">
        <v>586</v>
      </c>
      <c r="N168" s="194">
        <v>42578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41</v>
      </c>
      <c r="B169" s="186">
        <v>42291</v>
      </c>
      <c r="C169" s="186"/>
      <c r="D169" s="187" t="s">
        <v>677</v>
      </c>
      <c r="E169" s="188" t="s">
        <v>617</v>
      </c>
      <c r="F169" s="189">
        <v>144</v>
      </c>
      <c r="G169" s="188"/>
      <c r="H169" s="188">
        <v>182.5</v>
      </c>
      <c r="I169" s="190">
        <v>181</v>
      </c>
      <c r="J169" s="191" t="s">
        <v>675</v>
      </c>
      <c r="K169" s="192">
        <f t="shared" si="91"/>
        <v>38.5</v>
      </c>
      <c r="L169" s="193">
        <f t="shared" si="92"/>
        <v>0.2673611111111111</v>
      </c>
      <c r="M169" s="188" t="s">
        <v>586</v>
      </c>
      <c r="N169" s="194">
        <v>42817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42</v>
      </c>
      <c r="B170" s="186">
        <v>42291</v>
      </c>
      <c r="C170" s="186"/>
      <c r="D170" s="187" t="s">
        <v>678</v>
      </c>
      <c r="E170" s="188" t="s">
        <v>617</v>
      </c>
      <c r="F170" s="189">
        <v>264</v>
      </c>
      <c r="G170" s="188"/>
      <c r="H170" s="188">
        <v>311</v>
      </c>
      <c r="I170" s="190">
        <v>311</v>
      </c>
      <c r="J170" s="191" t="s">
        <v>675</v>
      </c>
      <c r="K170" s="192">
        <f t="shared" si="91"/>
        <v>47</v>
      </c>
      <c r="L170" s="193">
        <f t="shared" si="92"/>
        <v>0.17803030303030304</v>
      </c>
      <c r="M170" s="188" t="s">
        <v>586</v>
      </c>
      <c r="N170" s="194">
        <v>42604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43</v>
      </c>
      <c r="B171" s="186">
        <v>42318</v>
      </c>
      <c r="C171" s="186"/>
      <c r="D171" s="187" t="s">
        <v>679</v>
      </c>
      <c r="E171" s="188" t="s">
        <v>588</v>
      </c>
      <c r="F171" s="189">
        <v>549.5</v>
      </c>
      <c r="G171" s="188"/>
      <c r="H171" s="188">
        <v>630</v>
      </c>
      <c r="I171" s="190">
        <v>630</v>
      </c>
      <c r="J171" s="191" t="s">
        <v>675</v>
      </c>
      <c r="K171" s="192">
        <f t="shared" si="91"/>
        <v>80.5</v>
      </c>
      <c r="L171" s="193">
        <f t="shared" si="92"/>
        <v>0.1464968152866242</v>
      </c>
      <c r="M171" s="188" t="s">
        <v>586</v>
      </c>
      <c r="N171" s="194">
        <v>42419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44</v>
      </c>
      <c r="B172" s="186">
        <v>42342</v>
      </c>
      <c r="C172" s="186"/>
      <c r="D172" s="187" t="s">
        <v>680</v>
      </c>
      <c r="E172" s="188" t="s">
        <v>617</v>
      </c>
      <c r="F172" s="189">
        <v>1027.5</v>
      </c>
      <c r="G172" s="188"/>
      <c r="H172" s="188">
        <v>1315</v>
      </c>
      <c r="I172" s="190">
        <v>1250</v>
      </c>
      <c r="J172" s="191" t="s">
        <v>675</v>
      </c>
      <c r="K172" s="192">
        <f t="shared" si="91"/>
        <v>287.5</v>
      </c>
      <c r="L172" s="193">
        <f t="shared" si="92"/>
        <v>0.27980535279805352</v>
      </c>
      <c r="M172" s="188" t="s">
        <v>586</v>
      </c>
      <c r="N172" s="194">
        <v>43244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45</v>
      </c>
      <c r="B173" s="186">
        <v>42367</v>
      </c>
      <c r="C173" s="186"/>
      <c r="D173" s="187" t="s">
        <v>681</v>
      </c>
      <c r="E173" s="188" t="s">
        <v>617</v>
      </c>
      <c r="F173" s="189">
        <v>465</v>
      </c>
      <c r="G173" s="188"/>
      <c r="H173" s="188">
        <v>540</v>
      </c>
      <c r="I173" s="190">
        <v>540</v>
      </c>
      <c r="J173" s="191" t="s">
        <v>675</v>
      </c>
      <c r="K173" s="192">
        <f t="shared" si="91"/>
        <v>75</v>
      </c>
      <c r="L173" s="193">
        <f t="shared" si="92"/>
        <v>0.16129032258064516</v>
      </c>
      <c r="M173" s="188" t="s">
        <v>586</v>
      </c>
      <c r="N173" s="194">
        <v>42530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46</v>
      </c>
      <c r="B174" s="186">
        <v>42380</v>
      </c>
      <c r="C174" s="186"/>
      <c r="D174" s="187" t="s">
        <v>380</v>
      </c>
      <c r="E174" s="188" t="s">
        <v>588</v>
      </c>
      <c r="F174" s="189">
        <v>81</v>
      </c>
      <c r="G174" s="188"/>
      <c r="H174" s="188">
        <v>110</v>
      </c>
      <c r="I174" s="190">
        <v>110</v>
      </c>
      <c r="J174" s="191" t="s">
        <v>675</v>
      </c>
      <c r="K174" s="192">
        <f t="shared" si="91"/>
        <v>29</v>
      </c>
      <c r="L174" s="193">
        <f t="shared" si="92"/>
        <v>0.35802469135802467</v>
      </c>
      <c r="M174" s="188" t="s">
        <v>586</v>
      </c>
      <c r="N174" s="194">
        <v>42745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47</v>
      </c>
      <c r="B175" s="186">
        <v>42382</v>
      </c>
      <c r="C175" s="186"/>
      <c r="D175" s="187" t="s">
        <v>682</v>
      </c>
      <c r="E175" s="188" t="s">
        <v>588</v>
      </c>
      <c r="F175" s="189">
        <v>417.5</v>
      </c>
      <c r="G175" s="188"/>
      <c r="H175" s="188">
        <v>547</v>
      </c>
      <c r="I175" s="190">
        <v>535</v>
      </c>
      <c r="J175" s="191" t="s">
        <v>675</v>
      </c>
      <c r="K175" s="192">
        <f t="shared" si="91"/>
        <v>129.5</v>
      </c>
      <c r="L175" s="193">
        <f t="shared" si="92"/>
        <v>0.31017964071856285</v>
      </c>
      <c r="M175" s="188" t="s">
        <v>586</v>
      </c>
      <c r="N175" s="194">
        <v>42578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48</v>
      </c>
      <c r="B176" s="186">
        <v>42408</v>
      </c>
      <c r="C176" s="186"/>
      <c r="D176" s="187" t="s">
        <v>683</v>
      </c>
      <c r="E176" s="188" t="s">
        <v>617</v>
      </c>
      <c r="F176" s="189">
        <v>650</v>
      </c>
      <c r="G176" s="188"/>
      <c r="H176" s="188">
        <v>800</v>
      </c>
      <c r="I176" s="190">
        <v>800</v>
      </c>
      <c r="J176" s="191" t="s">
        <v>675</v>
      </c>
      <c r="K176" s="192">
        <f t="shared" si="91"/>
        <v>150</v>
      </c>
      <c r="L176" s="193">
        <f t="shared" si="92"/>
        <v>0.23076923076923078</v>
      </c>
      <c r="M176" s="188" t="s">
        <v>586</v>
      </c>
      <c r="N176" s="194">
        <v>43154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49</v>
      </c>
      <c r="B177" s="186">
        <v>42433</v>
      </c>
      <c r="C177" s="186"/>
      <c r="D177" s="187" t="s">
        <v>209</v>
      </c>
      <c r="E177" s="188" t="s">
        <v>617</v>
      </c>
      <c r="F177" s="189">
        <v>437.5</v>
      </c>
      <c r="G177" s="188"/>
      <c r="H177" s="188">
        <v>504.5</v>
      </c>
      <c r="I177" s="190">
        <v>522</v>
      </c>
      <c r="J177" s="191" t="s">
        <v>684</v>
      </c>
      <c r="K177" s="192">
        <f t="shared" si="91"/>
        <v>67</v>
      </c>
      <c r="L177" s="193">
        <f t="shared" si="92"/>
        <v>0.15314285714285714</v>
      </c>
      <c r="M177" s="188" t="s">
        <v>586</v>
      </c>
      <c r="N177" s="194">
        <v>42480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50</v>
      </c>
      <c r="B178" s="186">
        <v>42438</v>
      </c>
      <c r="C178" s="186"/>
      <c r="D178" s="187" t="s">
        <v>685</v>
      </c>
      <c r="E178" s="188" t="s">
        <v>617</v>
      </c>
      <c r="F178" s="189">
        <v>189.5</v>
      </c>
      <c r="G178" s="188"/>
      <c r="H178" s="188">
        <v>218</v>
      </c>
      <c r="I178" s="190">
        <v>218</v>
      </c>
      <c r="J178" s="191" t="s">
        <v>675</v>
      </c>
      <c r="K178" s="192">
        <f t="shared" si="91"/>
        <v>28.5</v>
      </c>
      <c r="L178" s="193">
        <f t="shared" si="92"/>
        <v>0.15039577836411611</v>
      </c>
      <c r="M178" s="188" t="s">
        <v>586</v>
      </c>
      <c r="N178" s="194">
        <v>43034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5">
        <v>51</v>
      </c>
      <c r="B179" s="196">
        <v>42471</v>
      </c>
      <c r="C179" s="196"/>
      <c r="D179" s="204" t="s">
        <v>686</v>
      </c>
      <c r="E179" s="199" t="s">
        <v>617</v>
      </c>
      <c r="F179" s="199">
        <v>36.5</v>
      </c>
      <c r="G179" s="200"/>
      <c r="H179" s="200">
        <v>15.85</v>
      </c>
      <c r="I179" s="200">
        <v>60</v>
      </c>
      <c r="J179" s="201" t="s">
        <v>687</v>
      </c>
      <c r="K179" s="202">
        <f t="shared" si="91"/>
        <v>-20.65</v>
      </c>
      <c r="L179" s="203">
        <f t="shared" si="92"/>
        <v>-0.5657534246575342</v>
      </c>
      <c r="M179" s="199" t="s">
        <v>598</v>
      </c>
      <c r="N179" s="207">
        <v>43627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52</v>
      </c>
      <c r="B180" s="186">
        <v>42472</v>
      </c>
      <c r="C180" s="186"/>
      <c r="D180" s="187" t="s">
        <v>688</v>
      </c>
      <c r="E180" s="188" t="s">
        <v>617</v>
      </c>
      <c r="F180" s="189">
        <v>93</v>
      </c>
      <c r="G180" s="188"/>
      <c r="H180" s="188">
        <v>149</v>
      </c>
      <c r="I180" s="190">
        <v>140</v>
      </c>
      <c r="J180" s="191" t="s">
        <v>689</v>
      </c>
      <c r="K180" s="192">
        <f t="shared" si="91"/>
        <v>56</v>
      </c>
      <c r="L180" s="193">
        <f t="shared" si="92"/>
        <v>0.60215053763440862</v>
      </c>
      <c r="M180" s="188" t="s">
        <v>586</v>
      </c>
      <c r="N180" s="194">
        <v>42740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53</v>
      </c>
      <c r="B181" s="186">
        <v>42472</v>
      </c>
      <c r="C181" s="186"/>
      <c r="D181" s="187" t="s">
        <v>690</v>
      </c>
      <c r="E181" s="188" t="s">
        <v>617</v>
      </c>
      <c r="F181" s="189">
        <v>130</v>
      </c>
      <c r="G181" s="188"/>
      <c r="H181" s="188">
        <v>150</v>
      </c>
      <c r="I181" s="190" t="s">
        <v>691</v>
      </c>
      <c r="J181" s="191" t="s">
        <v>675</v>
      </c>
      <c r="K181" s="192">
        <f t="shared" si="91"/>
        <v>20</v>
      </c>
      <c r="L181" s="193">
        <f t="shared" si="92"/>
        <v>0.15384615384615385</v>
      </c>
      <c r="M181" s="188" t="s">
        <v>586</v>
      </c>
      <c r="N181" s="194">
        <v>42564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54</v>
      </c>
      <c r="B182" s="186">
        <v>42473</v>
      </c>
      <c r="C182" s="186"/>
      <c r="D182" s="187" t="s">
        <v>692</v>
      </c>
      <c r="E182" s="188" t="s">
        <v>617</v>
      </c>
      <c r="F182" s="189">
        <v>196</v>
      </c>
      <c r="G182" s="188"/>
      <c r="H182" s="188">
        <v>299</v>
      </c>
      <c r="I182" s="190">
        <v>299</v>
      </c>
      <c r="J182" s="191" t="s">
        <v>675</v>
      </c>
      <c r="K182" s="192">
        <v>103</v>
      </c>
      <c r="L182" s="193">
        <v>0.52551020408163296</v>
      </c>
      <c r="M182" s="188" t="s">
        <v>586</v>
      </c>
      <c r="N182" s="194">
        <v>42620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55</v>
      </c>
      <c r="B183" s="186">
        <v>42473</v>
      </c>
      <c r="C183" s="186"/>
      <c r="D183" s="187" t="s">
        <v>693</v>
      </c>
      <c r="E183" s="188" t="s">
        <v>617</v>
      </c>
      <c r="F183" s="189">
        <v>88</v>
      </c>
      <c r="G183" s="188"/>
      <c r="H183" s="188">
        <v>103</v>
      </c>
      <c r="I183" s="190">
        <v>103</v>
      </c>
      <c r="J183" s="191" t="s">
        <v>675</v>
      </c>
      <c r="K183" s="192">
        <v>15</v>
      </c>
      <c r="L183" s="193">
        <v>0.170454545454545</v>
      </c>
      <c r="M183" s="188" t="s">
        <v>586</v>
      </c>
      <c r="N183" s="194">
        <v>42530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56</v>
      </c>
      <c r="B184" s="186">
        <v>42492</v>
      </c>
      <c r="C184" s="186"/>
      <c r="D184" s="187" t="s">
        <v>694</v>
      </c>
      <c r="E184" s="188" t="s">
        <v>617</v>
      </c>
      <c r="F184" s="189">
        <v>127.5</v>
      </c>
      <c r="G184" s="188"/>
      <c r="H184" s="188">
        <v>148</v>
      </c>
      <c r="I184" s="190" t="s">
        <v>695</v>
      </c>
      <c r="J184" s="191" t="s">
        <v>675</v>
      </c>
      <c r="K184" s="192">
        <f>H184-F184</f>
        <v>20.5</v>
      </c>
      <c r="L184" s="193">
        <f>K184/F184</f>
        <v>0.16078431372549021</v>
      </c>
      <c r="M184" s="188" t="s">
        <v>586</v>
      </c>
      <c r="N184" s="194">
        <v>42564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57</v>
      </c>
      <c r="B185" s="186">
        <v>42493</v>
      </c>
      <c r="C185" s="186"/>
      <c r="D185" s="187" t="s">
        <v>696</v>
      </c>
      <c r="E185" s="188" t="s">
        <v>617</v>
      </c>
      <c r="F185" s="189">
        <v>675</v>
      </c>
      <c r="G185" s="188"/>
      <c r="H185" s="188">
        <v>815</v>
      </c>
      <c r="I185" s="190" t="s">
        <v>697</v>
      </c>
      <c r="J185" s="191" t="s">
        <v>675</v>
      </c>
      <c r="K185" s="192">
        <f>H185-F185</f>
        <v>140</v>
      </c>
      <c r="L185" s="193">
        <f>K185/F185</f>
        <v>0.2074074074074074</v>
      </c>
      <c r="M185" s="188" t="s">
        <v>586</v>
      </c>
      <c r="N185" s="194">
        <v>43154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5">
        <v>58</v>
      </c>
      <c r="B186" s="196">
        <v>42522</v>
      </c>
      <c r="C186" s="196"/>
      <c r="D186" s="197" t="s">
        <v>698</v>
      </c>
      <c r="E186" s="198" t="s">
        <v>617</v>
      </c>
      <c r="F186" s="199">
        <v>500</v>
      </c>
      <c r="G186" s="199"/>
      <c r="H186" s="200">
        <v>232.5</v>
      </c>
      <c r="I186" s="200" t="s">
        <v>699</v>
      </c>
      <c r="J186" s="201" t="s">
        <v>700</v>
      </c>
      <c r="K186" s="202">
        <f>H186-F186</f>
        <v>-267.5</v>
      </c>
      <c r="L186" s="203">
        <f>K186/F186</f>
        <v>-0.53500000000000003</v>
      </c>
      <c r="M186" s="199" t="s">
        <v>598</v>
      </c>
      <c r="N186" s="196">
        <v>43735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59</v>
      </c>
      <c r="B187" s="186">
        <v>42527</v>
      </c>
      <c r="C187" s="186"/>
      <c r="D187" s="187" t="s">
        <v>538</v>
      </c>
      <c r="E187" s="188" t="s">
        <v>617</v>
      </c>
      <c r="F187" s="189">
        <v>110</v>
      </c>
      <c r="G187" s="188"/>
      <c r="H187" s="188">
        <v>126.5</v>
      </c>
      <c r="I187" s="190">
        <v>125</v>
      </c>
      <c r="J187" s="191" t="s">
        <v>626</v>
      </c>
      <c r="K187" s="192">
        <f>H187-F187</f>
        <v>16.5</v>
      </c>
      <c r="L187" s="193">
        <f>K187/F187</f>
        <v>0.15</v>
      </c>
      <c r="M187" s="188" t="s">
        <v>586</v>
      </c>
      <c r="N187" s="194">
        <v>42552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60</v>
      </c>
      <c r="B188" s="186">
        <v>42538</v>
      </c>
      <c r="C188" s="186"/>
      <c r="D188" s="187" t="s">
        <v>701</v>
      </c>
      <c r="E188" s="188" t="s">
        <v>617</v>
      </c>
      <c r="F188" s="189">
        <v>44</v>
      </c>
      <c r="G188" s="188"/>
      <c r="H188" s="188">
        <v>69.5</v>
      </c>
      <c r="I188" s="190">
        <v>69.5</v>
      </c>
      <c r="J188" s="191" t="s">
        <v>702</v>
      </c>
      <c r="K188" s="192">
        <f>H188-F188</f>
        <v>25.5</v>
      </c>
      <c r="L188" s="193">
        <f>K188/F188</f>
        <v>0.57954545454545459</v>
      </c>
      <c r="M188" s="188" t="s">
        <v>586</v>
      </c>
      <c r="N188" s="194">
        <v>42977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61</v>
      </c>
      <c r="B189" s="186">
        <v>42549</v>
      </c>
      <c r="C189" s="186"/>
      <c r="D189" s="187" t="s">
        <v>703</v>
      </c>
      <c r="E189" s="188" t="s">
        <v>617</v>
      </c>
      <c r="F189" s="189">
        <v>262.5</v>
      </c>
      <c r="G189" s="188"/>
      <c r="H189" s="188">
        <v>340</v>
      </c>
      <c r="I189" s="190">
        <v>333</v>
      </c>
      <c r="J189" s="191" t="s">
        <v>704</v>
      </c>
      <c r="K189" s="192">
        <v>77.5</v>
      </c>
      <c r="L189" s="193">
        <v>0.29523809523809502</v>
      </c>
      <c r="M189" s="188" t="s">
        <v>586</v>
      </c>
      <c r="N189" s="194">
        <v>43017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62</v>
      </c>
      <c r="B190" s="186">
        <v>42549</v>
      </c>
      <c r="C190" s="186"/>
      <c r="D190" s="187" t="s">
        <v>705</v>
      </c>
      <c r="E190" s="188" t="s">
        <v>617</v>
      </c>
      <c r="F190" s="189">
        <v>840</v>
      </c>
      <c r="G190" s="188"/>
      <c r="H190" s="188">
        <v>1230</v>
      </c>
      <c r="I190" s="190">
        <v>1230</v>
      </c>
      <c r="J190" s="191" t="s">
        <v>675</v>
      </c>
      <c r="K190" s="192">
        <v>390</v>
      </c>
      <c r="L190" s="193">
        <v>0.46428571428571402</v>
      </c>
      <c r="M190" s="188" t="s">
        <v>586</v>
      </c>
      <c r="N190" s="194">
        <v>42649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8">
        <v>63</v>
      </c>
      <c r="B191" s="209">
        <v>42556</v>
      </c>
      <c r="C191" s="209"/>
      <c r="D191" s="210" t="s">
        <v>706</v>
      </c>
      <c r="E191" s="211" t="s">
        <v>617</v>
      </c>
      <c r="F191" s="211">
        <v>395</v>
      </c>
      <c r="G191" s="212"/>
      <c r="H191" s="212">
        <f>(468.5+342.5)/2</f>
        <v>405.5</v>
      </c>
      <c r="I191" s="212">
        <v>510</v>
      </c>
      <c r="J191" s="213" t="s">
        <v>707</v>
      </c>
      <c r="K191" s="214">
        <f t="shared" ref="K191:K197" si="93">H191-F191</f>
        <v>10.5</v>
      </c>
      <c r="L191" s="215">
        <f t="shared" ref="L191:L197" si="94">K191/F191</f>
        <v>2.6582278481012658E-2</v>
      </c>
      <c r="M191" s="211" t="s">
        <v>708</v>
      </c>
      <c r="N191" s="209">
        <v>43606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5">
        <v>64</v>
      </c>
      <c r="B192" s="196">
        <v>42584</v>
      </c>
      <c r="C192" s="196"/>
      <c r="D192" s="197" t="s">
        <v>709</v>
      </c>
      <c r="E192" s="198" t="s">
        <v>588</v>
      </c>
      <c r="F192" s="199">
        <f>169.5-12.8</f>
        <v>156.69999999999999</v>
      </c>
      <c r="G192" s="199"/>
      <c r="H192" s="200">
        <v>77</v>
      </c>
      <c r="I192" s="200" t="s">
        <v>710</v>
      </c>
      <c r="J192" s="201" t="s">
        <v>711</v>
      </c>
      <c r="K192" s="202">
        <f t="shared" si="93"/>
        <v>-79.699999999999989</v>
      </c>
      <c r="L192" s="203">
        <f t="shared" si="94"/>
        <v>-0.50861518825781749</v>
      </c>
      <c r="M192" s="199" t="s">
        <v>598</v>
      </c>
      <c r="N192" s="196">
        <v>43522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5">
        <v>65</v>
      </c>
      <c r="B193" s="196">
        <v>42586</v>
      </c>
      <c r="C193" s="196"/>
      <c r="D193" s="197" t="s">
        <v>712</v>
      </c>
      <c r="E193" s="198" t="s">
        <v>617</v>
      </c>
      <c r="F193" s="199">
        <v>400</v>
      </c>
      <c r="G193" s="199"/>
      <c r="H193" s="200">
        <v>305</v>
      </c>
      <c r="I193" s="200">
        <v>475</v>
      </c>
      <c r="J193" s="201" t="s">
        <v>713</v>
      </c>
      <c r="K193" s="202">
        <f t="shared" si="93"/>
        <v>-95</v>
      </c>
      <c r="L193" s="203">
        <f t="shared" si="94"/>
        <v>-0.23749999999999999</v>
      </c>
      <c r="M193" s="199" t="s">
        <v>598</v>
      </c>
      <c r="N193" s="196">
        <v>43606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66</v>
      </c>
      <c r="B194" s="186">
        <v>42593</v>
      </c>
      <c r="C194" s="186"/>
      <c r="D194" s="187" t="s">
        <v>714</v>
      </c>
      <c r="E194" s="188" t="s">
        <v>617</v>
      </c>
      <c r="F194" s="189">
        <v>86.5</v>
      </c>
      <c r="G194" s="188"/>
      <c r="H194" s="188">
        <v>130</v>
      </c>
      <c r="I194" s="190">
        <v>130</v>
      </c>
      <c r="J194" s="191" t="s">
        <v>715</v>
      </c>
      <c r="K194" s="192">
        <f t="shared" si="93"/>
        <v>43.5</v>
      </c>
      <c r="L194" s="193">
        <f t="shared" si="94"/>
        <v>0.50289017341040465</v>
      </c>
      <c r="M194" s="188" t="s">
        <v>586</v>
      </c>
      <c r="N194" s="194">
        <v>43091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5">
        <v>67</v>
      </c>
      <c r="B195" s="196">
        <v>42600</v>
      </c>
      <c r="C195" s="196"/>
      <c r="D195" s="197" t="s">
        <v>109</v>
      </c>
      <c r="E195" s="198" t="s">
        <v>617</v>
      </c>
      <c r="F195" s="199">
        <v>133.5</v>
      </c>
      <c r="G195" s="199"/>
      <c r="H195" s="200">
        <v>126.5</v>
      </c>
      <c r="I195" s="200">
        <v>178</v>
      </c>
      <c r="J195" s="201" t="s">
        <v>716</v>
      </c>
      <c r="K195" s="202">
        <f t="shared" si="93"/>
        <v>-7</v>
      </c>
      <c r="L195" s="203">
        <f t="shared" si="94"/>
        <v>-5.2434456928838954E-2</v>
      </c>
      <c r="M195" s="199" t="s">
        <v>598</v>
      </c>
      <c r="N195" s="196">
        <v>42615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68</v>
      </c>
      <c r="B196" s="186">
        <v>42613</v>
      </c>
      <c r="C196" s="186"/>
      <c r="D196" s="187" t="s">
        <v>717</v>
      </c>
      <c r="E196" s="188" t="s">
        <v>617</v>
      </c>
      <c r="F196" s="189">
        <v>560</v>
      </c>
      <c r="G196" s="188"/>
      <c r="H196" s="188">
        <v>725</v>
      </c>
      <c r="I196" s="190">
        <v>725</v>
      </c>
      <c r="J196" s="191" t="s">
        <v>619</v>
      </c>
      <c r="K196" s="192">
        <f t="shared" si="93"/>
        <v>165</v>
      </c>
      <c r="L196" s="193">
        <f t="shared" si="94"/>
        <v>0.29464285714285715</v>
      </c>
      <c r="M196" s="188" t="s">
        <v>586</v>
      </c>
      <c r="N196" s="194">
        <v>42456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69</v>
      </c>
      <c r="B197" s="186">
        <v>42614</v>
      </c>
      <c r="C197" s="186"/>
      <c r="D197" s="187" t="s">
        <v>718</v>
      </c>
      <c r="E197" s="188" t="s">
        <v>617</v>
      </c>
      <c r="F197" s="189">
        <v>160.5</v>
      </c>
      <c r="G197" s="188"/>
      <c r="H197" s="188">
        <v>210</v>
      </c>
      <c r="I197" s="190">
        <v>210</v>
      </c>
      <c r="J197" s="191" t="s">
        <v>619</v>
      </c>
      <c r="K197" s="192">
        <f t="shared" si="93"/>
        <v>49.5</v>
      </c>
      <c r="L197" s="193">
        <f t="shared" si="94"/>
        <v>0.30841121495327101</v>
      </c>
      <c r="M197" s="188" t="s">
        <v>586</v>
      </c>
      <c r="N197" s="194">
        <v>42871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70</v>
      </c>
      <c r="B198" s="186">
        <v>42646</v>
      </c>
      <c r="C198" s="186"/>
      <c r="D198" s="187" t="s">
        <v>394</v>
      </c>
      <c r="E198" s="188" t="s">
        <v>617</v>
      </c>
      <c r="F198" s="189">
        <v>430</v>
      </c>
      <c r="G198" s="188"/>
      <c r="H198" s="188">
        <v>596</v>
      </c>
      <c r="I198" s="190">
        <v>575</v>
      </c>
      <c r="J198" s="191" t="s">
        <v>719</v>
      </c>
      <c r="K198" s="192">
        <v>166</v>
      </c>
      <c r="L198" s="193">
        <v>0.38604651162790699</v>
      </c>
      <c r="M198" s="188" t="s">
        <v>586</v>
      </c>
      <c r="N198" s="194">
        <v>42769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71</v>
      </c>
      <c r="B199" s="186">
        <v>42657</v>
      </c>
      <c r="C199" s="186"/>
      <c r="D199" s="187" t="s">
        <v>720</v>
      </c>
      <c r="E199" s="188" t="s">
        <v>617</v>
      </c>
      <c r="F199" s="189">
        <v>280</v>
      </c>
      <c r="G199" s="188"/>
      <c r="H199" s="188">
        <v>345</v>
      </c>
      <c r="I199" s="190">
        <v>345</v>
      </c>
      <c r="J199" s="191" t="s">
        <v>619</v>
      </c>
      <c r="K199" s="192">
        <f t="shared" ref="K199:K204" si="95">H199-F199</f>
        <v>65</v>
      </c>
      <c r="L199" s="193">
        <f>K199/F199</f>
        <v>0.23214285714285715</v>
      </c>
      <c r="M199" s="188" t="s">
        <v>586</v>
      </c>
      <c r="N199" s="194">
        <v>42814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72</v>
      </c>
      <c r="B200" s="186">
        <v>42657</v>
      </c>
      <c r="C200" s="186"/>
      <c r="D200" s="187" t="s">
        <v>721</v>
      </c>
      <c r="E200" s="188" t="s">
        <v>617</v>
      </c>
      <c r="F200" s="189">
        <v>245</v>
      </c>
      <c r="G200" s="188"/>
      <c r="H200" s="188">
        <v>325.5</v>
      </c>
      <c r="I200" s="190">
        <v>330</v>
      </c>
      <c r="J200" s="191" t="s">
        <v>722</v>
      </c>
      <c r="K200" s="192">
        <f t="shared" si="95"/>
        <v>80.5</v>
      </c>
      <c r="L200" s="193">
        <f>K200/F200</f>
        <v>0.32857142857142857</v>
      </c>
      <c r="M200" s="188" t="s">
        <v>586</v>
      </c>
      <c r="N200" s="194">
        <v>42769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73</v>
      </c>
      <c r="B201" s="186">
        <v>42660</v>
      </c>
      <c r="C201" s="186"/>
      <c r="D201" s="187" t="s">
        <v>344</v>
      </c>
      <c r="E201" s="188" t="s">
        <v>617</v>
      </c>
      <c r="F201" s="189">
        <v>125</v>
      </c>
      <c r="G201" s="188"/>
      <c r="H201" s="188">
        <v>160</v>
      </c>
      <c r="I201" s="190">
        <v>160</v>
      </c>
      <c r="J201" s="191" t="s">
        <v>675</v>
      </c>
      <c r="K201" s="192">
        <f t="shared" si="95"/>
        <v>35</v>
      </c>
      <c r="L201" s="193">
        <v>0.28000000000000003</v>
      </c>
      <c r="M201" s="188" t="s">
        <v>586</v>
      </c>
      <c r="N201" s="194">
        <v>42803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74</v>
      </c>
      <c r="B202" s="186">
        <v>42660</v>
      </c>
      <c r="C202" s="186"/>
      <c r="D202" s="187" t="s">
        <v>467</v>
      </c>
      <c r="E202" s="188" t="s">
        <v>617</v>
      </c>
      <c r="F202" s="189">
        <v>114</v>
      </c>
      <c r="G202" s="188"/>
      <c r="H202" s="188">
        <v>145</v>
      </c>
      <c r="I202" s="190">
        <v>145</v>
      </c>
      <c r="J202" s="191" t="s">
        <v>675</v>
      </c>
      <c r="K202" s="192">
        <f t="shared" si="95"/>
        <v>31</v>
      </c>
      <c r="L202" s="193">
        <f>K202/F202</f>
        <v>0.27192982456140352</v>
      </c>
      <c r="M202" s="188" t="s">
        <v>586</v>
      </c>
      <c r="N202" s="194">
        <v>42859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75</v>
      </c>
      <c r="B203" s="186">
        <v>42660</v>
      </c>
      <c r="C203" s="186"/>
      <c r="D203" s="187" t="s">
        <v>723</v>
      </c>
      <c r="E203" s="188" t="s">
        <v>617</v>
      </c>
      <c r="F203" s="189">
        <v>212</v>
      </c>
      <c r="G203" s="188"/>
      <c r="H203" s="188">
        <v>280</v>
      </c>
      <c r="I203" s="190">
        <v>276</v>
      </c>
      <c r="J203" s="191" t="s">
        <v>724</v>
      </c>
      <c r="K203" s="192">
        <f t="shared" si="95"/>
        <v>68</v>
      </c>
      <c r="L203" s="193">
        <f>K203/F203</f>
        <v>0.32075471698113206</v>
      </c>
      <c r="M203" s="188" t="s">
        <v>586</v>
      </c>
      <c r="N203" s="194">
        <v>42858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76</v>
      </c>
      <c r="B204" s="186">
        <v>42678</v>
      </c>
      <c r="C204" s="186"/>
      <c r="D204" s="187" t="s">
        <v>455</v>
      </c>
      <c r="E204" s="188" t="s">
        <v>617</v>
      </c>
      <c r="F204" s="189">
        <v>155</v>
      </c>
      <c r="G204" s="188"/>
      <c r="H204" s="188">
        <v>210</v>
      </c>
      <c r="I204" s="190">
        <v>210</v>
      </c>
      <c r="J204" s="191" t="s">
        <v>725</v>
      </c>
      <c r="K204" s="192">
        <f t="shared" si="95"/>
        <v>55</v>
      </c>
      <c r="L204" s="193">
        <f>K204/F204</f>
        <v>0.35483870967741937</v>
      </c>
      <c r="M204" s="188" t="s">
        <v>586</v>
      </c>
      <c r="N204" s="194">
        <v>42944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5">
        <v>77</v>
      </c>
      <c r="B205" s="196">
        <v>42710</v>
      </c>
      <c r="C205" s="196"/>
      <c r="D205" s="197" t="s">
        <v>726</v>
      </c>
      <c r="E205" s="198" t="s">
        <v>617</v>
      </c>
      <c r="F205" s="199">
        <v>150.5</v>
      </c>
      <c r="G205" s="199"/>
      <c r="H205" s="200">
        <v>72.5</v>
      </c>
      <c r="I205" s="200">
        <v>174</v>
      </c>
      <c r="J205" s="201" t="s">
        <v>727</v>
      </c>
      <c r="K205" s="202">
        <v>-78</v>
      </c>
      <c r="L205" s="203">
        <v>-0.51827242524916906</v>
      </c>
      <c r="M205" s="199" t="s">
        <v>598</v>
      </c>
      <c r="N205" s="196">
        <v>43333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78</v>
      </c>
      <c r="B206" s="186">
        <v>42712</v>
      </c>
      <c r="C206" s="186"/>
      <c r="D206" s="187" t="s">
        <v>728</v>
      </c>
      <c r="E206" s="188" t="s">
        <v>617</v>
      </c>
      <c r="F206" s="189">
        <v>380</v>
      </c>
      <c r="G206" s="188"/>
      <c r="H206" s="188">
        <v>478</v>
      </c>
      <c r="I206" s="190">
        <v>468</v>
      </c>
      <c r="J206" s="191" t="s">
        <v>675</v>
      </c>
      <c r="K206" s="192">
        <f>H206-F206</f>
        <v>98</v>
      </c>
      <c r="L206" s="193">
        <f>K206/F206</f>
        <v>0.25789473684210529</v>
      </c>
      <c r="M206" s="188" t="s">
        <v>586</v>
      </c>
      <c r="N206" s="194">
        <v>43025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79</v>
      </c>
      <c r="B207" s="186">
        <v>42734</v>
      </c>
      <c r="C207" s="186"/>
      <c r="D207" s="187" t="s">
        <v>108</v>
      </c>
      <c r="E207" s="188" t="s">
        <v>617</v>
      </c>
      <c r="F207" s="189">
        <v>305</v>
      </c>
      <c r="G207" s="188"/>
      <c r="H207" s="188">
        <v>375</v>
      </c>
      <c r="I207" s="190">
        <v>375</v>
      </c>
      <c r="J207" s="191" t="s">
        <v>675</v>
      </c>
      <c r="K207" s="192">
        <f>H207-F207</f>
        <v>70</v>
      </c>
      <c r="L207" s="193">
        <f>K207/F207</f>
        <v>0.22950819672131148</v>
      </c>
      <c r="M207" s="188" t="s">
        <v>586</v>
      </c>
      <c r="N207" s="194">
        <v>42768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80</v>
      </c>
      <c r="B208" s="186">
        <v>42739</v>
      </c>
      <c r="C208" s="186"/>
      <c r="D208" s="187" t="s">
        <v>94</v>
      </c>
      <c r="E208" s="188" t="s">
        <v>617</v>
      </c>
      <c r="F208" s="189">
        <v>99.5</v>
      </c>
      <c r="G208" s="188"/>
      <c r="H208" s="188">
        <v>158</v>
      </c>
      <c r="I208" s="190">
        <v>158</v>
      </c>
      <c r="J208" s="191" t="s">
        <v>675</v>
      </c>
      <c r="K208" s="192">
        <f>H208-F208</f>
        <v>58.5</v>
      </c>
      <c r="L208" s="193">
        <f>K208/F208</f>
        <v>0.5879396984924623</v>
      </c>
      <c r="M208" s="188" t="s">
        <v>586</v>
      </c>
      <c r="N208" s="194">
        <v>42898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81</v>
      </c>
      <c r="B209" s="186">
        <v>42739</v>
      </c>
      <c r="C209" s="186"/>
      <c r="D209" s="187" t="s">
        <v>94</v>
      </c>
      <c r="E209" s="188" t="s">
        <v>617</v>
      </c>
      <c r="F209" s="189">
        <v>99.5</v>
      </c>
      <c r="G209" s="188"/>
      <c r="H209" s="188">
        <v>158</v>
      </c>
      <c r="I209" s="190">
        <v>158</v>
      </c>
      <c r="J209" s="191" t="s">
        <v>675</v>
      </c>
      <c r="K209" s="192">
        <v>58.5</v>
      </c>
      <c r="L209" s="193">
        <v>0.58793969849246197</v>
      </c>
      <c r="M209" s="188" t="s">
        <v>586</v>
      </c>
      <c r="N209" s="194">
        <v>42898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82</v>
      </c>
      <c r="B210" s="186">
        <v>42786</v>
      </c>
      <c r="C210" s="186"/>
      <c r="D210" s="187" t="s">
        <v>184</v>
      </c>
      <c r="E210" s="188" t="s">
        <v>617</v>
      </c>
      <c r="F210" s="189">
        <v>140.5</v>
      </c>
      <c r="G210" s="188"/>
      <c r="H210" s="188">
        <v>220</v>
      </c>
      <c r="I210" s="190">
        <v>220</v>
      </c>
      <c r="J210" s="191" t="s">
        <v>675</v>
      </c>
      <c r="K210" s="192">
        <f>H210-F210</f>
        <v>79.5</v>
      </c>
      <c r="L210" s="193">
        <f>K210/F210</f>
        <v>0.5658362989323843</v>
      </c>
      <c r="M210" s="188" t="s">
        <v>586</v>
      </c>
      <c r="N210" s="194">
        <v>42864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83</v>
      </c>
      <c r="B211" s="186">
        <v>42786</v>
      </c>
      <c r="C211" s="186"/>
      <c r="D211" s="187" t="s">
        <v>729</v>
      </c>
      <c r="E211" s="188" t="s">
        <v>617</v>
      </c>
      <c r="F211" s="189">
        <v>202.5</v>
      </c>
      <c r="G211" s="188"/>
      <c r="H211" s="188">
        <v>234</v>
      </c>
      <c r="I211" s="190">
        <v>234</v>
      </c>
      <c r="J211" s="191" t="s">
        <v>675</v>
      </c>
      <c r="K211" s="192">
        <v>31.5</v>
      </c>
      <c r="L211" s="193">
        <v>0.155555555555556</v>
      </c>
      <c r="M211" s="188" t="s">
        <v>586</v>
      </c>
      <c r="N211" s="194">
        <v>42836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84</v>
      </c>
      <c r="B212" s="186">
        <v>42818</v>
      </c>
      <c r="C212" s="186"/>
      <c r="D212" s="187" t="s">
        <v>730</v>
      </c>
      <c r="E212" s="188" t="s">
        <v>617</v>
      </c>
      <c r="F212" s="189">
        <v>300.5</v>
      </c>
      <c r="G212" s="188"/>
      <c r="H212" s="188">
        <v>417.5</v>
      </c>
      <c r="I212" s="190">
        <v>420</v>
      </c>
      <c r="J212" s="191" t="s">
        <v>731</v>
      </c>
      <c r="K212" s="192">
        <f>H212-F212</f>
        <v>117</v>
      </c>
      <c r="L212" s="193">
        <f>K212/F212</f>
        <v>0.38935108153078202</v>
      </c>
      <c r="M212" s="188" t="s">
        <v>586</v>
      </c>
      <c r="N212" s="194">
        <v>43070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85</v>
      </c>
      <c r="B213" s="186">
        <v>42818</v>
      </c>
      <c r="C213" s="186"/>
      <c r="D213" s="187" t="s">
        <v>705</v>
      </c>
      <c r="E213" s="188" t="s">
        <v>617</v>
      </c>
      <c r="F213" s="189">
        <v>850</v>
      </c>
      <c r="G213" s="188"/>
      <c r="H213" s="188">
        <v>1042.5</v>
      </c>
      <c r="I213" s="190">
        <v>1023</v>
      </c>
      <c r="J213" s="191" t="s">
        <v>732</v>
      </c>
      <c r="K213" s="192">
        <v>192.5</v>
      </c>
      <c r="L213" s="193">
        <v>0.22647058823529401</v>
      </c>
      <c r="M213" s="188" t="s">
        <v>586</v>
      </c>
      <c r="N213" s="194">
        <v>42830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86</v>
      </c>
      <c r="B214" s="186">
        <v>42830</v>
      </c>
      <c r="C214" s="186"/>
      <c r="D214" s="187" t="s">
        <v>486</v>
      </c>
      <c r="E214" s="188" t="s">
        <v>617</v>
      </c>
      <c r="F214" s="189">
        <v>785</v>
      </c>
      <c r="G214" s="188"/>
      <c r="H214" s="188">
        <v>930</v>
      </c>
      <c r="I214" s="190">
        <v>920</v>
      </c>
      <c r="J214" s="191" t="s">
        <v>733</v>
      </c>
      <c r="K214" s="192">
        <f>H214-F214</f>
        <v>145</v>
      </c>
      <c r="L214" s="193">
        <f>K214/F214</f>
        <v>0.18471337579617833</v>
      </c>
      <c r="M214" s="188" t="s">
        <v>586</v>
      </c>
      <c r="N214" s="194">
        <v>42976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5">
        <v>87</v>
      </c>
      <c r="B215" s="196">
        <v>42831</v>
      </c>
      <c r="C215" s="196"/>
      <c r="D215" s="197" t="s">
        <v>734</v>
      </c>
      <c r="E215" s="198" t="s">
        <v>617</v>
      </c>
      <c r="F215" s="199">
        <v>40</v>
      </c>
      <c r="G215" s="199"/>
      <c r="H215" s="200">
        <v>13.1</v>
      </c>
      <c r="I215" s="200">
        <v>60</v>
      </c>
      <c r="J215" s="201" t="s">
        <v>735</v>
      </c>
      <c r="K215" s="202">
        <v>-26.9</v>
      </c>
      <c r="L215" s="203">
        <v>-0.67249999999999999</v>
      </c>
      <c r="M215" s="199" t="s">
        <v>598</v>
      </c>
      <c r="N215" s="196">
        <v>43138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88</v>
      </c>
      <c r="B216" s="186">
        <v>42837</v>
      </c>
      <c r="C216" s="186"/>
      <c r="D216" s="187" t="s">
        <v>93</v>
      </c>
      <c r="E216" s="188" t="s">
        <v>617</v>
      </c>
      <c r="F216" s="189">
        <v>289.5</v>
      </c>
      <c r="G216" s="188"/>
      <c r="H216" s="188">
        <v>354</v>
      </c>
      <c r="I216" s="190">
        <v>360</v>
      </c>
      <c r="J216" s="191" t="s">
        <v>736</v>
      </c>
      <c r="K216" s="192">
        <f t="shared" ref="K216:K224" si="96">H216-F216</f>
        <v>64.5</v>
      </c>
      <c r="L216" s="193">
        <f t="shared" ref="L216:L224" si="97">K216/F216</f>
        <v>0.22279792746113988</v>
      </c>
      <c r="M216" s="188" t="s">
        <v>586</v>
      </c>
      <c r="N216" s="194">
        <v>43040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89</v>
      </c>
      <c r="B217" s="186">
        <v>42845</v>
      </c>
      <c r="C217" s="186"/>
      <c r="D217" s="187" t="s">
        <v>425</v>
      </c>
      <c r="E217" s="188" t="s">
        <v>617</v>
      </c>
      <c r="F217" s="189">
        <v>700</v>
      </c>
      <c r="G217" s="188"/>
      <c r="H217" s="188">
        <v>840</v>
      </c>
      <c r="I217" s="190">
        <v>840</v>
      </c>
      <c r="J217" s="191" t="s">
        <v>737</v>
      </c>
      <c r="K217" s="192">
        <f t="shared" si="96"/>
        <v>140</v>
      </c>
      <c r="L217" s="193">
        <f t="shared" si="97"/>
        <v>0.2</v>
      </c>
      <c r="M217" s="188" t="s">
        <v>586</v>
      </c>
      <c r="N217" s="194">
        <v>42893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90</v>
      </c>
      <c r="B218" s="186">
        <v>42887</v>
      </c>
      <c r="C218" s="186"/>
      <c r="D218" s="187" t="s">
        <v>738</v>
      </c>
      <c r="E218" s="188" t="s">
        <v>617</v>
      </c>
      <c r="F218" s="189">
        <v>130</v>
      </c>
      <c r="G218" s="188"/>
      <c r="H218" s="188">
        <v>144.25</v>
      </c>
      <c r="I218" s="190">
        <v>170</v>
      </c>
      <c r="J218" s="191" t="s">
        <v>739</v>
      </c>
      <c r="K218" s="192">
        <f t="shared" si="96"/>
        <v>14.25</v>
      </c>
      <c r="L218" s="193">
        <f t="shared" si="97"/>
        <v>0.10961538461538461</v>
      </c>
      <c r="M218" s="188" t="s">
        <v>586</v>
      </c>
      <c r="N218" s="194">
        <v>43675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91</v>
      </c>
      <c r="B219" s="186">
        <v>42901</v>
      </c>
      <c r="C219" s="186"/>
      <c r="D219" s="187" t="s">
        <v>740</v>
      </c>
      <c r="E219" s="188" t="s">
        <v>617</v>
      </c>
      <c r="F219" s="189">
        <v>214.5</v>
      </c>
      <c r="G219" s="188"/>
      <c r="H219" s="188">
        <v>262</v>
      </c>
      <c r="I219" s="190">
        <v>262</v>
      </c>
      <c r="J219" s="191" t="s">
        <v>741</v>
      </c>
      <c r="K219" s="192">
        <f t="shared" si="96"/>
        <v>47.5</v>
      </c>
      <c r="L219" s="193">
        <f t="shared" si="97"/>
        <v>0.22144522144522144</v>
      </c>
      <c r="M219" s="188" t="s">
        <v>586</v>
      </c>
      <c r="N219" s="194">
        <v>42977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6">
        <v>92</v>
      </c>
      <c r="B220" s="217">
        <v>42933</v>
      </c>
      <c r="C220" s="217"/>
      <c r="D220" s="218" t="s">
        <v>742</v>
      </c>
      <c r="E220" s="219" t="s">
        <v>617</v>
      </c>
      <c r="F220" s="220">
        <v>370</v>
      </c>
      <c r="G220" s="219"/>
      <c r="H220" s="219">
        <v>447.5</v>
      </c>
      <c r="I220" s="221">
        <v>450</v>
      </c>
      <c r="J220" s="222" t="s">
        <v>675</v>
      </c>
      <c r="K220" s="192">
        <f t="shared" si="96"/>
        <v>77.5</v>
      </c>
      <c r="L220" s="223">
        <f t="shared" si="97"/>
        <v>0.20945945945945946</v>
      </c>
      <c r="M220" s="219" t="s">
        <v>586</v>
      </c>
      <c r="N220" s="224">
        <v>43035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6">
        <v>93</v>
      </c>
      <c r="B221" s="217">
        <v>42943</v>
      </c>
      <c r="C221" s="217"/>
      <c r="D221" s="218" t="s">
        <v>182</v>
      </c>
      <c r="E221" s="219" t="s">
        <v>617</v>
      </c>
      <c r="F221" s="220">
        <v>657.5</v>
      </c>
      <c r="G221" s="219"/>
      <c r="H221" s="219">
        <v>825</v>
      </c>
      <c r="I221" s="221">
        <v>820</v>
      </c>
      <c r="J221" s="222" t="s">
        <v>675</v>
      </c>
      <c r="K221" s="192">
        <f t="shared" si="96"/>
        <v>167.5</v>
      </c>
      <c r="L221" s="223">
        <f t="shared" si="97"/>
        <v>0.25475285171102663</v>
      </c>
      <c r="M221" s="219" t="s">
        <v>586</v>
      </c>
      <c r="N221" s="224">
        <v>43090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94</v>
      </c>
      <c r="B222" s="186">
        <v>42964</v>
      </c>
      <c r="C222" s="186"/>
      <c r="D222" s="187" t="s">
        <v>360</v>
      </c>
      <c r="E222" s="188" t="s">
        <v>617</v>
      </c>
      <c r="F222" s="189">
        <v>605</v>
      </c>
      <c r="G222" s="188"/>
      <c r="H222" s="188">
        <v>750</v>
      </c>
      <c r="I222" s="190">
        <v>750</v>
      </c>
      <c r="J222" s="191" t="s">
        <v>733</v>
      </c>
      <c r="K222" s="192">
        <f t="shared" si="96"/>
        <v>145</v>
      </c>
      <c r="L222" s="193">
        <f t="shared" si="97"/>
        <v>0.23966942148760331</v>
      </c>
      <c r="M222" s="188" t="s">
        <v>586</v>
      </c>
      <c r="N222" s="194">
        <v>43027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5">
        <v>95</v>
      </c>
      <c r="B223" s="196">
        <v>42979</v>
      </c>
      <c r="C223" s="196"/>
      <c r="D223" s="204" t="s">
        <v>743</v>
      </c>
      <c r="E223" s="199" t="s">
        <v>617</v>
      </c>
      <c r="F223" s="199">
        <v>255</v>
      </c>
      <c r="G223" s="200"/>
      <c r="H223" s="200">
        <v>217.25</v>
      </c>
      <c r="I223" s="200">
        <v>320</v>
      </c>
      <c r="J223" s="201" t="s">
        <v>744</v>
      </c>
      <c r="K223" s="202">
        <f t="shared" si="96"/>
        <v>-37.75</v>
      </c>
      <c r="L223" s="205">
        <f t="shared" si="97"/>
        <v>-0.14803921568627451</v>
      </c>
      <c r="M223" s="199" t="s">
        <v>598</v>
      </c>
      <c r="N223" s="196">
        <v>43661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96</v>
      </c>
      <c r="B224" s="186">
        <v>42997</v>
      </c>
      <c r="C224" s="186"/>
      <c r="D224" s="187" t="s">
        <v>745</v>
      </c>
      <c r="E224" s="188" t="s">
        <v>617</v>
      </c>
      <c r="F224" s="189">
        <v>215</v>
      </c>
      <c r="G224" s="188"/>
      <c r="H224" s="188">
        <v>258</v>
      </c>
      <c r="I224" s="190">
        <v>258</v>
      </c>
      <c r="J224" s="191" t="s">
        <v>675</v>
      </c>
      <c r="K224" s="192">
        <f t="shared" si="96"/>
        <v>43</v>
      </c>
      <c r="L224" s="193">
        <f t="shared" si="97"/>
        <v>0.2</v>
      </c>
      <c r="M224" s="188" t="s">
        <v>586</v>
      </c>
      <c r="N224" s="194">
        <v>43040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97</v>
      </c>
      <c r="B225" s="186">
        <v>42997</v>
      </c>
      <c r="C225" s="186"/>
      <c r="D225" s="187" t="s">
        <v>745</v>
      </c>
      <c r="E225" s="188" t="s">
        <v>617</v>
      </c>
      <c r="F225" s="189">
        <v>215</v>
      </c>
      <c r="G225" s="188"/>
      <c r="H225" s="188">
        <v>258</v>
      </c>
      <c r="I225" s="190">
        <v>258</v>
      </c>
      <c r="J225" s="222" t="s">
        <v>675</v>
      </c>
      <c r="K225" s="192">
        <v>43</v>
      </c>
      <c r="L225" s="193">
        <v>0.2</v>
      </c>
      <c r="M225" s="188" t="s">
        <v>586</v>
      </c>
      <c r="N225" s="194">
        <v>43040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98</v>
      </c>
      <c r="B226" s="217">
        <v>42998</v>
      </c>
      <c r="C226" s="217"/>
      <c r="D226" s="218" t="s">
        <v>746</v>
      </c>
      <c r="E226" s="219" t="s">
        <v>617</v>
      </c>
      <c r="F226" s="189">
        <v>75</v>
      </c>
      <c r="G226" s="219"/>
      <c r="H226" s="219">
        <v>90</v>
      </c>
      <c r="I226" s="221">
        <v>90</v>
      </c>
      <c r="J226" s="191" t="s">
        <v>747</v>
      </c>
      <c r="K226" s="192">
        <f t="shared" ref="K226:K231" si="98">H226-F226</f>
        <v>15</v>
      </c>
      <c r="L226" s="193">
        <f t="shared" ref="L226:L231" si="99">K226/F226</f>
        <v>0.2</v>
      </c>
      <c r="M226" s="188" t="s">
        <v>586</v>
      </c>
      <c r="N226" s="194">
        <v>43019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99</v>
      </c>
      <c r="B227" s="217">
        <v>43011</v>
      </c>
      <c r="C227" s="217"/>
      <c r="D227" s="218" t="s">
        <v>600</v>
      </c>
      <c r="E227" s="219" t="s">
        <v>617</v>
      </c>
      <c r="F227" s="220">
        <v>315</v>
      </c>
      <c r="G227" s="219"/>
      <c r="H227" s="219">
        <v>392</v>
      </c>
      <c r="I227" s="221">
        <v>384</v>
      </c>
      <c r="J227" s="222" t="s">
        <v>748</v>
      </c>
      <c r="K227" s="192">
        <f t="shared" si="98"/>
        <v>77</v>
      </c>
      <c r="L227" s="223">
        <f t="shared" si="99"/>
        <v>0.24444444444444444</v>
      </c>
      <c r="M227" s="219" t="s">
        <v>586</v>
      </c>
      <c r="N227" s="224">
        <v>43017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6">
        <v>100</v>
      </c>
      <c r="B228" s="217">
        <v>43013</v>
      </c>
      <c r="C228" s="217"/>
      <c r="D228" s="218" t="s">
        <v>460</v>
      </c>
      <c r="E228" s="219" t="s">
        <v>617</v>
      </c>
      <c r="F228" s="220">
        <v>145</v>
      </c>
      <c r="G228" s="219"/>
      <c r="H228" s="219">
        <v>179</v>
      </c>
      <c r="I228" s="221">
        <v>180</v>
      </c>
      <c r="J228" s="222" t="s">
        <v>749</v>
      </c>
      <c r="K228" s="192">
        <f t="shared" si="98"/>
        <v>34</v>
      </c>
      <c r="L228" s="223">
        <f t="shared" si="99"/>
        <v>0.23448275862068965</v>
      </c>
      <c r="M228" s="219" t="s">
        <v>586</v>
      </c>
      <c r="N228" s="224">
        <v>43025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6">
        <v>101</v>
      </c>
      <c r="B229" s="217">
        <v>43014</v>
      </c>
      <c r="C229" s="217"/>
      <c r="D229" s="218" t="s">
        <v>334</v>
      </c>
      <c r="E229" s="219" t="s">
        <v>617</v>
      </c>
      <c r="F229" s="220">
        <v>256</v>
      </c>
      <c r="G229" s="219"/>
      <c r="H229" s="219">
        <v>323</v>
      </c>
      <c r="I229" s="221">
        <v>320</v>
      </c>
      <c r="J229" s="222" t="s">
        <v>675</v>
      </c>
      <c r="K229" s="192">
        <f t="shared" si="98"/>
        <v>67</v>
      </c>
      <c r="L229" s="223">
        <f t="shared" si="99"/>
        <v>0.26171875</v>
      </c>
      <c r="M229" s="219" t="s">
        <v>586</v>
      </c>
      <c r="N229" s="224">
        <v>43067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102</v>
      </c>
      <c r="B230" s="217">
        <v>43017</v>
      </c>
      <c r="C230" s="217"/>
      <c r="D230" s="218" t="s">
        <v>350</v>
      </c>
      <c r="E230" s="219" t="s">
        <v>617</v>
      </c>
      <c r="F230" s="220">
        <v>137.5</v>
      </c>
      <c r="G230" s="219"/>
      <c r="H230" s="219">
        <v>184</v>
      </c>
      <c r="I230" s="221">
        <v>183</v>
      </c>
      <c r="J230" s="222" t="s">
        <v>750</v>
      </c>
      <c r="K230" s="192">
        <f t="shared" si="98"/>
        <v>46.5</v>
      </c>
      <c r="L230" s="223">
        <f t="shared" si="99"/>
        <v>0.33818181818181819</v>
      </c>
      <c r="M230" s="219" t="s">
        <v>586</v>
      </c>
      <c r="N230" s="224">
        <v>43108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103</v>
      </c>
      <c r="B231" s="217">
        <v>43018</v>
      </c>
      <c r="C231" s="217"/>
      <c r="D231" s="218" t="s">
        <v>751</v>
      </c>
      <c r="E231" s="219" t="s">
        <v>617</v>
      </c>
      <c r="F231" s="220">
        <v>125.5</v>
      </c>
      <c r="G231" s="219"/>
      <c r="H231" s="219">
        <v>158</v>
      </c>
      <c r="I231" s="221">
        <v>155</v>
      </c>
      <c r="J231" s="222" t="s">
        <v>752</v>
      </c>
      <c r="K231" s="192">
        <f t="shared" si="98"/>
        <v>32.5</v>
      </c>
      <c r="L231" s="223">
        <f t="shared" si="99"/>
        <v>0.25896414342629481</v>
      </c>
      <c r="M231" s="219" t="s">
        <v>586</v>
      </c>
      <c r="N231" s="224">
        <v>43067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6">
        <v>104</v>
      </c>
      <c r="B232" s="217">
        <v>43018</v>
      </c>
      <c r="C232" s="217"/>
      <c r="D232" s="218" t="s">
        <v>753</v>
      </c>
      <c r="E232" s="219" t="s">
        <v>617</v>
      </c>
      <c r="F232" s="220">
        <v>895</v>
      </c>
      <c r="G232" s="219"/>
      <c r="H232" s="219">
        <v>1122.5</v>
      </c>
      <c r="I232" s="221">
        <v>1078</v>
      </c>
      <c r="J232" s="222" t="s">
        <v>754</v>
      </c>
      <c r="K232" s="192">
        <v>227.5</v>
      </c>
      <c r="L232" s="223">
        <v>0.25418994413407803</v>
      </c>
      <c r="M232" s="219" t="s">
        <v>586</v>
      </c>
      <c r="N232" s="224">
        <v>43117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105</v>
      </c>
      <c r="B233" s="217">
        <v>43020</v>
      </c>
      <c r="C233" s="217"/>
      <c r="D233" s="218" t="s">
        <v>343</v>
      </c>
      <c r="E233" s="219" t="s">
        <v>617</v>
      </c>
      <c r="F233" s="220">
        <v>525</v>
      </c>
      <c r="G233" s="219"/>
      <c r="H233" s="219">
        <v>629</v>
      </c>
      <c r="I233" s="221">
        <v>629</v>
      </c>
      <c r="J233" s="222" t="s">
        <v>675</v>
      </c>
      <c r="K233" s="192">
        <v>104</v>
      </c>
      <c r="L233" s="223">
        <v>0.19809523809523799</v>
      </c>
      <c r="M233" s="219" t="s">
        <v>586</v>
      </c>
      <c r="N233" s="224">
        <v>43119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106</v>
      </c>
      <c r="B234" s="217">
        <v>43046</v>
      </c>
      <c r="C234" s="217"/>
      <c r="D234" s="218" t="s">
        <v>385</v>
      </c>
      <c r="E234" s="219" t="s">
        <v>617</v>
      </c>
      <c r="F234" s="220">
        <v>740</v>
      </c>
      <c r="G234" s="219"/>
      <c r="H234" s="219">
        <v>892.5</v>
      </c>
      <c r="I234" s="221">
        <v>900</v>
      </c>
      <c r="J234" s="222" t="s">
        <v>755</v>
      </c>
      <c r="K234" s="192">
        <f>H234-F234</f>
        <v>152.5</v>
      </c>
      <c r="L234" s="223">
        <f>K234/F234</f>
        <v>0.20608108108108109</v>
      </c>
      <c r="M234" s="219" t="s">
        <v>586</v>
      </c>
      <c r="N234" s="224">
        <v>43052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107</v>
      </c>
      <c r="B235" s="186">
        <v>43073</v>
      </c>
      <c r="C235" s="186"/>
      <c r="D235" s="187" t="s">
        <v>756</v>
      </c>
      <c r="E235" s="188" t="s">
        <v>617</v>
      </c>
      <c r="F235" s="189">
        <v>118.5</v>
      </c>
      <c r="G235" s="188"/>
      <c r="H235" s="188">
        <v>143.5</v>
      </c>
      <c r="I235" s="190">
        <v>145</v>
      </c>
      <c r="J235" s="191" t="s">
        <v>607</v>
      </c>
      <c r="K235" s="192">
        <f>H235-F235</f>
        <v>25</v>
      </c>
      <c r="L235" s="193">
        <f>K235/F235</f>
        <v>0.2109704641350211</v>
      </c>
      <c r="M235" s="188" t="s">
        <v>586</v>
      </c>
      <c r="N235" s="194">
        <v>43097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5">
        <v>108</v>
      </c>
      <c r="B236" s="196">
        <v>43090</v>
      </c>
      <c r="C236" s="196"/>
      <c r="D236" s="197" t="s">
        <v>431</v>
      </c>
      <c r="E236" s="198" t="s">
        <v>617</v>
      </c>
      <c r="F236" s="199">
        <v>715</v>
      </c>
      <c r="G236" s="199"/>
      <c r="H236" s="200">
        <v>500</v>
      </c>
      <c r="I236" s="200">
        <v>872</v>
      </c>
      <c r="J236" s="201" t="s">
        <v>757</v>
      </c>
      <c r="K236" s="202">
        <f>H236-F236</f>
        <v>-215</v>
      </c>
      <c r="L236" s="203">
        <f>K236/F236</f>
        <v>-0.30069930069930068</v>
      </c>
      <c r="M236" s="199" t="s">
        <v>598</v>
      </c>
      <c r="N236" s="196">
        <v>43670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109</v>
      </c>
      <c r="B237" s="186">
        <v>43098</v>
      </c>
      <c r="C237" s="186"/>
      <c r="D237" s="187" t="s">
        <v>600</v>
      </c>
      <c r="E237" s="188" t="s">
        <v>617</v>
      </c>
      <c r="F237" s="189">
        <v>435</v>
      </c>
      <c r="G237" s="188"/>
      <c r="H237" s="188">
        <v>542.5</v>
      </c>
      <c r="I237" s="190">
        <v>539</v>
      </c>
      <c r="J237" s="191" t="s">
        <v>675</v>
      </c>
      <c r="K237" s="192">
        <v>107.5</v>
      </c>
      <c r="L237" s="193">
        <v>0.247126436781609</v>
      </c>
      <c r="M237" s="188" t="s">
        <v>586</v>
      </c>
      <c r="N237" s="194">
        <v>43206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110</v>
      </c>
      <c r="B238" s="186">
        <v>43098</v>
      </c>
      <c r="C238" s="186"/>
      <c r="D238" s="187" t="s">
        <v>558</v>
      </c>
      <c r="E238" s="188" t="s">
        <v>617</v>
      </c>
      <c r="F238" s="189">
        <v>885</v>
      </c>
      <c r="G238" s="188"/>
      <c r="H238" s="188">
        <v>1090</v>
      </c>
      <c r="I238" s="190">
        <v>1084</v>
      </c>
      <c r="J238" s="191" t="s">
        <v>675</v>
      </c>
      <c r="K238" s="192">
        <v>205</v>
      </c>
      <c r="L238" s="193">
        <v>0.23163841807909599</v>
      </c>
      <c r="M238" s="188" t="s">
        <v>586</v>
      </c>
      <c r="N238" s="194">
        <v>43213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5">
        <v>111</v>
      </c>
      <c r="B239" s="226">
        <v>43192</v>
      </c>
      <c r="C239" s="226"/>
      <c r="D239" s="204" t="s">
        <v>758</v>
      </c>
      <c r="E239" s="199" t="s">
        <v>617</v>
      </c>
      <c r="F239" s="227">
        <v>478.5</v>
      </c>
      <c r="G239" s="199"/>
      <c r="H239" s="199">
        <v>442</v>
      </c>
      <c r="I239" s="200">
        <v>613</v>
      </c>
      <c r="J239" s="201" t="s">
        <v>759</v>
      </c>
      <c r="K239" s="202">
        <f>H239-F239</f>
        <v>-36.5</v>
      </c>
      <c r="L239" s="203">
        <f>K239/F239</f>
        <v>-7.6280041797283177E-2</v>
      </c>
      <c r="M239" s="199" t="s">
        <v>598</v>
      </c>
      <c r="N239" s="196">
        <v>43762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5">
        <v>112</v>
      </c>
      <c r="B240" s="196">
        <v>43194</v>
      </c>
      <c r="C240" s="196"/>
      <c r="D240" s="197" t="s">
        <v>760</v>
      </c>
      <c r="E240" s="198" t="s">
        <v>617</v>
      </c>
      <c r="F240" s="199">
        <f>141.5-7.3</f>
        <v>134.19999999999999</v>
      </c>
      <c r="G240" s="199"/>
      <c r="H240" s="200">
        <v>77</v>
      </c>
      <c r="I240" s="200">
        <v>180</v>
      </c>
      <c r="J240" s="201" t="s">
        <v>761</v>
      </c>
      <c r="K240" s="202">
        <f>H240-F240</f>
        <v>-57.199999999999989</v>
      </c>
      <c r="L240" s="203">
        <f>K240/F240</f>
        <v>-0.42622950819672129</v>
      </c>
      <c r="M240" s="199" t="s">
        <v>598</v>
      </c>
      <c r="N240" s="196">
        <v>43522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5">
        <v>113</v>
      </c>
      <c r="B241" s="196">
        <v>43209</v>
      </c>
      <c r="C241" s="196"/>
      <c r="D241" s="197" t="s">
        <v>762</v>
      </c>
      <c r="E241" s="198" t="s">
        <v>617</v>
      </c>
      <c r="F241" s="199">
        <v>430</v>
      </c>
      <c r="G241" s="199"/>
      <c r="H241" s="200">
        <v>220</v>
      </c>
      <c r="I241" s="200">
        <v>537</v>
      </c>
      <c r="J241" s="201" t="s">
        <v>763</v>
      </c>
      <c r="K241" s="202">
        <f>H241-F241</f>
        <v>-210</v>
      </c>
      <c r="L241" s="203">
        <f>K241/F241</f>
        <v>-0.48837209302325579</v>
      </c>
      <c r="M241" s="199" t="s">
        <v>598</v>
      </c>
      <c r="N241" s="196">
        <v>43252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114</v>
      </c>
      <c r="B242" s="217">
        <v>43220</v>
      </c>
      <c r="C242" s="217"/>
      <c r="D242" s="218" t="s">
        <v>386</v>
      </c>
      <c r="E242" s="219" t="s">
        <v>617</v>
      </c>
      <c r="F242" s="219">
        <v>153.5</v>
      </c>
      <c r="G242" s="219"/>
      <c r="H242" s="219">
        <v>196</v>
      </c>
      <c r="I242" s="221">
        <v>196</v>
      </c>
      <c r="J242" s="191" t="s">
        <v>764</v>
      </c>
      <c r="K242" s="192">
        <f>H242-F242</f>
        <v>42.5</v>
      </c>
      <c r="L242" s="193">
        <f>K242/F242</f>
        <v>0.27687296416938112</v>
      </c>
      <c r="M242" s="188" t="s">
        <v>586</v>
      </c>
      <c r="N242" s="194">
        <v>43605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5">
        <v>115</v>
      </c>
      <c r="B243" s="196">
        <v>43306</v>
      </c>
      <c r="C243" s="196"/>
      <c r="D243" s="197" t="s">
        <v>734</v>
      </c>
      <c r="E243" s="198" t="s">
        <v>617</v>
      </c>
      <c r="F243" s="199">
        <v>27.5</v>
      </c>
      <c r="G243" s="199"/>
      <c r="H243" s="200">
        <v>13.1</v>
      </c>
      <c r="I243" s="200">
        <v>60</v>
      </c>
      <c r="J243" s="201" t="s">
        <v>765</v>
      </c>
      <c r="K243" s="202">
        <v>-14.4</v>
      </c>
      <c r="L243" s="203">
        <v>-0.52363636363636401</v>
      </c>
      <c r="M243" s="199" t="s">
        <v>598</v>
      </c>
      <c r="N243" s="196">
        <v>43138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5">
        <v>116</v>
      </c>
      <c r="B244" s="226">
        <v>43318</v>
      </c>
      <c r="C244" s="226"/>
      <c r="D244" s="204" t="s">
        <v>766</v>
      </c>
      <c r="E244" s="199" t="s">
        <v>617</v>
      </c>
      <c r="F244" s="199">
        <v>148.5</v>
      </c>
      <c r="G244" s="199"/>
      <c r="H244" s="199">
        <v>102</v>
      </c>
      <c r="I244" s="200">
        <v>182</v>
      </c>
      <c r="J244" s="201" t="s">
        <v>767</v>
      </c>
      <c r="K244" s="202">
        <f>H244-F244</f>
        <v>-46.5</v>
      </c>
      <c r="L244" s="203">
        <f>K244/F244</f>
        <v>-0.31313131313131315</v>
      </c>
      <c r="M244" s="199" t="s">
        <v>598</v>
      </c>
      <c r="N244" s="196">
        <v>43661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117</v>
      </c>
      <c r="B245" s="186">
        <v>43335</v>
      </c>
      <c r="C245" s="186"/>
      <c r="D245" s="187" t="s">
        <v>768</v>
      </c>
      <c r="E245" s="188" t="s">
        <v>617</v>
      </c>
      <c r="F245" s="219">
        <v>285</v>
      </c>
      <c r="G245" s="188"/>
      <c r="H245" s="188">
        <v>355</v>
      </c>
      <c r="I245" s="190">
        <v>364</v>
      </c>
      <c r="J245" s="191" t="s">
        <v>769</v>
      </c>
      <c r="K245" s="192">
        <v>70</v>
      </c>
      <c r="L245" s="193">
        <v>0.24561403508771901</v>
      </c>
      <c r="M245" s="188" t="s">
        <v>586</v>
      </c>
      <c r="N245" s="194">
        <v>43455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118</v>
      </c>
      <c r="B246" s="186">
        <v>43341</v>
      </c>
      <c r="C246" s="186"/>
      <c r="D246" s="187" t="s">
        <v>374</v>
      </c>
      <c r="E246" s="188" t="s">
        <v>617</v>
      </c>
      <c r="F246" s="219">
        <v>525</v>
      </c>
      <c r="G246" s="188"/>
      <c r="H246" s="188">
        <v>585</v>
      </c>
      <c r="I246" s="190">
        <v>635</v>
      </c>
      <c r="J246" s="191" t="s">
        <v>770</v>
      </c>
      <c r="K246" s="192">
        <f t="shared" ref="K246:K263" si="100">H246-F246</f>
        <v>60</v>
      </c>
      <c r="L246" s="193">
        <f t="shared" ref="L246:L263" si="101">K246/F246</f>
        <v>0.11428571428571428</v>
      </c>
      <c r="M246" s="188" t="s">
        <v>586</v>
      </c>
      <c r="N246" s="194">
        <v>43662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119</v>
      </c>
      <c r="B247" s="186">
        <v>43395</v>
      </c>
      <c r="C247" s="186"/>
      <c r="D247" s="187" t="s">
        <v>360</v>
      </c>
      <c r="E247" s="188" t="s">
        <v>617</v>
      </c>
      <c r="F247" s="219">
        <v>475</v>
      </c>
      <c r="G247" s="188"/>
      <c r="H247" s="188">
        <v>574</v>
      </c>
      <c r="I247" s="190">
        <v>570</v>
      </c>
      <c r="J247" s="191" t="s">
        <v>675</v>
      </c>
      <c r="K247" s="192">
        <f t="shared" si="100"/>
        <v>99</v>
      </c>
      <c r="L247" s="193">
        <f t="shared" si="101"/>
        <v>0.20842105263157895</v>
      </c>
      <c r="M247" s="188" t="s">
        <v>586</v>
      </c>
      <c r="N247" s="194">
        <v>43403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6">
        <v>120</v>
      </c>
      <c r="B248" s="217">
        <v>43397</v>
      </c>
      <c r="C248" s="217"/>
      <c r="D248" s="218" t="s">
        <v>381</v>
      </c>
      <c r="E248" s="219" t="s">
        <v>617</v>
      </c>
      <c r="F248" s="219">
        <v>707.5</v>
      </c>
      <c r="G248" s="219"/>
      <c r="H248" s="219">
        <v>872</v>
      </c>
      <c r="I248" s="221">
        <v>872</v>
      </c>
      <c r="J248" s="222" t="s">
        <v>675</v>
      </c>
      <c r="K248" s="192">
        <f t="shared" si="100"/>
        <v>164.5</v>
      </c>
      <c r="L248" s="223">
        <f t="shared" si="101"/>
        <v>0.23250883392226149</v>
      </c>
      <c r="M248" s="219" t="s">
        <v>586</v>
      </c>
      <c r="N248" s="224">
        <v>43482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6">
        <v>121</v>
      </c>
      <c r="B249" s="217">
        <v>43398</v>
      </c>
      <c r="C249" s="217"/>
      <c r="D249" s="218" t="s">
        <v>771</v>
      </c>
      <c r="E249" s="219" t="s">
        <v>617</v>
      </c>
      <c r="F249" s="219">
        <v>162</v>
      </c>
      <c r="G249" s="219"/>
      <c r="H249" s="219">
        <v>204</v>
      </c>
      <c r="I249" s="221">
        <v>209</v>
      </c>
      <c r="J249" s="222" t="s">
        <v>772</v>
      </c>
      <c r="K249" s="192">
        <f t="shared" si="100"/>
        <v>42</v>
      </c>
      <c r="L249" s="223">
        <f t="shared" si="101"/>
        <v>0.25925925925925924</v>
      </c>
      <c r="M249" s="219" t="s">
        <v>586</v>
      </c>
      <c r="N249" s="224">
        <v>43539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6">
        <v>122</v>
      </c>
      <c r="B250" s="217">
        <v>43399</v>
      </c>
      <c r="C250" s="217"/>
      <c r="D250" s="218" t="s">
        <v>479</v>
      </c>
      <c r="E250" s="219" t="s">
        <v>617</v>
      </c>
      <c r="F250" s="219">
        <v>240</v>
      </c>
      <c r="G250" s="219"/>
      <c r="H250" s="219">
        <v>297</v>
      </c>
      <c r="I250" s="221">
        <v>297</v>
      </c>
      <c r="J250" s="222" t="s">
        <v>675</v>
      </c>
      <c r="K250" s="228">
        <f t="shared" si="100"/>
        <v>57</v>
      </c>
      <c r="L250" s="223">
        <f t="shared" si="101"/>
        <v>0.23749999999999999</v>
      </c>
      <c r="M250" s="219" t="s">
        <v>586</v>
      </c>
      <c r="N250" s="224">
        <v>43417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123</v>
      </c>
      <c r="B251" s="186">
        <v>43439</v>
      </c>
      <c r="C251" s="186"/>
      <c r="D251" s="187" t="s">
        <v>773</v>
      </c>
      <c r="E251" s="188" t="s">
        <v>617</v>
      </c>
      <c r="F251" s="188">
        <v>202.5</v>
      </c>
      <c r="G251" s="188"/>
      <c r="H251" s="188">
        <v>255</v>
      </c>
      <c r="I251" s="190">
        <v>252</v>
      </c>
      <c r="J251" s="191" t="s">
        <v>675</v>
      </c>
      <c r="K251" s="192">
        <f t="shared" si="100"/>
        <v>52.5</v>
      </c>
      <c r="L251" s="193">
        <f t="shared" si="101"/>
        <v>0.25925925925925924</v>
      </c>
      <c r="M251" s="188" t="s">
        <v>586</v>
      </c>
      <c r="N251" s="194">
        <v>43542</v>
      </c>
      <c r="O251" s="1"/>
      <c r="P251" s="1"/>
      <c r="Q251" s="1"/>
      <c r="R251" s="6" t="s">
        <v>774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124</v>
      </c>
      <c r="B252" s="217">
        <v>43465</v>
      </c>
      <c r="C252" s="186"/>
      <c r="D252" s="218" t="s">
        <v>413</v>
      </c>
      <c r="E252" s="219" t="s">
        <v>617</v>
      </c>
      <c r="F252" s="219">
        <v>710</v>
      </c>
      <c r="G252" s="219"/>
      <c r="H252" s="219">
        <v>866</v>
      </c>
      <c r="I252" s="221">
        <v>866</v>
      </c>
      <c r="J252" s="222" t="s">
        <v>675</v>
      </c>
      <c r="K252" s="192">
        <f t="shared" si="100"/>
        <v>156</v>
      </c>
      <c r="L252" s="193">
        <f t="shared" si="101"/>
        <v>0.21971830985915494</v>
      </c>
      <c r="M252" s="188" t="s">
        <v>586</v>
      </c>
      <c r="N252" s="194">
        <v>43553</v>
      </c>
      <c r="O252" s="1"/>
      <c r="P252" s="1"/>
      <c r="Q252" s="1"/>
      <c r="R252" s="6" t="s">
        <v>774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6">
        <v>125</v>
      </c>
      <c r="B253" s="217">
        <v>43522</v>
      </c>
      <c r="C253" s="217"/>
      <c r="D253" s="218" t="s">
        <v>152</v>
      </c>
      <c r="E253" s="219" t="s">
        <v>617</v>
      </c>
      <c r="F253" s="219">
        <v>337.25</v>
      </c>
      <c r="G253" s="219"/>
      <c r="H253" s="219">
        <v>398.5</v>
      </c>
      <c r="I253" s="221">
        <v>411</v>
      </c>
      <c r="J253" s="191" t="s">
        <v>775</v>
      </c>
      <c r="K253" s="192">
        <f t="shared" si="100"/>
        <v>61.25</v>
      </c>
      <c r="L253" s="193">
        <f t="shared" si="101"/>
        <v>0.1816160118606375</v>
      </c>
      <c r="M253" s="188" t="s">
        <v>586</v>
      </c>
      <c r="N253" s="194">
        <v>43760</v>
      </c>
      <c r="O253" s="1"/>
      <c r="P253" s="1"/>
      <c r="Q253" s="1"/>
      <c r="R253" s="6" t="s">
        <v>774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9">
        <v>126</v>
      </c>
      <c r="B254" s="230">
        <v>43559</v>
      </c>
      <c r="C254" s="230"/>
      <c r="D254" s="231" t="s">
        <v>776</v>
      </c>
      <c r="E254" s="232" t="s">
        <v>617</v>
      </c>
      <c r="F254" s="232">
        <v>130</v>
      </c>
      <c r="G254" s="232"/>
      <c r="H254" s="232">
        <v>65</v>
      </c>
      <c r="I254" s="233">
        <v>158</v>
      </c>
      <c r="J254" s="201" t="s">
        <v>777</v>
      </c>
      <c r="K254" s="202">
        <f t="shared" si="100"/>
        <v>-65</v>
      </c>
      <c r="L254" s="203">
        <f t="shared" si="101"/>
        <v>-0.5</v>
      </c>
      <c r="M254" s="199" t="s">
        <v>598</v>
      </c>
      <c r="N254" s="196">
        <v>43726</v>
      </c>
      <c r="O254" s="1"/>
      <c r="P254" s="1"/>
      <c r="Q254" s="1"/>
      <c r="R254" s="6" t="s">
        <v>778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6">
        <v>127</v>
      </c>
      <c r="B255" s="217">
        <v>43017</v>
      </c>
      <c r="C255" s="217"/>
      <c r="D255" s="218" t="s">
        <v>184</v>
      </c>
      <c r="E255" s="219" t="s">
        <v>617</v>
      </c>
      <c r="F255" s="219">
        <v>141.5</v>
      </c>
      <c r="G255" s="219"/>
      <c r="H255" s="219">
        <v>183.5</v>
      </c>
      <c r="I255" s="221">
        <v>210</v>
      </c>
      <c r="J255" s="191" t="s">
        <v>772</v>
      </c>
      <c r="K255" s="192">
        <f t="shared" si="100"/>
        <v>42</v>
      </c>
      <c r="L255" s="193">
        <f t="shared" si="101"/>
        <v>0.29681978798586572</v>
      </c>
      <c r="M255" s="188" t="s">
        <v>586</v>
      </c>
      <c r="N255" s="194">
        <v>43042</v>
      </c>
      <c r="O255" s="1"/>
      <c r="P255" s="1"/>
      <c r="Q255" s="1"/>
      <c r="R255" s="6" t="s">
        <v>778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9">
        <v>128</v>
      </c>
      <c r="B256" s="230">
        <v>43074</v>
      </c>
      <c r="C256" s="230"/>
      <c r="D256" s="231" t="s">
        <v>779</v>
      </c>
      <c r="E256" s="232" t="s">
        <v>617</v>
      </c>
      <c r="F256" s="227">
        <v>172</v>
      </c>
      <c r="G256" s="232"/>
      <c r="H256" s="232">
        <v>155.25</v>
      </c>
      <c r="I256" s="233">
        <v>230</v>
      </c>
      <c r="J256" s="201" t="s">
        <v>780</v>
      </c>
      <c r="K256" s="202">
        <f t="shared" si="100"/>
        <v>-16.75</v>
      </c>
      <c r="L256" s="203">
        <f t="shared" si="101"/>
        <v>-9.7383720930232565E-2</v>
      </c>
      <c r="M256" s="199" t="s">
        <v>598</v>
      </c>
      <c r="N256" s="196">
        <v>43787</v>
      </c>
      <c r="O256" s="1"/>
      <c r="P256" s="1"/>
      <c r="Q256" s="1"/>
      <c r="R256" s="6" t="s">
        <v>778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6">
        <v>129</v>
      </c>
      <c r="B257" s="217">
        <v>43398</v>
      </c>
      <c r="C257" s="217"/>
      <c r="D257" s="218" t="s">
        <v>107</v>
      </c>
      <c r="E257" s="219" t="s">
        <v>617</v>
      </c>
      <c r="F257" s="219">
        <v>698.5</v>
      </c>
      <c r="G257" s="219"/>
      <c r="H257" s="219">
        <v>890</v>
      </c>
      <c r="I257" s="221">
        <v>890</v>
      </c>
      <c r="J257" s="191" t="s">
        <v>848</v>
      </c>
      <c r="K257" s="192">
        <f t="shared" si="100"/>
        <v>191.5</v>
      </c>
      <c r="L257" s="193">
        <f t="shared" si="101"/>
        <v>0.27415891195418757</v>
      </c>
      <c r="M257" s="188" t="s">
        <v>586</v>
      </c>
      <c r="N257" s="194">
        <v>44328</v>
      </c>
      <c r="O257" s="1"/>
      <c r="P257" s="1"/>
      <c r="Q257" s="1"/>
      <c r="R257" s="6" t="s">
        <v>774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6">
        <v>130</v>
      </c>
      <c r="B258" s="217">
        <v>42877</v>
      </c>
      <c r="C258" s="217"/>
      <c r="D258" s="218" t="s">
        <v>373</v>
      </c>
      <c r="E258" s="219" t="s">
        <v>617</v>
      </c>
      <c r="F258" s="219">
        <v>127.6</v>
      </c>
      <c r="G258" s="219"/>
      <c r="H258" s="219">
        <v>138</v>
      </c>
      <c r="I258" s="221">
        <v>190</v>
      </c>
      <c r="J258" s="191" t="s">
        <v>781</v>
      </c>
      <c r="K258" s="192">
        <f t="shared" si="100"/>
        <v>10.400000000000006</v>
      </c>
      <c r="L258" s="193">
        <f t="shared" si="101"/>
        <v>8.1504702194357417E-2</v>
      </c>
      <c r="M258" s="188" t="s">
        <v>586</v>
      </c>
      <c r="N258" s="194">
        <v>43774</v>
      </c>
      <c r="O258" s="1"/>
      <c r="P258" s="1"/>
      <c r="Q258" s="1"/>
      <c r="R258" s="6" t="s">
        <v>778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6">
        <v>131</v>
      </c>
      <c r="B259" s="217">
        <v>43158</v>
      </c>
      <c r="C259" s="217"/>
      <c r="D259" s="218" t="s">
        <v>782</v>
      </c>
      <c r="E259" s="219" t="s">
        <v>617</v>
      </c>
      <c r="F259" s="219">
        <v>317</v>
      </c>
      <c r="G259" s="219"/>
      <c r="H259" s="219">
        <v>382.5</v>
      </c>
      <c r="I259" s="221">
        <v>398</v>
      </c>
      <c r="J259" s="191" t="s">
        <v>783</v>
      </c>
      <c r="K259" s="192">
        <f t="shared" si="100"/>
        <v>65.5</v>
      </c>
      <c r="L259" s="193">
        <f t="shared" si="101"/>
        <v>0.20662460567823343</v>
      </c>
      <c r="M259" s="188" t="s">
        <v>586</v>
      </c>
      <c r="N259" s="194">
        <v>44238</v>
      </c>
      <c r="O259" s="1"/>
      <c r="P259" s="1"/>
      <c r="Q259" s="1"/>
      <c r="R259" s="6" t="s">
        <v>778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9">
        <v>132</v>
      </c>
      <c r="B260" s="230">
        <v>43164</v>
      </c>
      <c r="C260" s="230"/>
      <c r="D260" s="231" t="s">
        <v>144</v>
      </c>
      <c r="E260" s="232" t="s">
        <v>617</v>
      </c>
      <c r="F260" s="227">
        <f>510-14.4</f>
        <v>495.6</v>
      </c>
      <c r="G260" s="232"/>
      <c r="H260" s="232">
        <v>350</v>
      </c>
      <c r="I260" s="233">
        <v>672</v>
      </c>
      <c r="J260" s="201" t="s">
        <v>784</v>
      </c>
      <c r="K260" s="202">
        <f t="shared" si="100"/>
        <v>-145.60000000000002</v>
      </c>
      <c r="L260" s="203">
        <f t="shared" si="101"/>
        <v>-0.29378531073446329</v>
      </c>
      <c r="M260" s="199" t="s">
        <v>598</v>
      </c>
      <c r="N260" s="196">
        <v>43887</v>
      </c>
      <c r="O260" s="1"/>
      <c r="P260" s="1"/>
      <c r="Q260" s="1"/>
      <c r="R260" s="6" t="s">
        <v>774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9">
        <v>133</v>
      </c>
      <c r="B261" s="230">
        <v>43237</v>
      </c>
      <c r="C261" s="230"/>
      <c r="D261" s="231" t="s">
        <v>471</v>
      </c>
      <c r="E261" s="232" t="s">
        <v>617</v>
      </c>
      <c r="F261" s="227">
        <v>230.3</v>
      </c>
      <c r="G261" s="232"/>
      <c r="H261" s="232">
        <v>102.5</v>
      </c>
      <c r="I261" s="233">
        <v>348</v>
      </c>
      <c r="J261" s="201" t="s">
        <v>785</v>
      </c>
      <c r="K261" s="202">
        <f t="shared" si="100"/>
        <v>-127.80000000000001</v>
      </c>
      <c r="L261" s="203">
        <f t="shared" si="101"/>
        <v>-0.55492835432045162</v>
      </c>
      <c r="M261" s="199" t="s">
        <v>598</v>
      </c>
      <c r="N261" s="196">
        <v>43896</v>
      </c>
      <c r="O261" s="1"/>
      <c r="P261" s="1"/>
      <c r="Q261" s="1"/>
      <c r="R261" s="6" t="s">
        <v>774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134</v>
      </c>
      <c r="B262" s="217">
        <v>43258</v>
      </c>
      <c r="C262" s="217"/>
      <c r="D262" s="218" t="s">
        <v>436</v>
      </c>
      <c r="E262" s="219" t="s">
        <v>617</v>
      </c>
      <c r="F262" s="219">
        <f>342.5-5.1</f>
        <v>337.4</v>
      </c>
      <c r="G262" s="219"/>
      <c r="H262" s="219">
        <v>412.5</v>
      </c>
      <c r="I262" s="221">
        <v>439</v>
      </c>
      <c r="J262" s="191" t="s">
        <v>786</v>
      </c>
      <c r="K262" s="192">
        <f t="shared" si="100"/>
        <v>75.100000000000023</v>
      </c>
      <c r="L262" s="193">
        <f t="shared" si="101"/>
        <v>0.22258446947243635</v>
      </c>
      <c r="M262" s="188" t="s">
        <v>586</v>
      </c>
      <c r="N262" s="194">
        <v>44230</v>
      </c>
      <c r="O262" s="1"/>
      <c r="P262" s="1"/>
      <c r="Q262" s="1"/>
      <c r="R262" s="6" t="s">
        <v>778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0">
        <v>135</v>
      </c>
      <c r="B263" s="209">
        <v>43285</v>
      </c>
      <c r="C263" s="209"/>
      <c r="D263" s="210" t="s">
        <v>55</v>
      </c>
      <c r="E263" s="211" t="s">
        <v>617</v>
      </c>
      <c r="F263" s="211">
        <f>127.5-5.53</f>
        <v>121.97</v>
      </c>
      <c r="G263" s="212"/>
      <c r="H263" s="212">
        <v>122.5</v>
      </c>
      <c r="I263" s="212">
        <v>170</v>
      </c>
      <c r="J263" s="213" t="s">
        <v>815</v>
      </c>
      <c r="K263" s="214">
        <f t="shared" si="100"/>
        <v>0.53000000000000114</v>
      </c>
      <c r="L263" s="215">
        <f t="shared" si="101"/>
        <v>4.3453308190538747E-3</v>
      </c>
      <c r="M263" s="211" t="s">
        <v>708</v>
      </c>
      <c r="N263" s="209">
        <v>44431</v>
      </c>
      <c r="O263" s="1"/>
      <c r="P263" s="1"/>
      <c r="Q263" s="1"/>
      <c r="R263" s="6" t="s">
        <v>774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9">
        <v>136</v>
      </c>
      <c r="B264" s="230">
        <v>43294</v>
      </c>
      <c r="C264" s="230"/>
      <c r="D264" s="231" t="s">
        <v>362</v>
      </c>
      <c r="E264" s="232" t="s">
        <v>617</v>
      </c>
      <c r="F264" s="227">
        <v>46.5</v>
      </c>
      <c r="G264" s="232"/>
      <c r="H264" s="232">
        <v>17</v>
      </c>
      <c r="I264" s="233">
        <v>59</v>
      </c>
      <c r="J264" s="201" t="s">
        <v>787</v>
      </c>
      <c r="K264" s="202">
        <f t="shared" ref="K264:K272" si="102">H264-F264</f>
        <v>-29.5</v>
      </c>
      <c r="L264" s="203">
        <f t="shared" ref="L264:L272" si="103">K264/F264</f>
        <v>-0.63440860215053763</v>
      </c>
      <c r="M264" s="199" t="s">
        <v>598</v>
      </c>
      <c r="N264" s="196">
        <v>43887</v>
      </c>
      <c r="O264" s="1"/>
      <c r="P264" s="1"/>
      <c r="Q264" s="1"/>
      <c r="R264" s="6" t="s">
        <v>774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137</v>
      </c>
      <c r="B265" s="217">
        <v>43396</v>
      </c>
      <c r="C265" s="217"/>
      <c r="D265" s="218" t="s">
        <v>415</v>
      </c>
      <c r="E265" s="219" t="s">
        <v>617</v>
      </c>
      <c r="F265" s="219">
        <v>156.5</v>
      </c>
      <c r="G265" s="219"/>
      <c r="H265" s="219">
        <v>207.5</v>
      </c>
      <c r="I265" s="221">
        <v>191</v>
      </c>
      <c r="J265" s="191" t="s">
        <v>675</v>
      </c>
      <c r="K265" s="192">
        <f t="shared" si="102"/>
        <v>51</v>
      </c>
      <c r="L265" s="193">
        <f t="shared" si="103"/>
        <v>0.32587859424920129</v>
      </c>
      <c r="M265" s="188" t="s">
        <v>586</v>
      </c>
      <c r="N265" s="194">
        <v>44369</v>
      </c>
      <c r="O265" s="1"/>
      <c r="P265" s="1"/>
      <c r="Q265" s="1"/>
      <c r="R265" s="6" t="s">
        <v>774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138</v>
      </c>
      <c r="B266" s="217">
        <v>43439</v>
      </c>
      <c r="C266" s="217"/>
      <c r="D266" s="218" t="s">
        <v>324</v>
      </c>
      <c r="E266" s="219" t="s">
        <v>617</v>
      </c>
      <c r="F266" s="219">
        <v>259.5</v>
      </c>
      <c r="G266" s="219"/>
      <c r="H266" s="219">
        <v>320</v>
      </c>
      <c r="I266" s="221">
        <v>320</v>
      </c>
      <c r="J266" s="191" t="s">
        <v>675</v>
      </c>
      <c r="K266" s="192">
        <f t="shared" si="102"/>
        <v>60.5</v>
      </c>
      <c r="L266" s="193">
        <f t="shared" si="103"/>
        <v>0.23314065510597304</v>
      </c>
      <c r="M266" s="188" t="s">
        <v>586</v>
      </c>
      <c r="N266" s="194">
        <v>44323</v>
      </c>
      <c r="O266" s="1"/>
      <c r="P266" s="1"/>
      <c r="Q266" s="1"/>
      <c r="R266" s="6" t="s">
        <v>774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9">
        <v>139</v>
      </c>
      <c r="B267" s="230">
        <v>43439</v>
      </c>
      <c r="C267" s="230"/>
      <c r="D267" s="231" t="s">
        <v>788</v>
      </c>
      <c r="E267" s="232" t="s">
        <v>617</v>
      </c>
      <c r="F267" s="232">
        <v>715</v>
      </c>
      <c r="G267" s="232"/>
      <c r="H267" s="232">
        <v>445</v>
      </c>
      <c r="I267" s="233">
        <v>840</v>
      </c>
      <c r="J267" s="201" t="s">
        <v>789</v>
      </c>
      <c r="K267" s="202">
        <f t="shared" si="102"/>
        <v>-270</v>
      </c>
      <c r="L267" s="203">
        <f t="shared" si="103"/>
        <v>-0.3776223776223776</v>
      </c>
      <c r="M267" s="199" t="s">
        <v>598</v>
      </c>
      <c r="N267" s="196">
        <v>43800</v>
      </c>
      <c r="O267" s="1"/>
      <c r="P267" s="1"/>
      <c r="Q267" s="1"/>
      <c r="R267" s="6" t="s">
        <v>774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6">
        <v>140</v>
      </c>
      <c r="B268" s="217">
        <v>43469</v>
      </c>
      <c r="C268" s="217"/>
      <c r="D268" s="218" t="s">
        <v>157</v>
      </c>
      <c r="E268" s="219" t="s">
        <v>617</v>
      </c>
      <c r="F268" s="219">
        <v>875</v>
      </c>
      <c r="G268" s="219"/>
      <c r="H268" s="219">
        <v>1165</v>
      </c>
      <c r="I268" s="221">
        <v>1185</v>
      </c>
      <c r="J268" s="191" t="s">
        <v>790</v>
      </c>
      <c r="K268" s="192">
        <f t="shared" si="102"/>
        <v>290</v>
      </c>
      <c r="L268" s="193">
        <f t="shared" si="103"/>
        <v>0.33142857142857141</v>
      </c>
      <c r="M268" s="188" t="s">
        <v>586</v>
      </c>
      <c r="N268" s="194">
        <v>43847</v>
      </c>
      <c r="O268" s="1"/>
      <c r="P268" s="1"/>
      <c r="Q268" s="1"/>
      <c r="R268" s="6" t="s">
        <v>774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6">
        <v>141</v>
      </c>
      <c r="B269" s="217">
        <v>43559</v>
      </c>
      <c r="C269" s="217"/>
      <c r="D269" s="218" t="s">
        <v>340</v>
      </c>
      <c r="E269" s="219" t="s">
        <v>617</v>
      </c>
      <c r="F269" s="219">
        <f>387-14.63</f>
        <v>372.37</v>
      </c>
      <c r="G269" s="219"/>
      <c r="H269" s="219">
        <v>490</v>
      </c>
      <c r="I269" s="221">
        <v>490</v>
      </c>
      <c r="J269" s="191" t="s">
        <v>675</v>
      </c>
      <c r="K269" s="192">
        <f t="shared" si="102"/>
        <v>117.63</v>
      </c>
      <c r="L269" s="193">
        <f t="shared" si="103"/>
        <v>0.31589548030185027</v>
      </c>
      <c r="M269" s="188" t="s">
        <v>586</v>
      </c>
      <c r="N269" s="194">
        <v>43850</v>
      </c>
      <c r="O269" s="1"/>
      <c r="P269" s="1"/>
      <c r="Q269" s="1"/>
      <c r="R269" s="6" t="s">
        <v>774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9">
        <v>142</v>
      </c>
      <c r="B270" s="230">
        <v>43578</v>
      </c>
      <c r="C270" s="230"/>
      <c r="D270" s="231" t="s">
        <v>791</v>
      </c>
      <c r="E270" s="232" t="s">
        <v>588</v>
      </c>
      <c r="F270" s="232">
        <v>220</v>
      </c>
      <c r="G270" s="232"/>
      <c r="H270" s="232">
        <v>127.5</v>
      </c>
      <c r="I270" s="233">
        <v>284</v>
      </c>
      <c r="J270" s="201" t="s">
        <v>792</v>
      </c>
      <c r="K270" s="202">
        <f t="shared" si="102"/>
        <v>-92.5</v>
      </c>
      <c r="L270" s="203">
        <f t="shared" si="103"/>
        <v>-0.42045454545454547</v>
      </c>
      <c r="M270" s="199" t="s">
        <v>598</v>
      </c>
      <c r="N270" s="196">
        <v>43896</v>
      </c>
      <c r="O270" s="1"/>
      <c r="P270" s="1"/>
      <c r="Q270" s="1"/>
      <c r="R270" s="6" t="s">
        <v>774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6">
        <v>143</v>
      </c>
      <c r="B271" s="217">
        <v>43622</v>
      </c>
      <c r="C271" s="217"/>
      <c r="D271" s="218" t="s">
        <v>480</v>
      </c>
      <c r="E271" s="219" t="s">
        <v>588</v>
      </c>
      <c r="F271" s="219">
        <v>332.8</v>
      </c>
      <c r="G271" s="219"/>
      <c r="H271" s="219">
        <v>405</v>
      </c>
      <c r="I271" s="221">
        <v>419</v>
      </c>
      <c r="J271" s="191" t="s">
        <v>793</v>
      </c>
      <c r="K271" s="192">
        <f t="shared" si="102"/>
        <v>72.199999999999989</v>
      </c>
      <c r="L271" s="193">
        <f t="shared" si="103"/>
        <v>0.21694711538461534</v>
      </c>
      <c r="M271" s="188" t="s">
        <v>586</v>
      </c>
      <c r="N271" s="194">
        <v>43860</v>
      </c>
      <c r="O271" s="1"/>
      <c r="P271" s="1"/>
      <c r="Q271" s="1"/>
      <c r="R271" s="6" t="s">
        <v>778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0">
        <v>144</v>
      </c>
      <c r="B272" s="209">
        <v>43641</v>
      </c>
      <c r="C272" s="209"/>
      <c r="D272" s="210" t="s">
        <v>150</v>
      </c>
      <c r="E272" s="211" t="s">
        <v>617</v>
      </c>
      <c r="F272" s="211">
        <v>386</v>
      </c>
      <c r="G272" s="212"/>
      <c r="H272" s="212">
        <v>395</v>
      </c>
      <c r="I272" s="212">
        <v>452</v>
      </c>
      <c r="J272" s="213" t="s">
        <v>794</v>
      </c>
      <c r="K272" s="214">
        <f t="shared" si="102"/>
        <v>9</v>
      </c>
      <c r="L272" s="215">
        <f t="shared" si="103"/>
        <v>2.3316062176165803E-2</v>
      </c>
      <c r="M272" s="211" t="s">
        <v>708</v>
      </c>
      <c r="N272" s="209">
        <v>43868</v>
      </c>
      <c r="O272" s="1"/>
      <c r="P272" s="1"/>
      <c r="Q272" s="1"/>
      <c r="R272" s="6" t="s">
        <v>778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0">
        <v>145</v>
      </c>
      <c r="B273" s="209">
        <v>43707</v>
      </c>
      <c r="C273" s="209"/>
      <c r="D273" s="210" t="s">
        <v>130</v>
      </c>
      <c r="E273" s="211" t="s">
        <v>617</v>
      </c>
      <c r="F273" s="211">
        <v>137.5</v>
      </c>
      <c r="G273" s="212"/>
      <c r="H273" s="212">
        <v>138.5</v>
      </c>
      <c r="I273" s="212">
        <v>190</v>
      </c>
      <c r="J273" s="213" t="s">
        <v>814</v>
      </c>
      <c r="K273" s="214">
        <f>H273-F273</f>
        <v>1</v>
      </c>
      <c r="L273" s="215">
        <f>K273/F273</f>
        <v>7.2727272727272727E-3</v>
      </c>
      <c r="M273" s="211" t="s">
        <v>708</v>
      </c>
      <c r="N273" s="209">
        <v>44432</v>
      </c>
      <c r="O273" s="1"/>
      <c r="P273" s="1"/>
      <c r="Q273" s="1"/>
      <c r="R273" s="6" t="s">
        <v>774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6">
        <v>146</v>
      </c>
      <c r="B274" s="217">
        <v>43731</v>
      </c>
      <c r="C274" s="217"/>
      <c r="D274" s="218" t="s">
        <v>427</v>
      </c>
      <c r="E274" s="219" t="s">
        <v>617</v>
      </c>
      <c r="F274" s="219">
        <v>235</v>
      </c>
      <c r="G274" s="219"/>
      <c r="H274" s="219">
        <v>295</v>
      </c>
      <c r="I274" s="221">
        <v>296</v>
      </c>
      <c r="J274" s="191" t="s">
        <v>795</v>
      </c>
      <c r="K274" s="192">
        <f t="shared" ref="K274:K280" si="104">H274-F274</f>
        <v>60</v>
      </c>
      <c r="L274" s="193">
        <f t="shared" ref="L274:L280" si="105">K274/F274</f>
        <v>0.25531914893617019</v>
      </c>
      <c r="M274" s="188" t="s">
        <v>586</v>
      </c>
      <c r="N274" s="194">
        <v>43844</v>
      </c>
      <c r="O274" s="1"/>
      <c r="P274" s="1"/>
      <c r="Q274" s="1"/>
      <c r="R274" s="6" t="s">
        <v>778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6">
        <v>147</v>
      </c>
      <c r="B275" s="217">
        <v>43752</v>
      </c>
      <c r="C275" s="217"/>
      <c r="D275" s="218" t="s">
        <v>796</v>
      </c>
      <c r="E275" s="219" t="s">
        <v>617</v>
      </c>
      <c r="F275" s="219">
        <v>277.5</v>
      </c>
      <c r="G275" s="219"/>
      <c r="H275" s="219">
        <v>333</v>
      </c>
      <c r="I275" s="221">
        <v>333</v>
      </c>
      <c r="J275" s="191" t="s">
        <v>797</v>
      </c>
      <c r="K275" s="192">
        <f t="shared" si="104"/>
        <v>55.5</v>
      </c>
      <c r="L275" s="193">
        <f t="shared" si="105"/>
        <v>0.2</v>
      </c>
      <c r="M275" s="188" t="s">
        <v>586</v>
      </c>
      <c r="N275" s="194">
        <v>43846</v>
      </c>
      <c r="O275" s="1"/>
      <c r="P275" s="1"/>
      <c r="Q275" s="1"/>
      <c r="R275" s="6" t="s">
        <v>774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6">
        <v>148</v>
      </c>
      <c r="B276" s="217">
        <v>43752</v>
      </c>
      <c r="C276" s="217"/>
      <c r="D276" s="218" t="s">
        <v>798</v>
      </c>
      <c r="E276" s="219" t="s">
        <v>617</v>
      </c>
      <c r="F276" s="219">
        <v>930</v>
      </c>
      <c r="G276" s="219"/>
      <c r="H276" s="219">
        <v>1165</v>
      </c>
      <c r="I276" s="221">
        <v>1200</v>
      </c>
      <c r="J276" s="191" t="s">
        <v>799</v>
      </c>
      <c r="K276" s="192">
        <f t="shared" si="104"/>
        <v>235</v>
      </c>
      <c r="L276" s="193">
        <f t="shared" si="105"/>
        <v>0.25268817204301075</v>
      </c>
      <c r="M276" s="188" t="s">
        <v>586</v>
      </c>
      <c r="N276" s="194">
        <v>43847</v>
      </c>
      <c r="O276" s="1"/>
      <c r="P276" s="1"/>
      <c r="Q276" s="1"/>
      <c r="R276" s="6" t="s">
        <v>778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6">
        <v>149</v>
      </c>
      <c r="B277" s="217">
        <v>43753</v>
      </c>
      <c r="C277" s="217"/>
      <c r="D277" s="218" t="s">
        <v>800</v>
      </c>
      <c r="E277" s="219" t="s">
        <v>617</v>
      </c>
      <c r="F277" s="189">
        <v>111</v>
      </c>
      <c r="G277" s="219"/>
      <c r="H277" s="219">
        <v>141</v>
      </c>
      <c r="I277" s="221">
        <v>141</v>
      </c>
      <c r="J277" s="191" t="s">
        <v>601</v>
      </c>
      <c r="K277" s="192">
        <f t="shared" si="104"/>
        <v>30</v>
      </c>
      <c r="L277" s="193">
        <f t="shared" si="105"/>
        <v>0.27027027027027029</v>
      </c>
      <c r="M277" s="188" t="s">
        <v>586</v>
      </c>
      <c r="N277" s="194">
        <v>44328</v>
      </c>
      <c r="O277" s="1"/>
      <c r="P277" s="1"/>
      <c r="Q277" s="1"/>
      <c r="R277" s="6" t="s">
        <v>778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6">
        <v>150</v>
      </c>
      <c r="B278" s="217">
        <v>43753</v>
      </c>
      <c r="C278" s="217"/>
      <c r="D278" s="218" t="s">
        <v>801</v>
      </c>
      <c r="E278" s="219" t="s">
        <v>617</v>
      </c>
      <c r="F278" s="189">
        <v>296</v>
      </c>
      <c r="G278" s="219"/>
      <c r="H278" s="219">
        <v>370</v>
      </c>
      <c r="I278" s="221">
        <v>370</v>
      </c>
      <c r="J278" s="191" t="s">
        <v>675</v>
      </c>
      <c r="K278" s="192">
        <f t="shared" si="104"/>
        <v>74</v>
      </c>
      <c r="L278" s="193">
        <f t="shared" si="105"/>
        <v>0.25</v>
      </c>
      <c r="M278" s="188" t="s">
        <v>586</v>
      </c>
      <c r="N278" s="194">
        <v>43853</v>
      </c>
      <c r="O278" s="1"/>
      <c r="P278" s="1"/>
      <c r="Q278" s="1"/>
      <c r="R278" s="6" t="s">
        <v>778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6">
        <v>151</v>
      </c>
      <c r="B279" s="217">
        <v>43754</v>
      </c>
      <c r="C279" s="217"/>
      <c r="D279" s="218" t="s">
        <v>802</v>
      </c>
      <c r="E279" s="219" t="s">
        <v>617</v>
      </c>
      <c r="F279" s="189">
        <v>300</v>
      </c>
      <c r="G279" s="219"/>
      <c r="H279" s="219">
        <v>382.5</v>
      </c>
      <c r="I279" s="221">
        <v>344</v>
      </c>
      <c r="J279" s="191" t="s">
        <v>852</v>
      </c>
      <c r="K279" s="192">
        <f t="shared" si="104"/>
        <v>82.5</v>
      </c>
      <c r="L279" s="193">
        <f t="shared" si="105"/>
        <v>0.27500000000000002</v>
      </c>
      <c r="M279" s="188" t="s">
        <v>586</v>
      </c>
      <c r="N279" s="194">
        <v>44238</v>
      </c>
      <c r="O279" s="1"/>
      <c r="P279" s="1"/>
      <c r="Q279" s="1"/>
      <c r="R279" s="6" t="s">
        <v>778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6">
        <v>152</v>
      </c>
      <c r="B280" s="217">
        <v>43832</v>
      </c>
      <c r="C280" s="217"/>
      <c r="D280" s="218" t="s">
        <v>803</v>
      </c>
      <c r="E280" s="219" t="s">
        <v>617</v>
      </c>
      <c r="F280" s="189">
        <v>495</v>
      </c>
      <c r="G280" s="219"/>
      <c r="H280" s="219">
        <v>595</v>
      </c>
      <c r="I280" s="221">
        <v>590</v>
      </c>
      <c r="J280" s="191" t="s">
        <v>851</v>
      </c>
      <c r="K280" s="192">
        <f t="shared" si="104"/>
        <v>100</v>
      </c>
      <c r="L280" s="193">
        <f t="shared" si="105"/>
        <v>0.20202020202020202</v>
      </c>
      <c r="M280" s="188" t="s">
        <v>586</v>
      </c>
      <c r="N280" s="194">
        <v>44589</v>
      </c>
      <c r="O280" s="1"/>
      <c r="P280" s="1"/>
      <c r="Q280" s="1"/>
      <c r="R280" s="6" t="s">
        <v>778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6">
        <v>153</v>
      </c>
      <c r="B281" s="217">
        <v>43966</v>
      </c>
      <c r="C281" s="217"/>
      <c r="D281" s="218" t="s">
        <v>71</v>
      </c>
      <c r="E281" s="219" t="s">
        <v>617</v>
      </c>
      <c r="F281" s="189">
        <v>67.5</v>
      </c>
      <c r="G281" s="219"/>
      <c r="H281" s="219">
        <v>86</v>
      </c>
      <c r="I281" s="221">
        <v>86</v>
      </c>
      <c r="J281" s="191" t="s">
        <v>804</v>
      </c>
      <c r="K281" s="192">
        <f t="shared" ref="K281:K288" si="106">H281-F281</f>
        <v>18.5</v>
      </c>
      <c r="L281" s="193">
        <f t="shared" ref="L281:L288" si="107">K281/F281</f>
        <v>0.27407407407407408</v>
      </c>
      <c r="M281" s="188" t="s">
        <v>586</v>
      </c>
      <c r="N281" s="194">
        <v>44008</v>
      </c>
      <c r="O281" s="1"/>
      <c r="P281" s="1"/>
      <c r="Q281" s="1"/>
      <c r="R281" s="6" t="s">
        <v>778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154</v>
      </c>
      <c r="B282" s="217">
        <v>44035</v>
      </c>
      <c r="C282" s="217"/>
      <c r="D282" s="218" t="s">
        <v>479</v>
      </c>
      <c r="E282" s="219" t="s">
        <v>617</v>
      </c>
      <c r="F282" s="189">
        <v>231</v>
      </c>
      <c r="G282" s="219"/>
      <c r="H282" s="219">
        <v>281</v>
      </c>
      <c r="I282" s="221">
        <v>281</v>
      </c>
      <c r="J282" s="191" t="s">
        <v>675</v>
      </c>
      <c r="K282" s="192">
        <f t="shared" si="106"/>
        <v>50</v>
      </c>
      <c r="L282" s="193">
        <f t="shared" si="107"/>
        <v>0.21645021645021645</v>
      </c>
      <c r="M282" s="188" t="s">
        <v>586</v>
      </c>
      <c r="N282" s="194">
        <v>44358</v>
      </c>
      <c r="O282" s="1"/>
      <c r="P282" s="1"/>
      <c r="Q282" s="1"/>
      <c r="R282" s="6" t="s">
        <v>778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6">
        <v>155</v>
      </c>
      <c r="B283" s="217">
        <v>44092</v>
      </c>
      <c r="C283" s="217"/>
      <c r="D283" s="218" t="s">
        <v>404</v>
      </c>
      <c r="E283" s="219" t="s">
        <v>617</v>
      </c>
      <c r="F283" s="219">
        <v>206</v>
      </c>
      <c r="G283" s="219"/>
      <c r="H283" s="219">
        <v>248</v>
      </c>
      <c r="I283" s="221">
        <v>248</v>
      </c>
      <c r="J283" s="191" t="s">
        <v>675</v>
      </c>
      <c r="K283" s="192">
        <f t="shared" si="106"/>
        <v>42</v>
      </c>
      <c r="L283" s="193">
        <f t="shared" si="107"/>
        <v>0.20388349514563106</v>
      </c>
      <c r="M283" s="188" t="s">
        <v>586</v>
      </c>
      <c r="N283" s="194">
        <v>44214</v>
      </c>
      <c r="O283" s="1"/>
      <c r="P283" s="1"/>
      <c r="Q283" s="1"/>
      <c r="R283" s="6" t="s">
        <v>778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16">
        <v>156</v>
      </c>
      <c r="B284" s="217">
        <v>44140</v>
      </c>
      <c r="C284" s="217"/>
      <c r="D284" s="218" t="s">
        <v>404</v>
      </c>
      <c r="E284" s="219" t="s">
        <v>617</v>
      </c>
      <c r="F284" s="219">
        <v>182.5</v>
      </c>
      <c r="G284" s="219"/>
      <c r="H284" s="219">
        <v>248</v>
      </c>
      <c r="I284" s="221">
        <v>248</v>
      </c>
      <c r="J284" s="191" t="s">
        <v>675</v>
      </c>
      <c r="K284" s="192">
        <f t="shared" si="106"/>
        <v>65.5</v>
      </c>
      <c r="L284" s="193">
        <f t="shared" si="107"/>
        <v>0.35890410958904112</v>
      </c>
      <c r="M284" s="188" t="s">
        <v>586</v>
      </c>
      <c r="N284" s="194">
        <v>44214</v>
      </c>
      <c r="O284" s="1"/>
      <c r="P284" s="1"/>
      <c r="Q284" s="1"/>
      <c r="R284" s="6" t="s">
        <v>778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6">
        <v>157</v>
      </c>
      <c r="B285" s="217">
        <v>44140</v>
      </c>
      <c r="C285" s="217"/>
      <c r="D285" s="218" t="s">
        <v>324</v>
      </c>
      <c r="E285" s="219" t="s">
        <v>617</v>
      </c>
      <c r="F285" s="219">
        <v>247.5</v>
      </c>
      <c r="G285" s="219"/>
      <c r="H285" s="219">
        <v>320</v>
      </c>
      <c r="I285" s="221">
        <v>320</v>
      </c>
      <c r="J285" s="191" t="s">
        <v>675</v>
      </c>
      <c r="K285" s="192">
        <f t="shared" si="106"/>
        <v>72.5</v>
      </c>
      <c r="L285" s="193">
        <f t="shared" si="107"/>
        <v>0.29292929292929293</v>
      </c>
      <c r="M285" s="188" t="s">
        <v>586</v>
      </c>
      <c r="N285" s="194">
        <v>44323</v>
      </c>
      <c r="O285" s="1"/>
      <c r="P285" s="1"/>
      <c r="Q285" s="1"/>
      <c r="R285" s="6" t="s">
        <v>778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6">
        <v>158</v>
      </c>
      <c r="B286" s="217">
        <v>44140</v>
      </c>
      <c r="C286" s="217"/>
      <c r="D286" s="218" t="s">
        <v>270</v>
      </c>
      <c r="E286" s="219" t="s">
        <v>617</v>
      </c>
      <c r="F286" s="189">
        <v>925</v>
      </c>
      <c r="G286" s="219"/>
      <c r="H286" s="219">
        <v>1095</v>
      </c>
      <c r="I286" s="221">
        <v>1093</v>
      </c>
      <c r="J286" s="191" t="s">
        <v>805</v>
      </c>
      <c r="K286" s="192">
        <f t="shared" si="106"/>
        <v>170</v>
      </c>
      <c r="L286" s="193">
        <f t="shared" si="107"/>
        <v>0.18378378378378379</v>
      </c>
      <c r="M286" s="188" t="s">
        <v>586</v>
      </c>
      <c r="N286" s="194">
        <v>44201</v>
      </c>
      <c r="O286" s="1"/>
      <c r="P286" s="1"/>
      <c r="Q286" s="1"/>
      <c r="R286" s="6" t="s">
        <v>778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6">
        <v>159</v>
      </c>
      <c r="B287" s="217">
        <v>44140</v>
      </c>
      <c r="C287" s="217"/>
      <c r="D287" s="218" t="s">
        <v>340</v>
      </c>
      <c r="E287" s="219" t="s">
        <v>617</v>
      </c>
      <c r="F287" s="189">
        <v>332.5</v>
      </c>
      <c r="G287" s="219"/>
      <c r="H287" s="219">
        <v>393</v>
      </c>
      <c r="I287" s="221">
        <v>406</v>
      </c>
      <c r="J287" s="191" t="s">
        <v>806</v>
      </c>
      <c r="K287" s="192">
        <f t="shared" si="106"/>
        <v>60.5</v>
      </c>
      <c r="L287" s="193">
        <f t="shared" si="107"/>
        <v>0.18195488721804512</v>
      </c>
      <c r="M287" s="188" t="s">
        <v>586</v>
      </c>
      <c r="N287" s="194">
        <v>44256</v>
      </c>
      <c r="O287" s="1"/>
      <c r="P287" s="1"/>
      <c r="Q287" s="1"/>
      <c r="R287" s="6" t="s">
        <v>778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6">
        <v>160</v>
      </c>
      <c r="B288" s="217">
        <v>44141</v>
      </c>
      <c r="C288" s="217"/>
      <c r="D288" s="218" t="s">
        <v>479</v>
      </c>
      <c r="E288" s="219" t="s">
        <v>617</v>
      </c>
      <c r="F288" s="189">
        <v>231</v>
      </c>
      <c r="G288" s="219"/>
      <c r="H288" s="219">
        <v>281</v>
      </c>
      <c r="I288" s="221">
        <v>281</v>
      </c>
      <c r="J288" s="191" t="s">
        <v>675</v>
      </c>
      <c r="K288" s="192">
        <f t="shared" si="106"/>
        <v>50</v>
      </c>
      <c r="L288" s="193">
        <f t="shared" si="107"/>
        <v>0.21645021645021645</v>
      </c>
      <c r="M288" s="188" t="s">
        <v>586</v>
      </c>
      <c r="N288" s="194">
        <v>44358</v>
      </c>
      <c r="O288" s="1"/>
      <c r="P288" s="1"/>
      <c r="Q288" s="1"/>
      <c r="R288" s="6" t="s">
        <v>778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42">
        <v>161</v>
      </c>
      <c r="B289" s="235">
        <v>44187</v>
      </c>
      <c r="C289" s="235"/>
      <c r="D289" s="236" t="s">
        <v>452</v>
      </c>
      <c r="E289" s="53" t="s">
        <v>617</v>
      </c>
      <c r="F289" s="237" t="s">
        <v>807</v>
      </c>
      <c r="G289" s="53"/>
      <c r="H289" s="53"/>
      <c r="I289" s="238">
        <v>239</v>
      </c>
      <c r="J289" s="234" t="s">
        <v>589</v>
      </c>
      <c r="K289" s="234"/>
      <c r="L289" s="239"/>
      <c r="M289" s="240"/>
      <c r="N289" s="241"/>
      <c r="O289" s="1"/>
      <c r="P289" s="1"/>
      <c r="R289" s="6" t="s">
        <v>778</v>
      </c>
    </row>
    <row r="290" spans="1:26" ht="12.75" customHeight="1">
      <c r="A290" s="216">
        <v>162</v>
      </c>
      <c r="B290" s="217">
        <v>44258</v>
      </c>
      <c r="C290" s="217"/>
      <c r="D290" s="218" t="s">
        <v>803</v>
      </c>
      <c r="E290" s="219" t="s">
        <v>617</v>
      </c>
      <c r="F290" s="189">
        <v>495</v>
      </c>
      <c r="G290" s="219"/>
      <c r="H290" s="219">
        <v>595</v>
      </c>
      <c r="I290" s="221">
        <v>590</v>
      </c>
      <c r="J290" s="191" t="s">
        <v>851</v>
      </c>
      <c r="K290" s="192">
        <f>H290-F290</f>
        <v>100</v>
      </c>
      <c r="L290" s="193">
        <f>K290/F290</f>
        <v>0.20202020202020202</v>
      </c>
      <c r="M290" s="188" t="s">
        <v>586</v>
      </c>
      <c r="N290" s="194">
        <v>44589</v>
      </c>
      <c r="O290" s="1"/>
      <c r="P290" s="1"/>
      <c r="R290" s="6" t="s">
        <v>778</v>
      </c>
    </row>
    <row r="291" spans="1:26" ht="12.75" customHeight="1">
      <c r="A291" s="216">
        <v>163</v>
      </c>
      <c r="B291" s="217">
        <v>44274</v>
      </c>
      <c r="C291" s="217"/>
      <c r="D291" s="218" t="s">
        <v>340</v>
      </c>
      <c r="E291" s="219" t="s">
        <v>617</v>
      </c>
      <c r="F291" s="189">
        <v>355</v>
      </c>
      <c r="G291" s="219"/>
      <c r="H291" s="219">
        <v>422.5</v>
      </c>
      <c r="I291" s="221">
        <v>420</v>
      </c>
      <c r="J291" s="191" t="s">
        <v>808</v>
      </c>
      <c r="K291" s="192">
        <f>H291-F291</f>
        <v>67.5</v>
      </c>
      <c r="L291" s="193">
        <f>K291/F291</f>
        <v>0.19014084507042253</v>
      </c>
      <c r="M291" s="188" t="s">
        <v>586</v>
      </c>
      <c r="N291" s="194">
        <v>44361</v>
      </c>
      <c r="O291" s="1"/>
      <c r="Q291" s="1"/>
      <c r="R291" s="243" t="s">
        <v>778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16">
        <v>164</v>
      </c>
      <c r="B292" s="217">
        <v>44295</v>
      </c>
      <c r="C292" s="217"/>
      <c r="D292" s="218" t="s">
        <v>809</v>
      </c>
      <c r="E292" s="219" t="s">
        <v>617</v>
      </c>
      <c r="F292" s="189">
        <v>555</v>
      </c>
      <c r="G292" s="219"/>
      <c r="H292" s="219">
        <v>663</v>
      </c>
      <c r="I292" s="221">
        <v>663</v>
      </c>
      <c r="J292" s="191" t="s">
        <v>810</v>
      </c>
      <c r="K292" s="192">
        <f>H292-F292</f>
        <v>108</v>
      </c>
      <c r="L292" s="193">
        <f>K292/F292</f>
        <v>0.19459459459459461</v>
      </c>
      <c r="M292" s="188" t="s">
        <v>586</v>
      </c>
      <c r="N292" s="194">
        <v>44321</v>
      </c>
      <c r="O292" s="1"/>
      <c r="P292" s="1"/>
      <c r="R292" s="243" t="s">
        <v>778</v>
      </c>
    </row>
    <row r="293" spans="1:26" ht="12.75" customHeight="1">
      <c r="A293" s="216">
        <v>165</v>
      </c>
      <c r="B293" s="217">
        <v>44308</v>
      </c>
      <c r="C293" s="217"/>
      <c r="D293" s="218" t="s">
        <v>373</v>
      </c>
      <c r="E293" s="219" t="s">
        <v>617</v>
      </c>
      <c r="F293" s="189">
        <v>126.5</v>
      </c>
      <c r="G293" s="219"/>
      <c r="H293" s="219">
        <v>155</v>
      </c>
      <c r="I293" s="221">
        <v>155</v>
      </c>
      <c r="J293" s="191" t="s">
        <v>675</v>
      </c>
      <c r="K293" s="192">
        <f>H293-F293</f>
        <v>28.5</v>
      </c>
      <c r="L293" s="193">
        <f>K293/F293</f>
        <v>0.22529644268774704</v>
      </c>
      <c r="M293" s="188" t="s">
        <v>586</v>
      </c>
      <c r="N293" s="194">
        <v>44362</v>
      </c>
      <c r="O293" s="1"/>
      <c r="R293" s="243" t="s">
        <v>778</v>
      </c>
    </row>
    <row r="294" spans="1:26" ht="12.75" customHeight="1">
      <c r="A294" s="274">
        <v>166</v>
      </c>
      <c r="B294" s="275">
        <v>44368</v>
      </c>
      <c r="C294" s="275"/>
      <c r="D294" s="276" t="s">
        <v>391</v>
      </c>
      <c r="E294" s="277" t="s">
        <v>617</v>
      </c>
      <c r="F294" s="278">
        <v>287.5</v>
      </c>
      <c r="G294" s="277"/>
      <c r="H294" s="277">
        <v>245</v>
      </c>
      <c r="I294" s="279">
        <v>344</v>
      </c>
      <c r="J294" s="201" t="s">
        <v>846</v>
      </c>
      <c r="K294" s="202">
        <f>H294-F294</f>
        <v>-42.5</v>
      </c>
      <c r="L294" s="203">
        <f>K294/F294</f>
        <v>-0.14782608695652175</v>
      </c>
      <c r="M294" s="199" t="s">
        <v>598</v>
      </c>
      <c r="N294" s="196">
        <v>44508</v>
      </c>
      <c r="O294" s="1"/>
      <c r="R294" s="243" t="s">
        <v>778</v>
      </c>
    </row>
    <row r="295" spans="1:26" ht="12.75" customHeight="1">
      <c r="A295" s="242">
        <v>167</v>
      </c>
      <c r="B295" s="235">
        <v>44368</v>
      </c>
      <c r="C295" s="235"/>
      <c r="D295" s="236" t="s">
        <v>479</v>
      </c>
      <c r="E295" s="53" t="s">
        <v>617</v>
      </c>
      <c r="F295" s="237" t="s">
        <v>811</v>
      </c>
      <c r="G295" s="53"/>
      <c r="H295" s="53"/>
      <c r="I295" s="238">
        <v>320</v>
      </c>
      <c r="J295" s="234" t="s">
        <v>589</v>
      </c>
      <c r="K295" s="242"/>
      <c r="L295" s="235"/>
      <c r="M295" s="235"/>
      <c r="N295" s="236"/>
      <c r="O295" s="41"/>
      <c r="R295" s="243" t="s">
        <v>778</v>
      </c>
    </row>
    <row r="296" spans="1:26" ht="12.75" customHeight="1">
      <c r="A296" s="216">
        <v>168</v>
      </c>
      <c r="B296" s="217">
        <v>44406</v>
      </c>
      <c r="C296" s="217"/>
      <c r="D296" s="218" t="s">
        <v>373</v>
      </c>
      <c r="E296" s="219" t="s">
        <v>617</v>
      </c>
      <c r="F296" s="189">
        <v>162.5</v>
      </c>
      <c r="G296" s="219"/>
      <c r="H296" s="219">
        <v>200</v>
      </c>
      <c r="I296" s="221">
        <v>200</v>
      </c>
      <c r="J296" s="191" t="s">
        <v>675</v>
      </c>
      <c r="K296" s="192">
        <f>H296-F296</f>
        <v>37.5</v>
      </c>
      <c r="L296" s="193">
        <f>K296/F296</f>
        <v>0.23076923076923078</v>
      </c>
      <c r="M296" s="188" t="s">
        <v>586</v>
      </c>
      <c r="N296" s="194">
        <v>44571</v>
      </c>
      <c r="O296" s="1"/>
      <c r="R296" s="243" t="s">
        <v>778</v>
      </c>
    </row>
    <row r="297" spans="1:26" ht="12.75" customHeight="1">
      <c r="A297" s="216">
        <v>169</v>
      </c>
      <c r="B297" s="217">
        <v>44462</v>
      </c>
      <c r="C297" s="217"/>
      <c r="D297" s="218" t="s">
        <v>816</v>
      </c>
      <c r="E297" s="219" t="s">
        <v>617</v>
      </c>
      <c r="F297" s="189">
        <v>1235</v>
      </c>
      <c r="G297" s="219"/>
      <c r="H297" s="219">
        <v>1505</v>
      </c>
      <c r="I297" s="221">
        <v>1500</v>
      </c>
      <c r="J297" s="191" t="s">
        <v>675</v>
      </c>
      <c r="K297" s="192">
        <f>H297-F297</f>
        <v>270</v>
      </c>
      <c r="L297" s="193">
        <f>K297/F297</f>
        <v>0.21862348178137653</v>
      </c>
      <c r="M297" s="188" t="s">
        <v>586</v>
      </c>
      <c r="N297" s="194">
        <v>44564</v>
      </c>
      <c r="O297" s="1"/>
      <c r="R297" s="243" t="s">
        <v>778</v>
      </c>
    </row>
    <row r="298" spans="1:26" ht="12.75" customHeight="1">
      <c r="A298" s="258">
        <v>170</v>
      </c>
      <c r="B298" s="259">
        <v>44480</v>
      </c>
      <c r="C298" s="259"/>
      <c r="D298" s="260" t="s">
        <v>818</v>
      </c>
      <c r="E298" s="261" t="s">
        <v>617</v>
      </c>
      <c r="F298" s="262" t="s">
        <v>823</v>
      </c>
      <c r="G298" s="261"/>
      <c r="H298" s="261"/>
      <c r="I298" s="261">
        <v>145</v>
      </c>
      <c r="J298" s="263" t="s">
        <v>589</v>
      </c>
      <c r="K298" s="258"/>
      <c r="L298" s="259"/>
      <c r="M298" s="259"/>
      <c r="N298" s="260"/>
      <c r="O298" s="41"/>
      <c r="R298" s="243" t="s">
        <v>778</v>
      </c>
    </row>
    <row r="299" spans="1:26" ht="12.75" customHeight="1">
      <c r="A299" s="264">
        <v>171</v>
      </c>
      <c r="B299" s="265">
        <v>44481</v>
      </c>
      <c r="C299" s="265"/>
      <c r="D299" s="266" t="s">
        <v>259</v>
      </c>
      <c r="E299" s="267" t="s">
        <v>617</v>
      </c>
      <c r="F299" s="268" t="s">
        <v>820</v>
      </c>
      <c r="G299" s="267"/>
      <c r="H299" s="267"/>
      <c r="I299" s="267">
        <v>380</v>
      </c>
      <c r="J299" s="269" t="s">
        <v>589</v>
      </c>
      <c r="K299" s="264"/>
      <c r="L299" s="265"/>
      <c r="M299" s="265"/>
      <c r="N299" s="266"/>
      <c r="O299" s="41"/>
      <c r="R299" s="243" t="s">
        <v>778</v>
      </c>
    </row>
    <row r="300" spans="1:26" ht="12.75" customHeight="1">
      <c r="A300" s="264">
        <v>172</v>
      </c>
      <c r="B300" s="265">
        <v>44481</v>
      </c>
      <c r="C300" s="265"/>
      <c r="D300" s="266" t="s">
        <v>399</v>
      </c>
      <c r="E300" s="267" t="s">
        <v>617</v>
      </c>
      <c r="F300" s="268" t="s">
        <v>821</v>
      </c>
      <c r="G300" s="267"/>
      <c r="H300" s="267"/>
      <c r="I300" s="267">
        <v>56</v>
      </c>
      <c r="J300" s="269" t="s">
        <v>589</v>
      </c>
      <c r="K300" s="264"/>
      <c r="L300" s="265"/>
      <c r="M300" s="265"/>
      <c r="N300" s="266"/>
      <c r="O300" s="41"/>
      <c r="R300" s="243"/>
    </row>
    <row r="301" spans="1:26" ht="12.75" customHeight="1">
      <c r="A301" s="216">
        <v>173</v>
      </c>
      <c r="B301" s="217">
        <v>44551</v>
      </c>
      <c r="C301" s="217"/>
      <c r="D301" s="218" t="s">
        <v>118</v>
      </c>
      <c r="E301" s="219" t="s">
        <v>617</v>
      </c>
      <c r="F301" s="189">
        <v>2300</v>
      </c>
      <c r="G301" s="219"/>
      <c r="H301" s="219">
        <f>(2820+2200)/2</f>
        <v>2510</v>
      </c>
      <c r="I301" s="221">
        <v>3000</v>
      </c>
      <c r="J301" s="191" t="s">
        <v>861</v>
      </c>
      <c r="K301" s="192">
        <f>H301-F301</f>
        <v>210</v>
      </c>
      <c r="L301" s="193">
        <f>K301/F301</f>
        <v>9.1304347826086957E-2</v>
      </c>
      <c r="M301" s="188" t="s">
        <v>586</v>
      </c>
      <c r="N301" s="194">
        <v>44649</v>
      </c>
      <c r="O301" s="1"/>
      <c r="R301" s="243"/>
    </row>
    <row r="302" spans="1:26" ht="12.75" customHeight="1">
      <c r="A302" s="270">
        <v>174</v>
      </c>
      <c r="B302" s="265">
        <v>44606</v>
      </c>
      <c r="C302" s="270"/>
      <c r="D302" s="270" t="s">
        <v>425</v>
      </c>
      <c r="E302" s="267" t="s">
        <v>617</v>
      </c>
      <c r="F302" s="267" t="s">
        <v>854</v>
      </c>
      <c r="G302" s="267"/>
      <c r="H302" s="267"/>
      <c r="I302" s="267">
        <v>764</v>
      </c>
      <c r="J302" s="267" t="s">
        <v>589</v>
      </c>
      <c r="K302" s="267"/>
      <c r="L302" s="267"/>
      <c r="M302" s="267"/>
      <c r="N302" s="270"/>
      <c r="O302" s="41"/>
      <c r="R302" s="243"/>
    </row>
    <row r="303" spans="1:26" ht="12.75" customHeight="1">
      <c r="A303" s="270">
        <v>175</v>
      </c>
      <c r="B303" s="265">
        <v>44613</v>
      </c>
      <c r="C303" s="270"/>
      <c r="D303" s="270" t="s">
        <v>816</v>
      </c>
      <c r="E303" s="267" t="s">
        <v>617</v>
      </c>
      <c r="F303" s="267" t="s">
        <v>855</v>
      </c>
      <c r="G303" s="267"/>
      <c r="H303" s="267"/>
      <c r="I303" s="267">
        <v>1510</v>
      </c>
      <c r="J303" s="267" t="s">
        <v>589</v>
      </c>
      <c r="K303" s="267"/>
      <c r="L303" s="267"/>
      <c r="M303" s="267"/>
      <c r="N303" s="270"/>
      <c r="O303" s="41"/>
      <c r="R303" s="243"/>
    </row>
    <row r="304" spans="1:26" ht="12.75" customHeight="1">
      <c r="A304">
        <v>176</v>
      </c>
      <c r="B304" s="265">
        <v>44670</v>
      </c>
      <c r="C304" s="265"/>
      <c r="D304" s="270" t="s">
        <v>550</v>
      </c>
      <c r="E304" s="344" t="s">
        <v>617</v>
      </c>
      <c r="F304" s="267" t="s">
        <v>864</v>
      </c>
      <c r="G304" s="267"/>
      <c r="H304" s="267"/>
      <c r="I304" s="267">
        <v>553</v>
      </c>
      <c r="J304" s="267" t="s">
        <v>589</v>
      </c>
      <c r="K304" s="267"/>
      <c r="L304" s="267"/>
      <c r="M304" s="267"/>
      <c r="N304" s="267"/>
      <c r="O304" s="41"/>
      <c r="R304" s="243"/>
    </row>
    <row r="305" spans="1:18" ht="12.75" customHeight="1">
      <c r="A305" s="242"/>
      <c r="F305" s="56"/>
      <c r="G305" s="56"/>
      <c r="H305" s="56"/>
      <c r="I305" s="56"/>
      <c r="J305" s="41"/>
      <c r="K305" s="56"/>
      <c r="L305" s="56"/>
      <c r="M305" s="56"/>
      <c r="O305" s="41"/>
      <c r="R305" s="243"/>
    </row>
    <row r="306" spans="1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1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1:18" ht="12.75" customHeight="1">
      <c r="B308" s="244" t="s">
        <v>812</v>
      </c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1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1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1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1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1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1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1:18" ht="12.75" customHeight="1">
      <c r="A315" s="245"/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1:18" ht="12.75" customHeight="1">
      <c r="A316" s="245"/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A317" s="53"/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</sheetData>
  <autoFilter ref="R1:R313"/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7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2022-06-16T02:42:14Z</dcterms:modified>
</cp:coreProperties>
</file>