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F&amp;O)'!$R$1:$R$341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6"/>
  <c r="K18"/>
  <c r="K128"/>
  <c r="M128" s="1"/>
  <c r="L100"/>
  <c r="K100"/>
  <c r="L107"/>
  <c r="K107"/>
  <c r="L106"/>
  <c r="M106" s="1"/>
  <c r="K106"/>
  <c r="M104"/>
  <c r="L104"/>
  <c r="K104"/>
  <c r="L93"/>
  <c r="K93"/>
  <c r="L95"/>
  <c r="K95"/>
  <c r="M101"/>
  <c r="L101"/>
  <c r="K102"/>
  <c r="K101"/>
  <c r="L98"/>
  <c r="K98"/>
  <c r="M98" s="1"/>
  <c r="L96"/>
  <c r="K96"/>
  <c r="L99"/>
  <c r="K99"/>
  <c r="L10"/>
  <c r="K10"/>
  <c r="K126"/>
  <c r="M126" s="1"/>
  <c r="L91"/>
  <c r="M91" s="1"/>
  <c r="K91"/>
  <c r="L92"/>
  <c r="K92"/>
  <c r="M53"/>
  <c r="L53"/>
  <c r="K53"/>
  <c r="K52"/>
  <c r="L52"/>
  <c r="P22"/>
  <c r="P20"/>
  <c r="L94"/>
  <c r="K94"/>
  <c r="L22"/>
  <c r="K22"/>
  <c r="L21"/>
  <c r="K21"/>
  <c r="L20"/>
  <c r="K20"/>
  <c r="L45"/>
  <c r="K45"/>
  <c r="M45" s="1"/>
  <c r="L44"/>
  <c r="K44"/>
  <c r="L43"/>
  <c r="K43"/>
  <c r="K125"/>
  <c r="M125" s="1"/>
  <c r="K124"/>
  <c r="M124" s="1"/>
  <c r="K123"/>
  <c r="M123" s="1"/>
  <c r="L90"/>
  <c r="K90"/>
  <c r="L89"/>
  <c r="K89"/>
  <c r="L17"/>
  <c r="K17"/>
  <c r="L19"/>
  <c r="K19"/>
  <c r="L49"/>
  <c r="K49"/>
  <c r="L48"/>
  <c r="K48"/>
  <c r="L47"/>
  <c r="K47"/>
  <c r="L46"/>
  <c r="K46"/>
  <c r="L88"/>
  <c r="K88"/>
  <c r="L87"/>
  <c r="K87"/>
  <c r="L86"/>
  <c r="K86"/>
  <c r="L82"/>
  <c r="K82"/>
  <c r="L84"/>
  <c r="K84"/>
  <c r="L85"/>
  <c r="K85"/>
  <c r="L81"/>
  <c r="K81"/>
  <c r="K83"/>
  <c r="L83"/>
  <c r="K122"/>
  <c r="M122" s="1"/>
  <c r="L80"/>
  <c r="K80"/>
  <c r="L33"/>
  <c r="K33"/>
  <c r="L15"/>
  <c r="H15"/>
  <c r="M92" l="1"/>
  <c r="M49"/>
  <c r="M95"/>
  <c r="M18"/>
  <c r="M100"/>
  <c r="M107"/>
  <c r="M93"/>
  <c r="M10"/>
  <c r="M44"/>
  <c r="M20"/>
  <c r="M22"/>
  <c r="M85"/>
  <c r="M96"/>
  <c r="M99"/>
  <c r="M52"/>
  <c r="M82"/>
  <c r="M21"/>
  <c r="M17"/>
  <c r="M90"/>
  <c r="M33"/>
  <c r="M46"/>
  <c r="M48"/>
  <c r="M43"/>
  <c r="M94"/>
  <c r="M47"/>
  <c r="M84"/>
  <c r="M19"/>
  <c r="M87"/>
  <c r="M89"/>
  <c r="M88"/>
  <c r="M86"/>
  <c r="M83"/>
  <c r="M81"/>
  <c r="M80"/>
  <c r="L41"/>
  <c r="K41"/>
  <c r="L40"/>
  <c r="K40"/>
  <c r="L36"/>
  <c r="K36"/>
  <c r="L42"/>
  <c r="K42"/>
  <c r="K121"/>
  <c r="M121" s="1"/>
  <c r="K119"/>
  <c r="M119" s="1"/>
  <c r="L78"/>
  <c r="K78"/>
  <c r="L79"/>
  <c r="K79"/>
  <c r="M42" l="1"/>
  <c r="M36"/>
  <c r="M41"/>
  <c r="M40"/>
  <c r="M78"/>
  <c r="M79"/>
  <c r="K118"/>
  <c r="M118" s="1"/>
  <c r="L77"/>
  <c r="K77"/>
  <c r="L76"/>
  <c r="K76"/>
  <c r="L75"/>
  <c r="K75"/>
  <c r="L72"/>
  <c r="K72"/>
  <c r="L73"/>
  <c r="K73"/>
  <c r="L37"/>
  <c r="K37"/>
  <c r="L35"/>
  <c r="K35"/>
  <c r="L38"/>
  <c r="K38"/>
  <c r="L39"/>
  <c r="K39"/>
  <c r="L16"/>
  <c r="K16"/>
  <c r="L14"/>
  <c r="K14"/>
  <c r="L74"/>
  <c r="K74"/>
  <c r="M16" l="1"/>
  <c r="M37"/>
  <c r="M38"/>
  <c r="M39"/>
  <c r="M77"/>
  <c r="M35"/>
  <c r="M14"/>
  <c r="M76"/>
  <c r="M72"/>
  <c r="M73"/>
  <c r="M75"/>
  <c r="M74"/>
  <c r="K117" l="1"/>
  <c r="M117" s="1"/>
  <c r="L34" l="1"/>
  <c r="L12"/>
  <c r="K12"/>
  <c r="L13"/>
  <c r="K34"/>
  <c r="L68"/>
  <c r="K68"/>
  <c r="L71"/>
  <c r="K71"/>
  <c r="L70"/>
  <c r="K70"/>
  <c r="L69"/>
  <c r="K69"/>
  <c r="K116"/>
  <c r="M116" s="1"/>
  <c r="K120"/>
  <c r="M120" s="1"/>
  <c r="L136"/>
  <c r="L67"/>
  <c r="K67"/>
  <c r="L66"/>
  <c r="K66"/>
  <c r="K136"/>
  <c r="L11"/>
  <c r="K11"/>
  <c r="K15"/>
  <c r="K13"/>
  <c r="K115"/>
  <c r="M115" s="1"/>
  <c r="M12" l="1"/>
  <c r="M34"/>
  <c r="M67"/>
  <c r="M68"/>
  <c r="M66"/>
  <c r="M69"/>
  <c r="M70"/>
  <c r="M71"/>
  <c r="M136"/>
  <c r="M11"/>
  <c r="M15"/>
  <c r="M13"/>
  <c r="K329" l="1"/>
  <c r="L329" s="1"/>
  <c r="K318"/>
  <c r="L318" s="1"/>
  <c r="K308"/>
  <c r="L308" s="1"/>
  <c r="K324" l="1"/>
  <c r="L324" s="1"/>
  <c r="K325" l="1"/>
  <c r="L325" s="1"/>
  <c r="K322" l="1"/>
  <c r="L322" s="1"/>
  <c r="K301"/>
  <c r="L301" s="1"/>
  <c r="K321"/>
  <c r="L321" s="1"/>
  <c r="K320"/>
  <c r="L320" s="1"/>
  <c r="K319"/>
  <c r="L319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7"/>
  <c r="L307" s="1"/>
  <c r="K306"/>
  <c r="L306" s="1"/>
  <c r="K305"/>
  <c r="L305" s="1"/>
  <c r="K304"/>
  <c r="L304" s="1"/>
  <c r="K303"/>
  <c r="L303" s="1"/>
  <c r="K302"/>
  <c r="L302" s="1"/>
  <c r="K300"/>
  <c r="L300" s="1"/>
  <c r="K299"/>
  <c r="L299" s="1"/>
  <c r="K298"/>
  <c r="L298" s="1"/>
  <c r="F297"/>
  <c r="K297" s="1"/>
  <c r="L297" s="1"/>
  <c r="K296"/>
  <c r="L296" s="1"/>
  <c r="K295"/>
  <c r="L295" s="1"/>
  <c r="K294"/>
  <c r="L294" s="1"/>
  <c r="K293"/>
  <c r="L293" s="1"/>
  <c r="K292"/>
  <c r="L292" s="1"/>
  <c r="F291"/>
  <c r="K291" s="1"/>
  <c r="L291" s="1"/>
  <c r="F290"/>
  <c r="K290" s="1"/>
  <c r="L290" s="1"/>
  <c r="K289"/>
  <c r="L289" s="1"/>
  <c r="F288"/>
  <c r="K288" s="1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2"/>
  <c r="L272" s="1"/>
  <c r="K270"/>
  <c r="L270" s="1"/>
  <c r="K269"/>
  <c r="L269" s="1"/>
  <c r="F268"/>
  <c r="K268" s="1"/>
  <c r="L268" s="1"/>
  <c r="K267"/>
  <c r="L267" s="1"/>
  <c r="K264"/>
  <c r="L264" s="1"/>
  <c r="K263"/>
  <c r="L263" s="1"/>
  <c r="K262"/>
  <c r="L262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2"/>
  <c r="L242" s="1"/>
  <c r="K240"/>
  <c r="L240" s="1"/>
  <c r="K238"/>
  <c r="L238" s="1"/>
  <c r="K236"/>
  <c r="L236" s="1"/>
  <c r="K235"/>
  <c r="L235" s="1"/>
  <c r="K234"/>
  <c r="L234" s="1"/>
  <c r="K232"/>
  <c r="L232" s="1"/>
  <c r="K231"/>
  <c r="L231" s="1"/>
  <c r="K230"/>
  <c r="L230" s="1"/>
  <c r="K229"/>
  <c r="K228"/>
  <c r="L228" s="1"/>
  <c r="K227"/>
  <c r="L227" s="1"/>
  <c r="K225"/>
  <c r="L225" s="1"/>
  <c r="K224"/>
  <c r="L224" s="1"/>
  <c r="K223"/>
  <c r="L223" s="1"/>
  <c r="K222"/>
  <c r="L222" s="1"/>
  <c r="K221"/>
  <c r="L221" s="1"/>
  <c r="F220"/>
  <c r="K220" s="1"/>
  <c r="L220" s="1"/>
  <c r="H219"/>
  <c r="K219" s="1"/>
  <c r="L219" s="1"/>
  <c r="K216"/>
  <c r="L216" s="1"/>
  <c r="K215"/>
  <c r="L215" s="1"/>
  <c r="K214"/>
  <c r="L214" s="1"/>
  <c r="K213"/>
  <c r="L213" s="1"/>
  <c r="K212"/>
  <c r="L212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H185"/>
  <c r="K185" s="1"/>
  <c r="L185" s="1"/>
  <c r="F184"/>
  <c r="K184" s="1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M7"/>
  <c r="D7" i="5"/>
  <c r="K6" i="4"/>
  <c r="K6" i="3"/>
  <c r="L6" i="2"/>
</calcChain>
</file>

<file path=xl/sharedStrings.xml><?xml version="1.0" encoding="utf-8"?>
<sst xmlns="http://schemas.openxmlformats.org/spreadsheetml/2006/main" count="3179" uniqueCount="1198">
  <si>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</si>
  <si>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</si>
  <si>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</si>
  <si>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</si>
  <si>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</si>
  <si>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</si>
  <si>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</si>
  <si>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</si>
  <si>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</si>
  <si>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</si>
  <si>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</si>
  <si>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</si>
  <si>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</si>
  <si>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</si>
  <si>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</si>
  <si>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</si>
  <si>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</si>
  <si>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</si>
  <si>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</si>
  <si>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</si>
  <si>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</si>
  <si>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</si>
  <si>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</si>
  <si>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</si>
  <si>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</si>
  <si>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</si>
  <si>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</si>
  <si>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</si>
  <si>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</si>
  <si>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</si>
  <si>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</si>
  <si>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</si>
  <si>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</si>
  <si>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</si>
  <si>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</si>
  <si>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</si>
  <si>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</si>
  <si>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</si>
  <si>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</si>
  <si>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</si>
  <si>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</si>
  <si>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</si>
  <si>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</si>
  <si>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</si>
  <si>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</si>
  <si>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</si>
  <si>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</si>
  <si>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</si>
  <si>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</si>
  <si>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</si>
  <si>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</si>
  <si>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</si>
  <si>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</si>
  <si>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</si>
  <si>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</si>
  <si>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</si>
  <si>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</si>
  <si>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</si>
  <si>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</si>
  <si>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</si>
  <si>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</si>
  <si>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</si>
  <si>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</si>
  <si>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</si>
  <si>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</si>
  <si>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</si>
  <si>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</si>
  <si>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</si>
  <si>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</si>
  <si>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</si>
  <si>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</si>
  <si>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</si>
  <si>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</si>
  <si>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</si>
  <si>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</si>
  <si>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</si>
  <si>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</si>
  <si>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</si>
  <si>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</si>
  <si>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</si>
  <si>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</si>
  <si>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</si>
  <si>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</si>
  <si>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</si>
  <si>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</si>
  <si>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</si>
  <si>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</si>
  <si>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</si>
  <si>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</si>
  <si>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</si>
  <si>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</si>
  <si>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</si>
  <si>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</si>
  <si>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</si>
  <si>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</si>
  <si>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</si>
  <si>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</si>
  <si>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</si>
  <si>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</si>
  <si>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</si>
  <si>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</si>
  <si>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</si>
  <si>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</si>
  <si>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</si>
  <si>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</si>
  <si>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</si>
  <si>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</si>
  <si>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</si>
  <si>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</si>
  <si>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</si>
  <si>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</si>
  <si>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</si>
  <si>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</si>
  <si>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</si>
  <si>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</si>
  <si>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</si>
  <si>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</si>
  <si>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</si>
  <si>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</si>
  <si>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</si>
  <si>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</si>
  <si>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</si>
  <si>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</si>
  <si>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</si>
  <si>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</si>
  <si>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</si>
  <si>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</si>
  <si>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</si>
  <si>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</si>
  <si>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</si>
  <si>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</si>
  <si>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</si>
  <si>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</si>
  <si>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</si>
  <si>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</si>
  <si>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</si>
  <si>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</si>
  <si>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</si>
  <si>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</si>
  <si>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</si>
  <si>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</si>
  <si>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</si>
  <si>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</si>
  <si>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</si>
  <si>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</si>
  <si>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</si>
  <si>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</si>
  <si>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</si>
  <si>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</si>
  <si>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</si>
  <si>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</si>
  <si>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</si>
  <si>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</si>
  <si>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</si>
  <si>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</si>
  <si>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</si>
  <si>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</si>
  <si>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</si>
  <si>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</si>
  <si>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</si>
  <si>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</si>
  <si>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</si>
  <si>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</si>
  <si>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</si>
  <si>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</si>
  <si>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</si>
  <si>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</si>
  <si>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</si>
  <si>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</si>
  <si>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</si>
  <si>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</si>
  <si>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</si>
  <si>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</si>
  <si>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</si>
  <si>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</si>
  <si>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</si>
  <si>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</si>
  <si>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</si>
  <si>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</si>
  <si>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</si>
  <si>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</si>
  <si>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</si>
  <si>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</si>
  <si>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</si>
  <si>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</si>
  <si>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</si>
  <si>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</si>
  <si>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</si>
  <si>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</si>
  <si>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</si>
  <si>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</si>
  <si>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</si>
  <si>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</si>
  <si>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</si>
  <si>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</si>
  <si>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</si>
  <si>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</si>
  <si>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</si>
  <si>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</si>
  <si>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</si>
  <si>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</si>
  <si>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</si>
  <si>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</si>
  <si>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</si>
  <si>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</si>
  <si>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</si>
  <si>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</si>
  <si>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</si>
  <si>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</si>
  <si>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</si>
  <si>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</si>
  <si>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</si>
  <si>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</si>
  <si>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</si>
  <si>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</si>
  <si>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</si>
  <si>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</si>
  <si>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</si>
  <si>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</si>
  <si>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</si>
  <si>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</si>
  <si>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</si>
  <si>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</si>
  <si>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</si>
  <si>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</si>
  <si>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</si>
  <si>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</si>
  <si>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</si>
  <si>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</si>
  <si>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</si>
  <si>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</si>
  <si>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</si>
  <si>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</si>
  <si>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</si>
  <si>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</si>
  <si>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</si>
  <si>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</si>
  <si>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</si>
  <si>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</si>
  <si>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</si>
  <si>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</si>
  <si>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</si>
  <si>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</si>
  <si>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</si>
  <si>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</si>
  <si>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</si>
  <si>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</si>
  <si>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</si>
  <si>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</si>
  <si>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</si>
  <si>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</si>
  <si>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</si>
  <si>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</si>
  <si>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</si>
  <si>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</si>
  <si>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</si>
  <si>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</si>
  <si>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</si>
  <si>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</si>
  <si>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</si>
  <si>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</si>
  <si>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</si>
  <si>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</si>
  <si>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</si>
  <si>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</si>
  <si>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</si>
  <si>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</si>
  <si>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</si>
  <si>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</si>
  <si>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</si>
  <si>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</si>
  <si>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</si>
  <si>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</si>
  <si>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</si>
  <si>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</si>
  <si>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</si>
  <si>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</si>
  <si>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</si>
  <si>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</si>
  <si>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</si>
  <si>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</si>
  <si>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</si>
  <si>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</si>
  <si>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</si>
  <si>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</si>
  <si>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</si>
  <si>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</si>
  <si>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</si>
  <si>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</si>
  <si>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</si>
  <si>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</si>
  <si>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</si>
  <si>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</si>
  <si>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</si>
  <si>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</si>
  <si>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</si>
  <si>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</si>
  <si>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</si>
  <si>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</si>
  <si>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</si>
  <si>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</si>
  <si>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</si>
  <si>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</si>
  <si>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</si>
  <si>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</si>
  <si>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</si>
  <si>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</si>
  <si>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</si>
  <si>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</si>
  <si>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</si>
  <si>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</si>
  <si>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</si>
  <si>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</si>
  <si>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</si>
  <si>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</si>
  <si>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</si>
  <si>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</si>
  <si>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</si>
  <si>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</si>
  <si>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</si>
  <si>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</si>
  <si>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</si>
  <si>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</si>
  <si>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</si>
  <si>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</si>
  <si>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</si>
  <si>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</si>
  <si>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</si>
  <si>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</si>
  <si>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</si>
  <si>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</si>
  <si>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</si>
  <si>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</si>
  <si>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</si>
  <si>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</si>
  <si>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</si>
  <si>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</si>
  <si>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</si>
  <si>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</si>
  <si>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</si>
  <si>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</si>
  <si>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</si>
  <si>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</si>
  <si>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</si>
  <si>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</si>
  <si>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</si>
  <si>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</si>
  <si>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</si>
  <si>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</si>
  <si>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</si>
  <si>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</si>
  <si>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</si>
  <si>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</si>
  <si>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</si>
  <si>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</si>
  <si>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</si>
  <si>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</si>
  <si>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</si>
  <si>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</si>
  <si>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</si>
  <si>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</si>
  <si>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</si>
  <si>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</si>
  <si>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</si>
  <si>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</si>
  <si>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</si>
  <si>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</si>
  <si>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</si>
  <si>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</si>
  <si>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</si>
  <si>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</si>
  <si>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</si>
  <si>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</si>
  <si>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</si>
  <si>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</si>
  <si>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</si>
  <si>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</si>
  <si>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</si>
  <si>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</si>
  <si>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</si>
  <si>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</si>
  <si>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</si>
  <si>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</si>
  <si>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</si>
  <si>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</si>
  <si>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</si>
  <si>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</si>
  <si>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</si>
  <si>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</si>
  <si>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</si>
  <si>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</si>
  <si>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</si>
  <si>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</si>
  <si>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</si>
  <si>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</si>
  <si>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</si>
  <si>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</si>
  <si>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</si>
  <si>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</si>
  <si>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</si>
  <si>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</si>
  <si>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</si>
  <si>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</si>
  <si>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</si>
  <si>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</si>
  <si>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</si>
  <si>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</si>
  <si>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</si>
  <si>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</si>
  <si>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</si>
  <si>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</si>
  <si>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</si>
  <si>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</si>
  <si>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</si>
  <si>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</si>
  <si>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</si>
  <si>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</si>
  <si>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</si>
  <si>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</si>
  <si>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</si>
  <si>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</si>
  <si>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</si>
  <si>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</si>
  <si>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</si>
  <si>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</si>
  <si>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</si>
  <si>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</si>
  <si>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</si>
  <si>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</si>
  <si>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</si>
  <si>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</si>
  <si>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</si>
  <si>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</si>
  <si>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</si>
  <si>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</si>
  <si>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</si>
  <si>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</si>
  <si>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</si>
  <si>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</si>
  <si>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</si>
  <si>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</si>
  <si>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</si>
  <si>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</si>
  <si>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</si>
  <si>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</si>
  <si>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</si>
  <si>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</si>
  <si>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</si>
  <si>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</si>
  <si>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</si>
  <si>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</si>
  <si>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</si>
  <si>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</si>
  <si>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</si>
  <si>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</si>
  <si>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</si>
  <si>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</si>
  <si>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</si>
  <si>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</si>
  <si>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</si>
  <si>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</si>
  <si>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</si>
  <si>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</si>
  <si>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</si>
  <si>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</si>
  <si>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</si>
  <si>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</si>
  <si>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</si>
  <si>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</si>
  <si>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</si>
  <si>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</si>
  <si>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</si>
  <si>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</si>
  <si>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</si>
  <si>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</si>
  <si>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</si>
  <si>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</si>
  <si>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</si>
  <si>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</si>
  <si>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</si>
  <si>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</si>
  <si>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</si>
  <si>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</si>
  <si>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</si>
  <si>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</si>
  <si>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</si>
  <si>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</si>
  <si>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</si>
  <si>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</si>
  <si>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</si>
  <si>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</si>
  <si>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</si>
  <si>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</si>
  <si>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</si>
  <si>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</si>
  <si>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</si>
  <si>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</si>
  <si>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</si>
  <si>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</si>
  <si>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</si>
  <si>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</si>
  <si>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</si>
  <si>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</si>
  <si>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</si>
  <si>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</si>
  <si>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</si>
  <si>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</si>
  <si>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</si>
  <si>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</si>
  <si>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</si>
  <si>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</si>
  <si>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</si>
  <si>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</si>
  <si>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</si>
  <si>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</si>
  <si>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</si>
  <si>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</si>
  <si>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</si>
  <si>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</si>
  <si>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</si>
  <si>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</si>
  <si>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</si>
  <si>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</si>
  <si>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</si>
  <si>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</si>
  <si>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</si>
  <si>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</si>
  <si>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</si>
  <si>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</si>
  <si>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</si>
  <si>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</si>
  <si>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</si>
  <si>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</si>
  <si>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</si>
  <si>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</si>
  <si>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</si>
  <si>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</si>
  <si>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</si>
  <si>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</si>
  <si>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</si>
  <si>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</si>
  <si>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</si>
  <si>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</si>
  <si>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</si>
  <si>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</si>
  <si>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</si>
  <si>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</si>
  <si>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</si>
  <si>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</si>
  <si>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</si>
  <si>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</si>
  <si>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</si>
  <si>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</si>
  <si>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</si>
  <si>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</si>
  <si>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</si>
  <si>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</si>
  <si>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</si>
  <si>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</si>
  <si>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</si>
  <si>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</si>
  <si>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</si>
  <si>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</si>
  <si>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</si>
  <si>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</si>
  <si>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</si>
  <si>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</si>
  <si>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</si>
  <si>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</si>
  <si>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</si>
  <si>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</si>
  <si>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</si>
  <si>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</si>
  <si>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</si>
  <si>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</si>
  <si>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</si>
  <si>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</si>
  <si>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</si>
  <si>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</si>
  <si>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</si>
  <si>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</si>
  <si>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</si>
  <si>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</si>
  <si>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</si>
  <si>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</si>
  <si>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</si>
  <si>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</si>
  <si>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</si>
  <si>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</si>
  <si>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</si>
  <si>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</si>
  <si>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</si>
  <si>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</si>
  <si>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</si>
  <si>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</si>
  <si>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</si>
  <si>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</si>
  <si>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</si>
  <si>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</si>
  <si>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</si>
  <si>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</si>
  <si>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</si>
  <si>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</si>
  <si>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</si>
  <si>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</si>
  <si>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</si>
  <si>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</si>
  <si>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</si>
  <si>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</si>
  <si>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</si>
  <si>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</si>
  <si>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</si>
  <si>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</si>
  <si>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</si>
  <si>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</si>
  <si>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</si>
  <si>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</si>
  <si>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</si>
  <si>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</si>
  <si>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</si>
  <si>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</si>
  <si>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</si>
  <si>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</si>
  <si>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</si>
  <si>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</si>
  <si>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</si>
  <si>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</si>
  <si>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</si>
  <si>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</si>
  <si>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</si>
  <si>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</si>
  <si>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</si>
  <si>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</si>
  <si>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</si>
  <si>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</si>
  <si>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</si>
  <si>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</si>
  <si>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</si>
  <si>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</si>
  <si>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</si>
  <si>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</si>
  <si>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</si>
  <si>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</si>
  <si>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</si>
  <si>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</si>
  <si>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</si>
  <si>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</si>
  <si>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</si>
  <si>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</si>
  <si>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</si>
  <si>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</si>
  <si>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</si>
  <si>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</si>
  <si>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</si>
  <si>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</si>
  <si>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</si>
  <si>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</si>
  <si>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</si>
  <si>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</si>
  <si>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</si>
  <si>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</si>
  <si>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</si>
  <si>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</si>
  <si>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</si>
  <si>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</si>
  <si>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</si>
  <si>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</si>
  <si>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</si>
  <si>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</si>
  <si>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</si>
  <si>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</si>
  <si>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</si>
  <si>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</si>
  <si>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</si>
  <si>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</si>
  <si>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</si>
  <si>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</si>
  <si>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</si>
  <si>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</si>
  <si>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</si>
  <si>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</si>
  <si>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</si>
  <si>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</si>
  <si>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</si>
  <si>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</si>
  <si>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</si>
  <si>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</si>
  <si>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</si>
  <si>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</si>
  <si>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</si>
  <si>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</si>
  <si>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</si>
  <si>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</si>
  <si>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</si>
  <si>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</si>
  <si>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</si>
  <si>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</si>
  <si>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</si>
  <si>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</si>
  <si>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</si>
  <si>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</si>
  <si>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</si>
  <si>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</si>
  <si>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</si>
  <si>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</si>
  <si>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</si>
  <si>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</si>
  <si>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</si>
  <si>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</si>
  <si>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</si>
  <si>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</si>
  <si>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</si>
  <si>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</si>
  <si>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</si>
  <si>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</si>
  <si>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</si>
  <si>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</si>
  <si>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</si>
  <si>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</si>
  <si>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</si>
  <si>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</si>
  <si>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</si>
  <si>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</si>
  <si>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</si>
  <si>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</si>
  <si>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</si>
  <si>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</si>
  <si>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</si>
  <si>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</si>
  <si>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</si>
  <si>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</si>
  <si>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</si>
  <si>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</si>
  <si>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</si>
  <si>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</si>
  <si>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</si>
  <si>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</si>
  <si>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</si>
  <si>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</si>
  <si>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</si>
  <si>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</si>
  <si>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</si>
  <si>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</si>
  <si>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</si>
  <si>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</si>
  <si>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</si>
  <si>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</si>
  <si>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</si>
  <si>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</si>
  <si>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</si>
  <si>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</si>
  <si>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</si>
  <si>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</si>
  <si>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</si>
  <si>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</si>
  <si>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</si>
  <si>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</si>
  <si>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</si>
  <si>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</si>
  <si>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</si>
  <si>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</si>
  <si>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</si>
  <si>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</si>
  <si>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</si>
  <si>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</si>
  <si>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</si>
  <si>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</si>
  <si>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</si>
  <si>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</si>
  <si>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</si>
  <si>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</si>
  <si>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</si>
  <si>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</si>
  <si>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</si>
  <si>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</si>
  <si>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</si>
  <si>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</si>
  <si>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</si>
  <si>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</si>
  <si>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</si>
  <si>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</si>
  <si>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</si>
  <si>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</si>
  <si>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</si>
  <si>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</si>
  <si>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</si>
  <si>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</si>
  <si>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</si>
  <si>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</si>
  <si>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</si>
  <si>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</si>
  <si>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</si>
  <si>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</si>
  <si>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</si>
  <si>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</si>
  <si>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</si>
  <si>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</si>
  <si>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</si>
  <si>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</si>
  <si>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</si>
  <si>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</si>
  <si>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</si>
  <si>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</si>
  <si>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</si>
  <si>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</si>
  <si>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</si>
  <si>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</si>
  <si>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</si>
  <si>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</si>
  <si>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</si>
  <si>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</si>
  <si>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</si>
  <si>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</si>
  <si>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</si>
  <si>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</si>
  <si>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</si>
  <si>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</si>
  <si>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</si>
  <si>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</si>
  <si>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</si>
  <si>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</si>
  <si>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</si>
  <si>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</si>
  <si>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</si>
  <si>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</si>
  <si>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</si>
  <si>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</si>
  <si>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</si>
  <si>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</si>
  <si>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</si>
  <si>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</si>
  <si>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</si>
  <si>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</si>
  <si>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</si>
  <si>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</si>
  <si>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</si>
  <si>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</si>
  <si>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</si>
  <si>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</si>
  <si>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</si>
  <si>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</si>
  <si>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</si>
  <si>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</si>
  <si>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</si>
  <si>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</si>
  <si>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</si>
  <si>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</si>
  <si>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</si>
  <si>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</si>
  <si>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</si>
  <si>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</si>
  <si>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</si>
  <si>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</si>
  <si>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</si>
  <si>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</si>
  <si>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</si>
  <si>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</si>
  <si>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</si>
  <si>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</si>
  <si>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</si>
  <si>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</si>
  <si>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</si>
  <si>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</si>
  <si>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</si>
  <si>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</si>
  <si>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</si>
  <si>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</si>
  <si>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</si>
  <si>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</si>
  <si>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</si>
  <si>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</si>
  <si>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</si>
  <si>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</si>
  <si>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</si>
  <si>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</si>
  <si>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</si>
  <si>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</si>
  <si>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</si>
  <si>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</si>
  <si>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XTX MARKETS LLP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</si>
  <si>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</si>
  <si>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</si>
  <si>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</si>
  <si>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</si>
  <si>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</si>
  <si>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</si>
  <si>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</si>
  <si>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</si>
  <si>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</si>
  <si>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</si>
  <si>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</si>
  <si>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</si>
  <si>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</si>
  <si>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</si>
  <si>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</si>
  <si>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</si>
  <si>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</si>
  <si>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</si>
  <si>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Retail Research Technical Calls &amp; Fundamental Performance Report for the month of Mar-2022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</si>
  <si>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</si>
  <si>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</si>
  <si>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</si>
  <si>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</si>
  <si>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</si>
  <si>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</si>
  <si>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</si>
  <si>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</si>
  <si>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</si>
  <si>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</si>
  <si>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</si>
  <si>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</si>
  <si>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</si>
  <si>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</si>
  <si>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</si>
  <si>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</si>
  <si>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</si>
  <si>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</si>
  <si>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</si>
  <si>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</si>
  <si>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</si>
  <si>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</si>
  <si>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</si>
  <si>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</si>
  <si>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</si>
  <si>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</si>
  <si>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</si>
  <si>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</si>
  <si>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</si>
  <si>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</si>
  <si>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</si>
  <si>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</si>
  <si>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</si>
  <si>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</si>
  <si>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</si>
  <si>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</si>
  <si>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</si>
  <si>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</si>
  <si>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</si>
  <si>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</si>
  <si>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</si>
  <si>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</si>
  <si>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</si>
  <si>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</si>
  <si>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 xml:space="preserve">BAJFINANCE </t>
  </si>
  <si>
    <t>1140-1200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</si>
  <si>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</si>
  <si>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</si>
  <si>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</si>
  <si>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</si>
  <si>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</si>
  <si>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</si>
  <si>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</si>
  <si>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</si>
  <si>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</si>
  <si>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</si>
  <si>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</si>
  <si>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</si>
  <si>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</si>
  <si>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Loss of Rs.8.25/-</t>
  </si>
  <si>
    <t>Profit of Rs.49.5/-</t>
  </si>
  <si>
    <t>COLPAL MAR FUT</t>
  </si>
  <si>
    <t>APOLLOTYRE MAR FUT</t>
  </si>
  <si>
    <t>1440-1470</t>
  </si>
  <si>
    <t>HDFC MAR FUT</t>
  </si>
  <si>
    <t>2160-2200</t>
  </si>
  <si>
    <t>Loss of Rs.5.5/-</t>
  </si>
  <si>
    <t>365-370</t>
  </si>
  <si>
    <t>INFY 1760 CE MAR</t>
  </si>
  <si>
    <t>65-75</t>
  </si>
  <si>
    <t>RELIANCE 2300 CE MAR</t>
  </si>
  <si>
    <t>AMBUJACEM MAR FUT</t>
  </si>
  <si>
    <t>285-290</t>
  </si>
  <si>
    <t>690-700</t>
  </si>
  <si>
    <t>275-285</t>
  </si>
  <si>
    <t>M&amp;M MAR FUT</t>
  </si>
  <si>
    <t>720-730</t>
  </si>
  <si>
    <t>3270-3350</t>
  </si>
  <si>
    <t>TRENT MAR FUT</t>
  </si>
  <si>
    <t>Profit of Rs.5.5/-</t>
  </si>
  <si>
    <t>1070-1090</t>
  </si>
  <si>
    <t>Profit of Rs.24/-</t>
  </si>
  <si>
    <t>1090-1110</t>
  </si>
  <si>
    <t>ALPHA LEON ENTERPRISES LLP</t>
  </si>
  <si>
    <t>QE SECURITIES</t>
  </si>
  <si>
    <t>GRAVITON RESEARCH CAPITAL LLP</t>
  </si>
  <si>
    <t>1180-1200</t>
  </si>
  <si>
    <t>2280-2300</t>
  </si>
  <si>
    <t>Profit of Rs.21.5/-</t>
  </si>
  <si>
    <t>Profit of Rs.65/-</t>
  </si>
  <si>
    <t>295-300</t>
  </si>
  <si>
    <t>460-465</t>
  </si>
  <si>
    <t>Profit of Rs.62.5/-</t>
  </si>
  <si>
    <t>275-280</t>
  </si>
  <si>
    <t>COFORGE MAR FUT</t>
  </si>
  <si>
    <t>4850-4950</t>
  </si>
  <si>
    <t>Profit of Rs.10.5/-</t>
  </si>
  <si>
    <t>790-820</t>
  </si>
  <si>
    <t>Loss of Rs.85/-</t>
  </si>
  <si>
    <t>HCLTECH MAR FUT</t>
  </si>
  <si>
    <t>NIFTY 16700 PE 10-MAR</t>
  </si>
  <si>
    <t>90-110</t>
  </si>
  <si>
    <t>1990-2000</t>
  </si>
  <si>
    <t>2080-2120</t>
  </si>
  <si>
    <t>152.5-153.5</t>
  </si>
  <si>
    <t>158-160</t>
  </si>
  <si>
    <t xml:space="preserve">HINDCOPPER MAR FUT </t>
  </si>
  <si>
    <t>130-132</t>
  </si>
  <si>
    <t>VEDL MAR FUT</t>
  </si>
  <si>
    <t>382-387</t>
  </si>
  <si>
    <t>PIDILITIND MAR FUT</t>
  </si>
  <si>
    <t>NIFTY 16500 CE 10 MAR</t>
  </si>
  <si>
    <t>Profit of Rs.20/-</t>
  </si>
  <si>
    <t>Profit of Rs.23/-</t>
  </si>
  <si>
    <t>Part profit of Rs.27/-</t>
  </si>
  <si>
    <t>Part profit of Rs.7/-</t>
  </si>
  <si>
    <t>Part profit of Rs.30/-</t>
  </si>
  <si>
    <t>Profit of Rs.4/-</t>
  </si>
  <si>
    <t>N</t>
  </si>
  <si>
    <t>DITCO</t>
  </si>
  <si>
    <t>ORACLECR</t>
  </si>
  <si>
    <t>Profit of Rs.130/-</t>
  </si>
  <si>
    <t>Sell</t>
  </si>
  <si>
    <t>580-570</t>
  </si>
  <si>
    <t>Profit of Rs.12.5/-</t>
  </si>
  <si>
    <t>222-225</t>
  </si>
  <si>
    <t>Profit of Rs.0.5/-</t>
  </si>
  <si>
    <t>Profit of Rs.2.75/-</t>
  </si>
  <si>
    <t>HDFC 2200 PE MAR</t>
  </si>
  <si>
    <t>Profit of Rs.6.5/-</t>
  </si>
  <si>
    <t xml:space="preserve">SRF MAR FUT </t>
  </si>
  <si>
    <t>2300-2340</t>
  </si>
  <si>
    <t>349-351</t>
  </si>
  <si>
    <t>Part profit of Rs.45/-</t>
  </si>
  <si>
    <t>266-267</t>
  </si>
  <si>
    <t>COROMANDEL MAR FUT</t>
  </si>
  <si>
    <t>810-820</t>
  </si>
  <si>
    <t>INNOVATIVE</t>
  </si>
  <si>
    <t>209.5-210.5</t>
  </si>
  <si>
    <t>218-222</t>
  </si>
  <si>
    <t>Profit of Rs.12/-</t>
  </si>
  <si>
    <t>HINDCOPPER MAR FUT</t>
  </si>
  <si>
    <t>126-129</t>
  </si>
  <si>
    <t>NIFTY MAR FUT</t>
  </si>
  <si>
    <t>16500-16400</t>
  </si>
  <si>
    <t>HDFCAMC MAR FUT</t>
  </si>
  <si>
    <t>2140-2148</t>
  </si>
  <si>
    <t>2210-2260</t>
  </si>
  <si>
    <t>NIFTY 16500 PE 17-MAR</t>
  </si>
  <si>
    <t>Loss of Rs.15/-</t>
  </si>
  <si>
    <t>Loss of Rs.99/-</t>
  </si>
  <si>
    <t>SLGUPTA CO</t>
  </si>
  <si>
    <t>NAVEEN GUPTA</t>
  </si>
  <si>
    <t>MAHENDRA GIRDHARILAL WADHWANI</t>
  </si>
  <si>
    <t>SHREESHAY</t>
  </si>
  <si>
    <t>NOPEA CAPITAL SERVICES PRIVATE LIMITED</t>
  </si>
  <si>
    <t>BMETRICS</t>
  </si>
  <si>
    <t>Bombay Metrics S C Ltd</t>
  </si>
  <si>
    <t>AVIRAT ENTERPRISE</t>
  </si>
  <si>
    <t>KAUSHIK ROLY YOGENDRA</t>
  </si>
  <si>
    <t>ADROIT FINANCIAL SERVICES PVT LTD</t>
  </si>
  <si>
    <t>DANGEE</t>
  </si>
  <si>
    <t>Dangee Dums Limited</t>
  </si>
  <si>
    <t>DHAMPURSUG</t>
  </si>
  <si>
    <t>Dhampur Sugar Mills Ltd</t>
  </si>
  <si>
    <t>RBL</t>
  </si>
  <si>
    <t>Rane Brake Lining Limited</t>
  </si>
  <si>
    <t>RANE HOLDINGS LIMITED</t>
  </si>
  <si>
    <t>BRIGHT</t>
  </si>
  <si>
    <t>Bright Solar Limited</t>
  </si>
  <si>
    <t>PIYUSHKUMAR THUMAR</t>
  </si>
  <si>
    <t>M/S.UNITED INDIA INSURANCE CO LTD</t>
  </si>
  <si>
    <t>SUPREMEENG</t>
  </si>
  <si>
    <t>Supreme Engineering Ltd</t>
  </si>
  <si>
    <t>Profit of Rs.35/-</t>
  </si>
  <si>
    <t>AARTIIND MAR FUT</t>
  </si>
  <si>
    <t>895-905</t>
  </si>
  <si>
    <t>LT MAR FUT</t>
  </si>
  <si>
    <t>1750-1753</t>
  </si>
  <si>
    <t>1780-1800</t>
  </si>
  <si>
    <t>IEX MAR FUT</t>
  </si>
  <si>
    <t>226-228</t>
  </si>
  <si>
    <t>16800-16850</t>
  </si>
  <si>
    <t>Profit of Rs.50/-</t>
  </si>
  <si>
    <t>HDFCBANK 1460 CE MAR</t>
  </si>
  <si>
    <t>Loss of Rs.3.25/-</t>
  </si>
  <si>
    <t>Loss of Rs.2.75/-</t>
  </si>
  <si>
    <t>23.5-24.5</t>
  </si>
  <si>
    <t>35-45</t>
  </si>
  <si>
    <t xml:space="preserve"> NIFTY 16800 CE 17-MAR</t>
  </si>
  <si>
    <t>150-180</t>
  </si>
  <si>
    <t>1580-1590</t>
  </si>
  <si>
    <t>1650-1700</t>
  </si>
  <si>
    <t>Profit of Rs.38.5/-</t>
  </si>
  <si>
    <t>ASHISHPO</t>
  </si>
  <si>
    <t>RAMKAMAL BHAGAVATULA</t>
  </si>
  <si>
    <t>SHAH DIPAK KANAYALAL</t>
  </si>
  <si>
    <t>ROHAN RAMESH SABNIS</t>
  </si>
  <si>
    <t>ANURADHARAMESHSABNIS</t>
  </si>
  <si>
    <t>ANKITGOYAL</t>
  </si>
  <si>
    <t>HARSH SARAWGI</t>
  </si>
  <si>
    <t>BGJL</t>
  </si>
  <si>
    <t>KETAN SHANTILAL SHAH</t>
  </si>
  <si>
    <t>BHARTIA</t>
  </si>
  <si>
    <t>RAMA SHIVA LEASE FINANCE PRIVATE LIMITED .</t>
  </si>
  <si>
    <t>SAIANAND COMMERCIAL LIMITED</t>
  </si>
  <si>
    <t>BIL</t>
  </si>
  <si>
    <t>PRONOMZ VENTURES LLP</t>
  </si>
  <si>
    <t>KARUNA VENTURES PRIVATE LIMITED</t>
  </si>
  <si>
    <t>KANWARMANINDER PARMINDER BHATIA</t>
  </si>
  <si>
    <t>EKENNIS</t>
  </si>
  <si>
    <t>JAYSHRI SUNILKUMAR MEHTA</t>
  </si>
  <si>
    <t>NATHABHAI BHIKHABHAI PATEL HUF</t>
  </si>
  <si>
    <t>MEHUL BHARATBHAI SHAH HUF</t>
  </si>
  <si>
    <t>NISHANT LALITBHAI GANDHI</t>
  </si>
  <si>
    <t>PARESH DHIRAJLAL SHAH</t>
  </si>
  <si>
    <t>HARYANA REFRACTORIES PRIVATE LIMITED</t>
  </si>
  <si>
    <t>BOMMAKA HARINI</t>
  </si>
  <si>
    <t>GNRL</t>
  </si>
  <si>
    <t>INFINIUM MOTORS GUJARAT PVT LTD</t>
  </si>
  <si>
    <t>INFINIUM MOTORS PRIVATE LIMITED</t>
  </si>
  <si>
    <t>HIKLASS</t>
  </si>
  <si>
    <t>ANJU AKSHAY SHAH</t>
  </si>
  <si>
    <t>AVANCE TECHNOLOGIES LIMITED</t>
  </si>
  <si>
    <t>L7 HITECH PRIVATE LIMITED</t>
  </si>
  <si>
    <t>SUNILMARKFERNANDES</t>
  </si>
  <si>
    <t>JANUSCORP</t>
  </si>
  <si>
    <t>LEMON MANAGEMENT CONSULTANCY PRIVATE LIMITED</t>
  </si>
  <si>
    <t>RAJESHKUMAR RAMESHCHANDRA GUPTA</t>
  </si>
  <si>
    <t>LATIMMETAL</t>
  </si>
  <si>
    <t>SHEENU KHANDELWAL</t>
  </si>
  <si>
    <t>VIKRAM BIHARISARAN KHANDELWAL</t>
  </si>
  <si>
    <t>MEGASTAR</t>
  </si>
  <si>
    <t>BEELINE MERCHANT BANKING PRIVATE LIMITED</t>
  </si>
  <si>
    <t>GOENKA BUSINESS &amp; FINANCE LIMITED</t>
  </si>
  <si>
    <t>METALCO</t>
  </si>
  <si>
    <t>LEHAR TECHNOLOGIES PVT LTD</t>
  </si>
  <si>
    <t>ANUPAMAKHANDELWAL</t>
  </si>
  <si>
    <t>MFLINDIA</t>
  </si>
  <si>
    <t>MODAIRY</t>
  </si>
  <si>
    <t>SURESH POONATI</t>
  </si>
  <si>
    <t>NIKSTECH</t>
  </si>
  <si>
    <t>SHRENI SHARES PRIVATE LIMITED</t>
  </si>
  <si>
    <t>JIGNESH AMRUTLAL THOBHANI</t>
  </si>
  <si>
    <t>OBCL</t>
  </si>
  <si>
    <t>JETHALAL THAKERSHI VORA</t>
  </si>
  <si>
    <t>BIPIN CHINUBHAI SHAH</t>
  </si>
  <si>
    <t>ATUL DHIRAJLAL AMIN</t>
  </si>
  <si>
    <t>RAWEDGE</t>
  </si>
  <si>
    <t>SANGEETA SEKSARIA</t>
  </si>
  <si>
    <t>NNM SECURITIES PVT LTD</t>
  </si>
  <si>
    <t>RGRL</t>
  </si>
  <si>
    <t>ROHIT TANEJA</t>
  </si>
  <si>
    <t>SBC</t>
  </si>
  <si>
    <t>EPITOME TRADING AND INVESTMENTS</t>
  </si>
  <si>
    <t>SHYMINV</t>
  </si>
  <si>
    <t>K NARESHCHANDRA HUF</t>
  </si>
  <si>
    <t>SVPHOUSING</t>
  </si>
  <si>
    <t>VIKAS GUPTA HUF</t>
  </si>
  <si>
    <t>MEGHNA GUPTA</t>
  </si>
  <si>
    <t>VIDLI</t>
  </si>
  <si>
    <t>VIRINCHI</t>
  </si>
  <si>
    <t>PADMAVATI INVESTMENT</t>
  </si>
  <si>
    <t>KETAN HASMUKHLAL DOSHI</t>
  </si>
  <si>
    <t>YAMNINV</t>
  </si>
  <si>
    <t>SURBHI INFRAPROJECT PRIVATE LIMITED</t>
  </si>
  <si>
    <t>HSCL</t>
  </si>
  <si>
    <t>Himadri Speciality Chem L</t>
  </si>
  <si>
    <t>Indiabulls Hsg Fin Ltd</t>
  </si>
  <si>
    <t>ALPHAGREP SECURITIES PRIVATE LIMITED</t>
  </si>
  <si>
    <t>TOWER RESEARCH CAPITAL MARKETS INDIA PRIVATE LIMITED</t>
  </si>
  <si>
    <t>INTLCONV</t>
  </si>
  <si>
    <t>Intl Conveyors Limited</t>
  </si>
  <si>
    <t>PARTH INFIN BROKERS PVT LTD</t>
  </si>
  <si>
    <t>INVENTURE</t>
  </si>
  <si>
    <t>Inventure Gro &amp; Sec Ltd</t>
  </si>
  <si>
    <t>PANACHE</t>
  </si>
  <si>
    <t>Panache Digilife Limited</t>
  </si>
  <si>
    <t>ATITHI DEALERS PVT. LTD.</t>
  </si>
  <si>
    <t>RIIL</t>
  </si>
  <si>
    <t>Reliance Indl Infra Ltd</t>
  </si>
  <si>
    <t>Sanghi Industries Ltd</t>
  </si>
  <si>
    <t>ANANDAM ENTERPRISES</t>
  </si>
  <si>
    <t>SELAN</t>
  </si>
  <si>
    <t>Selan Exploration Technol</t>
  </si>
  <si>
    <t>CHANDRA   MEHTA</t>
  </si>
  <si>
    <t>SILONI UPPAL</t>
  </si>
  <si>
    <t>SVPGLOB</t>
  </si>
  <si>
    <t>SVP GLOBAL TEXTILES LTD</t>
  </si>
  <si>
    <t>VIGNESH</t>
  </si>
  <si>
    <t>UTSAV INDIA ENTERPRISES PRIVATE LIMITED</t>
  </si>
  <si>
    <t>ATALREAL</t>
  </si>
  <si>
    <t>Atal Realtech Limited</t>
  </si>
  <si>
    <t>BAKUL HEERALAL JAIN</t>
  </si>
  <si>
    <t>APOLLO EARTHMOVERS LIMITED</t>
  </si>
  <si>
    <t>MBRD INVESTMENT</t>
  </si>
  <si>
    <t>NAVODYA ENTERPRISES</t>
  </si>
  <si>
    <t>KIMI BUSINESS INVESTMENTS ADVISORS LLP</t>
  </si>
  <si>
    <t>DALAL AND BROACHA STOCK BROKING PVT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</si>
</sst>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50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3" borderId="21" xfId="0" applyFont="1" applyFill="1" applyBorder="1" applyAlignment="1">
      <alignment horizontal="left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15" fontId="31" fillId="26" borderId="1" xfId="0" applyNumberFormat="1" applyFont="1" applyFill="1" applyBorder="1" applyAlignment="1">
      <alignment horizontal="center" vertical="center"/>
    </xf>
    <xf numFmtId="0" fontId="32" fillId="26" borderId="1" xfId="0" applyFont="1" applyFill="1" applyBorder="1"/>
    <xf numFmtId="43" fontId="31" fillId="26" borderId="1" xfId="0" applyNumberFormat="1" applyFont="1" applyFill="1" applyBorder="1" applyAlignment="1">
      <alignment horizontal="center" vertical="top"/>
    </xf>
    <xf numFmtId="0" fontId="31" fillId="26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5" fillId="19" borderId="21" xfId="0" applyFont="1" applyFill="1" applyBorder="1" applyAlignment="1"/>
    <xf numFmtId="0" fontId="45" fillId="11" borderId="21" xfId="0" applyFont="1" applyFill="1" applyBorder="1" applyAlignment="1">
      <alignment horizontal="left" vertical="center"/>
    </xf>
    <xf numFmtId="0" fontId="45" fillId="6" borderId="21" xfId="0" applyFont="1" applyFill="1" applyBorder="1" applyAlignment="1">
      <alignment horizontal="center" vertical="center"/>
    </xf>
    <xf numFmtId="0" fontId="31" fillId="27" borderId="21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7" borderId="21" xfId="0" applyNumberFormat="1" applyFont="1" applyFill="1" applyBorder="1" applyAlignment="1">
      <alignment horizontal="center" vertical="center"/>
    </xf>
    <xf numFmtId="0" fontId="32" fillId="27" borderId="21" xfId="0" applyFont="1" applyFill="1" applyBorder="1"/>
    <xf numFmtId="43" fontId="31" fillId="27" borderId="21" xfId="0" applyNumberFormat="1" applyFont="1" applyFill="1" applyBorder="1" applyAlignment="1">
      <alignment horizontal="center" vertical="top"/>
    </xf>
    <xf numFmtId="0" fontId="31" fillId="27" borderId="21" xfId="0" applyFont="1" applyFill="1" applyBorder="1" applyAlignment="1">
      <alignment horizontal="center" vertical="top"/>
    </xf>
    <xf numFmtId="0" fontId="32" fillId="28" borderId="1" xfId="0" applyFont="1" applyFill="1" applyBorder="1" applyAlignment="1">
      <alignment horizontal="center" vertical="center"/>
    </xf>
    <xf numFmtId="2" fontId="32" fillId="28" borderId="1" xfId="0" applyNumberFormat="1" applyFont="1" applyFill="1" applyBorder="1" applyAlignment="1">
      <alignment horizontal="center" vertical="center"/>
    </xf>
    <xf numFmtId="10" fontId="32" fillId="28" borderId="1" xfId="0" applyNumberFormat="1" applyFont="1" applyFill="1" applyBorder="1" applyAlignment="1">
      <alignment horizontal="center" vertical="center" wrapText="1"/>
    </xf>
    <xf numFmtId="16" fontId="32" fillId="28" borderId="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7" borderId="23" xfId="0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15" fontId="31" fillId="27" borderId="23" xfId="0" applyNumberFormat="1" applyFont="1" applyFill="1" applyBorder="1" applyAlignment="1">
      <alignment horizontal="center" vertical="center"/>
    </xf>
    <xf numFmtId="0" fontId="32" fillId="27" borderId="23" xfId="0" applyFont="1" applyFill="1" applyBorder="1"/>
    <xf numFmtId="43" fontId="31" fillId="27" borderId="23" xfId="0" applyNumberFormat="1" applyFont="1" applyFill="1" applyBorder="1" applyAlignment="1">
      <alignment horizontal="center" vertical="top"/>
    </xf>
    <xf numFmtId="0" fontId="31" fillId="27" borderId="23" xfId="0" applyFont="1" applyFill="1" applyBorder="1" applyAlignment="1">
      <alignment horizontal="center" vertical="top"/>
    </xf>
    <xf numFmtId="0" fontId="32" fillId="28" borderId="2" xfId="0" applyFont="1" applyFill="1" applyBorder="1" applyAlignment="1">
      <alignment horizontal="center" vertical="center"/>
    </xf>
    <xf numFmtId="2" fontId="32" fillId="28" borderId="2" xfId="0" applyNumberFormat="1" applyFont="1" applyFill="1" applyBorder="1" applyAlignment="1">
      <alignment horizontal="center" vertical="center"/>
    </xf>
    <xf numFmtId="10" fontId="32" fillId="28" borderId="2" xfId="0" applyNumberFormat="1" applyFont="1" applyFill="1" applyBorder="1" applyAlignment="1">
      <alignment horizontal="center" vertical="center" wrapText="1"/>
    </xf>
    <xf numFmtId="16" fontId="32" fillId="28" borderId="2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1" fontId="31" fillId="23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2" xfId="0" applyFont="1" applyFill="1" applyBorder="1" applyAlignment="1">
      <alignment horizontal="center" vertical="center"/>
    </xf>
    <xf numFmtId="2" fontId="32" fillId="24" borderId="2" xfId="0" applyNumberFormat="1" applyFont="1" applyFill="1" applyBorder="1" applyAlignment="1">
      <alignment horizontal="center" vertical="center"/>
    </xf>
    <xf numFmtId="10" fontId="32" fillId="24" borderId="2" xfId="0" applyNumberFormat="1" applyFont="1" applyFill="1" applyBorder="1" applyAlignment="1">
      <alignment horizontal="center" vertical="center" wrapText="1"/>
    </xf>
    <xf numFmtId="16" fontId="32" fillId="24" borderId="2" xfId="0" applyNumberFormat="1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" fontId="32" fillId="16" borderId="23" xfId="0" applyNumberFormat="1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 vertical="center"/>
    </xf>
    <xf numFmtId="0" fontId="32" fillId="15" borderId="23" xfId="0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/>
    </xf>
    <xf numFmtId="0" fontId="43" fillId="16" borderId="23" xfId="0" applyFont="1" applyFill="1" applyBorder="1" applyAlignment="1">
      <alignment horizontal="center" vertical="center"/>
    </xf>
    <xf numFmtId="0" fontId="43" fillId="16" borderId="24" xfId="0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165" fontId="31" fillId="16" borderId="24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0" fontId="31" fillId="16" borderId="2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44636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K25" sqref="K2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4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44636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2" t="s">
        <v>16</v>
      </c>
      <c r="B9" s="484" t="s">
        <v>17</v>
      </c>
      <c r="C9" s="484" t="s">
        <v>18</v>
      </c>
      <c r="D9" s="484" t="s">
        <v>19</v>
      </c>
      <c r="E9" s="23" t="s">
        <v>20</v>
      </c>
      <c r="F9" s="23" t="s">
        <v>21</v>
      </c>
      <c r="G9" s="479" t="s">
        <v>22</v>
      </c>
      <c r="H9" s="480"/>
      <c r="I9" s="481"/>
      <c r="J9" s="479" t="s">
        <v>23</v>
      </c>
      <c r="K9" s="480"/>
      <c r="L9" s="481"/>
      <c r="M9" s="23"/>
      <c r="N9" s="24"/>
      <c r="O9" s="24"/>
      <c r="P9" s="24"/>
    </row>
    <row r="10" spans="1:16" ht="59.25" customHeight="1">
      <c r="A10" s="483"/>
      <c r="B10" s="485"/>
      <c r="C10" s="485"/>
      <c r="D10" s="48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16669</v>
      </c>
      <c r="F11" s="32">
        <v>16718.2</v>
      </c>
      <c r="G11" s="33">
        <v>16507.5</v>
      </c>
      <c r="H11" s="33">
        <v>16346</v>
      </c>
      <c r="I11" s="33">
        <v>16135.3</v>
      </c>
      <c r="J11" s="33">
        <v>16879.7</v>
      </c>
      <c r="K11" s="33">
        <v>17090.400000000005</v>
      </c>
      <c r="L11" s="33">
        <v>17251.900000000001</v>
      </c>
      <c r="M11" s="34">
        <v>16928.900000000001</v>
      </c>
      <c r="N11" s="34">
        <v>16556.7</v>
      </c>
      <c r="O11" s="35">
        <v>17716600</v>
      </c>
      <c r="P11" s="36">
        <v>-1.2389311466454092E-2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35019.85</v>
      </c>
      <c r="F12" s="37">
        <v>35132.816666666673</v>
      </c>
      <c r="G12" s="38">
        <v>34590.633333333346</v>
      </c>
      <c r="H12" s="38">
        <v>34161.416666666672</v>
      </c>
      <c r="I12" s="38">
        <v>33619.233333333344</v>
      </c>
      <c r="J12" s="38">
        <v>35562.033333333347</v>
      </c>
      <c r="K12" s="38">
        <v>36104.216666666682</v>
      </c>
      <c r="L12" s="38">
        <v>36533.433333333349</v>
      </c>
      <c r="M12" s="28">
        <v>35675</v>
      </c>
      <c r="N12" s="28">
        <v>34703.599999999999</v>
      </c>
      <c r="O12" s="39">
        <v>6201500</v>
      </c>
      <c r="P12" s="40">
        <v>-2.1818425587457068E-2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44649</v>
      </c>
      <c r="E13" s="37">
        <v>16354.65</v>
      </c>
      <c r="F13" s="37">
        <v>16411.05</v>
      </c>
      <c r="G13" s="38">
        <v>16153.699999999997</v>
      </c>
      <c r="H13" s="38">
        <v>15952.749999999998</v>
      </c>
      <c r="I13" s="38">
        <v>15695.399999999996</v>
      </c>
      <c r="J13" s="38">
        <v>16612</v>
      </c>
      <c r="K13" s="38">
        <v>16869.349999999999</v>
      </c>
      <c r="L13" s="38">
        <v>17070.3</v>
      </c>
      <c r="M13" s="28">
        <v>16668.400000000001</v>
      </c>
      <c r="N13" s="28">
        <v>16210.1</v>
      </c>
      <c r="O13" s="39">
        <v>3160</v>
      </c>
      <c r="P13" s="40">
        <v>-0.21782178217821782</v>
      </c>
    </row>
    <row r="14" spans="1:16" ht="12.75" customHeight="1">
      <c r="A14" s="28">
        <v>4</v>
      </c>
      <c r="B14" s="29" t="s">
        <v>35</v>
      </c>
      <c r="C14" s="30" t="s">
        <v>859</v>
      </c>
      <c r="D14" s="31">
        <v>44649</v>
      </c>
      <c r="E14" s="37">
        <v>6835.1</v>
      </c>
      <c r="F14" s="37">
        <v>6927.916666666667</v>
      </c>
      <c r="G14" s="38">
        <v>6728.2833333333338</v>
      </c>
      <c r="H14" s="38">
        <v>6621.4666666666672</v>
      </c>
      <c r="I14" s="38">
        <v>6421.8333333333339</v>
      </c>
      <c r="J14" s="38">
        <v>7034.7333333333336</v>
      </c>
      <c r="K14" s="38">
        <v>7234.3666666666668</v>
      </c>
      <c r="L14" s="38">
        <v>7341.1833333333334</v>
      </c>
      <c r="M14" s="28">
        <v>7127.55</v>
      </c>
      <c r="N14" s="28">
        <v>6821.1</v>
      </c>
      <c r="O14" s="39">
        <v>2475</v>
      </c>
      <c r="P14" s="40">
        <v>0.1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860.4</v>
      </c>
      <c r="F15" s="37">
        <v>865.65</v>
      </c>
      <c r="G15" s="38">
        <v>847.05</v>
      </c>
      <c r="H15" s="38">
        <v>833.69999999999993</v>
      </c>
      <c r="I15" s="38">
        <v>815.09999999999991</v>
      </c>
      <c r="J15" s="38">
        <v>879</v>
      </c>
      <c r="K15" s="38">
        <v>897.60000000000014</v>
      </c>
      <c r="L15" s="38">
        <v>910.95</v>
      </c>
      <c r="M15" s="28">
        <v>884.25</v>
      </c>
      <c r="N15" s="28">
        <v>852.3</v>
      </c>
      <c r="O15" s="39">
        <v>2828800</v>
      </c>
      <c r="P15" s="40">
        <v>1.278149726110773E-2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2094.6999999999998</v>
      </c>
      <c r="F16" s="37">
        <v>2069.15</v>
      </c>
      <c r="G16" s="38">
        <v>2038.3000000000002</v>
      </c>
      <c r="H16" s="38">
        <v>1981.9</v>
      </c>
      <c r="I16" s="38">
        <v>1951.0500000000002</v>
      </c>
      <c r="J16" s="38">
        <v>2125.5500000000002</v>
      </c>
      <c r="K16" s="38">
        <v>2156.3999999999996</v>
      </c>
      <c r="L16" s="38">
        <v>2212.8000000000002</v>
      </c>
      <c r="M16" s="28">
        <v>2100</v>
      </c>
      <c r="N16" s="28">
        <v>2012.75</v>
      </c>
      <c r="O16" s="39">
        <v>206750</v>
      </c>
      <c r="P16" s="40">
        <v>-3.2748538011695909E-2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17245.599999999999</v>
      </c>
      <c r="F17" s="37">
        <v>17215.783333333336</v>
      </c>
      <c r="G17" s="38">
        <v>17111.616666666672</v>
      </c>
      <c r="H17" s="38">
        <v>16977.633333333335</v>
      </c>
      <c r="I17" s="38">
        <v>16873.466666666671</v>
      </c>
      <c r="J17" s="38">
        <v>17349.766666666674</v>
      </c>
      <c r="K17" s="38">
        <v>17453.933333333338</v>
      </c>
      <c r="L17" s="38">
        <v>17587.916666666675</v>
      </c>
      <c r="M17" s="28">
        <v>17319.95</v>
      </c>
      <c r="N17" s="28">
        <v>17081.8</v>
      </c>
      <c r="O17" s="39">
        <v>33725</v>
      </c>
      <c r="P17" s="40">
        <v>-0.05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104.8</v>
      </c>
      <c r="F18" s="37">
        <v>105.05</v>
      </c>
      <c r="G18" s="38">
        <v>103.8</v>
      </c>
      <c r="H18" s="38">
        <v>102.8</v>
      </c>
      <c r="I18" s="38">
        <v>101.55</v>
      </c>
      <c r="J18" s="38">
        <v>106.05</v>
      </c>
      <c r="K18" s="38">
        <v>107.3</v>
      </c>
      <c r="L18" s="38">
        <v>108.3</v>
      </c>
      <c r="M18" s="28">
        <v>106.3</v>
      </c>
      <c r="N18" s="28">
        <v>104.05</v>
      </c>
      <c r="O18" s="39">
        <v>16548400</v>
      </c>
      <c r="P18" s="40">
        <v>9.3934514224369298E-3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273.55</v>
      </c>
      <c r="F19" s="37">
        <v>274.13333333333333</v>
      </c>
      <c r="G19" s="38">
        <v>268.51666666666665</v>
      </c>
      <c r="H19" s="38">
        <v>263.48333333333335</v>
      </c>
      <c r="I19" s="38">
        <v>257.86666666666667</v>
      </c>
      <c r="J19" s="38">
        <v>279.16666666666663</v>
      </c>
      <c r="K19" s="38">
        <v>284.7833333333333</v>
      </c>
      <c r="L19" s="38">
        <v>289.81666666666661</v>
      </c>
      <c r="M19" s="28">
        <v>279.75</v>
      </c>
      <c r="N19" s="28">
        <v>269.10000000000002</v>
      </c>
      <c r="O19" s="39">
        <v>12035400</v>
      </c>
      <c r="P19" s="40">
        <v>-1.0051325919589392E-2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2067.5</v>
      </c>
      <c r="F20" s="37">
        <v>2078.15</v>
      </c>
      <c r="G20" s="38">
        <v>2040.3500000000004</v>
      </c>
      <c r="H20" s="38">
        <v>2013.2000000000003</v>
      </c>
      <c r="I20" s="38">
        <v>1975.4000000000005</v>
      </c>
      <c r="J20" s="38">
        <v>2105.3000000000002</v>
      </c>
      <c r="K20" s="38">
        <v>2143.1000000000004</v>
      </c>
      <c r="L20" s="38">
        <v>2170.25</v>
      </c>
      <c r="M20" s="28">
        <v>2115.9499999999998</v>
      </c>
      <c r="N20" s="28">
        <v>2051</v>
      </c>
      <c r="O20" s="39">
        <v>2342000</v>
      </c>
      <c r="P20" s="40">
        <v>-9.5979524368134794E-4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1707.75</v>
      </c>
      <c r="F21" s="37">
        <v>1719.8833333333332</v>
      </c>
      <c r="G21" s="38">
        <v>1681.1666666666665</v>
      </c>
      <c r="H21" s="38">
        <v>1654.5833333333333</v>
      </c>
      <c r="I21" s="38">
        <v>1615.8666666666666</v>
      </c>
      <c r="J21" s="38">
        <v>1746.4666666666665</v>
      </c>
      <c r="K21" s="38">
        <v>1785.1833333333332</v>
      </c>
      <c r="L21" s="38">
        <v>1811.7666666666664</v>
      </c>
      <c r="M21" s="28">
        <v>1758.6</v>
      </c>
      <c r="N21" s="28">
        <v>1693.3</v>
      </c>
      <c r="O21" s="39">
        <v>20045000</v>
      </c>
      <c r="P21" s="40">
        <v>-1.0025681548794943E-2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722.9</v>
      </c>
      <c r="F22" s="37">
        <v>725.81666666666661</v>
      </c>
      <c r="G22" s="38">
        <v>713.88333333333321</v>
      </c>
      <c r="H22" s="38">
        <v>704.86666666666656</v>
      </c>
      <c r="I22" s="38">
        <v>692.93333333333317</v>
      </c>
      <c r="J22" s="38">
        <v>734.83333333333326</v>
      </c>
      <c r="K22" s="38">
        <v>746.76666666666665</v>
      </c>
      <c r="L22" s="38">
        <v>755.7833333333333</v>
      </c>
      <c r="M22" s="28">
        <v>737.75</v>
      </c>
      <c r="N22" s="28">
        <v>716.8</v>
      </c>
      <c r="O22" s="39">
        <v>82068750</v>
      </c>
      <c r="P22" s="40">
        <v>-8.8315217391304341E-3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3377.55</v>
      </c>
      <c r="F23" s="37">
        <v>3384.2000000000003</v>
      </c>
      <c r="G23" s="38">
        <v>3339.4000000000005</v>
      </c>
      <c r="H23" s="38">
        <v>3301.2500000000005</v>
      </c>
      <c r="I23" s="38">
        <v>3256.4500000000007</v>
      </c>
      <c r="J23" s="38">
        <v>3422.3500000000004</v>
      </c>
      <c r="K23" s="38">
        <v>3467.1500000000005</v>
      </c>
      <c r="L23" s="38">
        <v>3505.3</v>
      </c>
      <c r="M23" s="28">
        <v>3429</v>
      </c>
      <c r="N23" s="28">
        <v>3346.05</v>
      </c>
      <c r="O23" s="39">
        <v>166800</v>
      </c>
      <c r="P23" s="40">
        <v>-8.9519650655021835E-2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571.45000000000005</v>
      </c>
      <c r="F24" s="37">
        <v>575.58333333333337</v>
      </c>
      <c r="G24" s="38">
        <v>564.26666666666677</v>
      </c>
      <c r="H24" s="38">
        <v>557.08333333333337</v>
      </c>
      <c r="I24" s="38">
        <v>545.76666666666677</v>
      </c>
      <c r="J24" s="38">
        <v>582.76666666666677</v>
      </c>
      <c r="K24" s="38">
        <v>594.08333333333337</v>
      </c>
      <c r="L24" s="38">
        <v>601.26666666666677</v>
      </c>
      <c r="M24" s="28">
        <v>586.9</v>
      </c>
      <c r="N24" s="28">
        <v>568.4</v>
      </c>
      <c r="O24" s="39">
        <v>6885000</v>
      </c>
      <c r="P24" s="40">
        <v>9.3827884474417238E-3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289.60000000000002</v>
      </c>
      <c r="F25" s="37">
        <v>290.66666666666669</v>
      </c>
      <c r="G25" s="38">
        <v>285.73333333333335</v>
      </c>
      <c r="H25" s="38">
        <v>281.86666666666667</v>
      </c>
      <c r="I25" s="38">
        <v>276.93333333333334</v>
      </c>
      <c r="J25" s="38">
        <v>294.53333333333336</v>
      </c>
      <c r="K25" s="38">
        <v>299.46666666666664</v>
      </c>
      <c r="L25" s="38">
        <v>303.33333333333337</v>
      </c>
      <c r="M25" s="28">
        <v>295.60000000000002</v>
      </c>
      <c r="N25" s="28">
        <v>286.8</v>
      </c>
      <c r="O25" s="39">
        <v>27558000</v>
      </c>
      <c r="P25" s="40">
        <v>-3.7207839849072423E-2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733.65</v>
      </c>
      <c r="F26" s="37">
        <v>733.56666666666661</v>
      </c>
      <c r="G26" s="38">
        <v>726.78333333333319</v>
      </c>
      <c r="H26" s="38">
        <v>719.91666666666663</v>
      </c>
      <c r="I26" s="38">
        <v>713.13333333333321</v>
      </c>
      <c r="J26" s="38">
        <v>740.43333333333317</v>
      </c>
      <c r="K26" s="38">
        <v>747.21666666666647</v>
      </c>
      <c r="L26" s="38">
        <v>754.08333333333314</v>
      </c>
      <c r="M26" s="28">
        <v>740.35</v>
      </c>
      <c r="N26" s="28">
        <v>726.7</v>
      </c>
      <c r="O26" s="39">
        <v>1806000</v>
      </c>
      <c r="P26" s="40">
        <v>-1.9342359767891683E-3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4821</v>
      </c>
      <c r="F27" s="37">
        <v>4851.2666666666664</v>
      </c>
      <c r="G27" s="38">
        <v>4688.5333333333328</v>
      </c>
      <c r="H27" s="38">
        <v>4556.0666666666666</v>
      </c>
      <c r="I27" s="38">
        <v>4393.333333333333</v>
      </c>
      <c r="J27" s="38">
        <v>4983.7333333333327</v>
      </c>
      <c r="K27" s="38">
        <v>5146.4666666666662</v>
      </c>
      <c r="L27" s="38">
        <v>5278.9333333333325</v>
      </c>
      <c r="M27" s="28">
        <v>5014</v>
      </c>
      <c r="N27" s="28">
        <v>4718.8</v>
      </c>
      <c r="O27" s="39">
        <v>2104375</v>
      </c>
      <c r="P27" s="40">
        <v>-2.0879376526695359E-2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184.45</v>
      </c>
      <c r="F28" s="37">
        <v>185.7833333333333</v>
      </c>
      <c r="G28" s="38">
        <v>180.86666666666662</v>
      </c>
      <c r="H28" s="38">
        <v>177.2833333333333</v>
      </c>
      <c r="I28" s="38">
        <v>172.36666666666662</v>
      </c>
      <c r="J28" s="38">
        <v>189.36666666666662</v>
      </c>
      <c r="K28" s="38">
        <v>194.2833333333333</v>
      </c>
      <c r="L28" s="38">
        <v>197.86666666666662</v>
      </c>
      <c r="M28" s="28">
        <v>190.7</v>
      </c>
      <c r="N28" s="28">
        <v>182.2</v>
      </c>
      <c r="O28" s="39">
        <v>15975000</v>
      </c>
      <c r="P28" s="40">
        <v>7.3588709677419359E-2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110</v>
      </c>
      <c r="F29" s="37">
        <v>109.71666666666665</v>
      </c>
      <c r="G29" s="38">
        <v>108.08333333333331</v>
      </c>
      <c r="H29" s="38">
        <v>106.16666666666666</v>
      </c>
      <c r="I29" s="38">
        <v>104.53333333333332</v>
      </c>
      <c r="J29" s="38">
        <v>111.63333333333331</v>
      </c>
      <c r="K29" s="38">
        <v>113.26666666666667</v>
      </c>
      <c r="L29" s="38">
        <v>115.18333333333331</v>
      </c>
      <c r="M29" s="28">
        <v>111.35</v>
      </c>
      <c r="N29" s="28">
        <v>107.8</v>
      </c>
      <c r="O29" s="39">
        <v>49099500</v>
      </c>
      <c r="P29" s="40">
        <v>3.6182336182336183E-2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2987.2</v>
      </c>
      <c r="F30" s="37">
        <v>2998.8166666666671</v>
      </c>
      <c r="G30" s="38">
        <v>2955.6833333333343</v>
      </c>
      <c r="H30" s="38">
        <v>2924.1666666666674</v>
      </c>
      <c r="I30" s="38">
        <v>2881.0333333333347</v>
      </c>
      <c r="J30" s="38">
        <v>3030.3333333333339</v>
      </c>
      <c r="K30" s="38">
        <v>3073.4666666666662</v>
      </c>
      <c r="L30" s="38">
        <v>3104.9833333333336</v>
      </c>
      <c r="M30" s="28">
        <v>3041.95</v>
      </c>
      <c r="N30" s="28">
        <v>2967.3</v>
      </c>
      <c r="O30" s="39">
        <v>5679300</v>
      </c>
      <c r="P30" s="40">
        <v>1.5856832389793674E-2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1969.7</v>
      </c>
      <c r="F31" s="37">
        <v>1961.4166666666667</v>
      </c>
      <c r="G31" s="38">
        <v>1931.0833333333335</v>
      </c>
      <c r="H31" s="38">
        <v>1892.4666666666667</v>
      </c>
      <c r="I31" s="38">
        <v>1862.1333333333334</v>
      </c>
      <c r="J31" s="38">
        <v>2000.0333333333335</v>
      </c>
      <c r="K31" s="38">
        <v>2030.366666666667</v>
      </c>
      <c r="L31" s="38">
        <v>2068.9833333333336</v>
      </c>
      <c r="M31" s="28">
        <v>1991.75</v>
      </c>
      <c r="N31" s="28">
        <v>1922.8</v>
      </c>
      <c r="O31" s="39">
        <v>992475</v>
      </c>
      <c r="P31" s="40">
        <v>-3.9393132818738352E-2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9720.2999999999993</v>
      </c>
      <c r="F32" s="37">
        <v>9658.1</v>
      </c>
      <c r="G32" s="38">
        <v>9562.2000000000007</v>
      </c>
      <c r="H32" s="38">
        <v>9404.1</v>
      </c>
      <c r="I32" s="38">
        <v>9308.2000000000007</v>
      </c>
      <c r="J32" s="38">
        <v>9816.2000000000007</v>
      </c>
      <c r="K32" s="38">
        <v>9912.0999999999985</v>
      </c>
      <c r="L32" s="38">
        <v>10070.200000000001</v>
      </c>
      <c r="M32" s="28">
        <v>9754</v>
      </c>
      <c r="N32" s="28">
        <v>9500</v>
      </c>
      <c r="O32" s="39">
        <v>125550</v>
      </c>
      <c r="P32" s="40">
        <v>-2.3837902264600714E-3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1168.1500000000001</v>
      </c>
      <c r="F33" s="37">
        <v>1158.7666666666667</v>
      </c>
      <c r="G33" s="38">
        <v>1134.2333333333333</v>
      </c>
      <c r="H33" s="38">
        <v>1100.3166666666666</v>
      </c>
      <c r="I33" s="38">
        <v>1075.7833333333333</v>
      </c>
      <c r="J33" s="38">
        <v>1192.6833333333334</v>
      </c>
      <c r="K33" s="38">
        <v>1217.2166666666667</v>
      </c>
      <c r="L33" s="38">
        <v>1251.1333333333334</v>
      </c>
      <c r="M33" s="28">
        <v>1183.3</v>
      </c>
      <c r="N33" s="28">
        <v>1124.8499999999999</v>
      </c>
      <c r="O33" s="39">
        <v>2854500</v>
      </c>
      <c r="P33" s="40">
        <v>-0.10151085930122758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623.6</v>
      </c>
      <c r="F34" s="37">
        <v>628.76666666666677</v>
      </c>
      <c r="G34" s="38">
        <v>614.33333333333348</v>
      </c>
      <c r="H34" s="38">
        <v>605.06666666666672</v>
      </c>
      <c r="I34" s="38">
        <v>590.63333333333344</v>
      </c>
      <c r="J34" s="38">
        <v>638.03333333333353</v>
      </c>
      <c r="K34" s="38">
        <v>652.4666666666667</v>
      </c>
      <c r="L34" s="38">
        <v>661.73333333333358</v>
      </c>
      <c r="M34" s="28">
        <v>643.20000000000005</v>
      </c>
      <c r="N34" s="28">
        <v>619.5</v>
      </c>
      <c r="O34" s="39">
        <v>15531750</v>
      </c>
      <c r="P34" s="40">
        <v>3.6834197644549991E-3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699.8</v>
      </c>
      <c r="F35" s="37">
        <v>704.86666666666679</v>
      </c>
      <c r="G35" s="38">
        <v>691.13333333333355</v>
      </c>
      <c r="H35" s="38">
        <v>682.46666666666681</v>
      </c>
      <c r="I35" s="38">
        <v>668.73333333333358</v>
      </c>
      <c r="J35" s="38">
        <v>713.53333333333353</v>
      </c>
      <c r="K35" s="38">
        <v>727.26666666666665</v>
      </c>
      <c r="L35" s="38">
        <v>735.93333333333351</v>
      </c>
      <c r="M35" s="28">
        <v>718.6</v>
      </c>
      <c r="N35" s="28">
        <v>696.2</v>
      </c>
      <c r="O35" s="39">
        <v>48680400</v>
      </c>
      <c r="P35" s="40">
        <v>-2.1231934760055009E-2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3435.45</v>
      </c>
      <c r="F36" s="37">
        <v>3440.6</v>
      </c>
      <c r="G36" s="38">
        <v>3403.45</v>
      </c>
      <c r="H36" s="38">
        <v>3371.45</v>
      </c>
      <c r="I36" s="38">
        <v>3334.2999999999997</v>
      </c>
      <c r="J36" s="38">
        <v>3472.6</v>
      </c>
      <c r="K36" s="38">
        <v>3509.7500000000005</v>
      </c>
      <c r="L36" s="38">
        <v>3541.75</v>
      </c>
      <c r="M36" s="28">
        <v>3477.75</v>
      </c>
      <c r="N36" s="28">
        <v>3408.6</v>
      </c>
      <c r="O36" s="39">
        <v>2179250</v>
      </c>
      <c r="P36" s="40">
        <v>-9.2066378722436924E-3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15759.4</v>
      </c>
      <c r="F37" s="37">
        <v>15781.75</v>
      </c>
      <c r="G37" s="38">
        <v>15555.6</v>
      </c>
      <c r="H37" s="38">
        <v>15351.800000000001</v>
      </c>
      <c r="I37" s="38">
        <v>15125.650000000001</v>
      </c>
      <c r="J37" s="38">
        <v>15985.55</v>
      </c>
      <c r="K37" s="38">
        <v>16211.7</v>
      </c>
      <c r="L37" s="38">
        <v>16415.5</v>
      </c>
      <c r="M37" s="28">
        <v>16007.9</v>
      </c>
      <c r="N37" s="28">
        <v>15577.95</v>
      </c>
      <c r="O37" s="39">
        <v>674850</v>
      </c>
      <c r="P37" s="40">
        <v>-2.1440189265119029E-3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6672.55</v>
      </c>
      <c r="F38" s="37">
        <v>6683.5166666666664</v>
      </c>
      <c r="G38" s="38">
        <v>6599.0333333333328</v>
      </c>
      <c r="H38" s="38">
        <v>6525.5166666666664</v>
      </c>
      <c r="I38" s="38">
        <v>6441.0333333333328</v>
      </c>
      <c r="J38" s="38">
        <v>6757.0333333333328</v>
      </c>
      <c r="K38" s="38">
        <v>6841.5166666666664</v>
      </c>
      <c r="L38" s="38">
        <v>6915.0333333333328</v>
      </c>
      <c r="M38" s="28">
        <v>6768</v>
      </c>
      <c r="N38" s="28">
        <v>6610</v>
      </c>
      <c r="O38" s="39">
        <v>4249875</v>
      </c>
      <c r="P38" s="40">
        <v>-1.0103068770744773E-2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2010.75</v>
      </c>
      <c r="F39" s="37">
        <v>2012.25</v>
      </c>
      <c r="G39" s="38">
        <v>1986.4</v>
      </c>
      <c r="H39" s="38">
        <v>1962.0500000000002</v>
      </c>
      <c r="I39" s="38">
        <v>1936.2000000000003</v>
      </c>
      <c r="J39" s="38">
        <v>2036.6</v>
      </c>
      <c r="K39" s="38">
        <v>2062.4499999999998</v>
      </c>
      <c r="L39" s="38">
        <v>2086.7999999999997</v>
      </c>
      <c r="M39" s="28">
        <v>2038.1</v>
      </c>
      <c r="N39" s="28">
        <v>1987.9</v>
      </c>
      <c r="O39" s="39">
        <v>1312600</v>
      </c>
      <c r="P39" s="40">
        <v>-1.7514970059880241E-2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466.3</v>
      </c>
      <c r="F40" s="37">
        <v>477.75</v>
      </c>
      <c r="G40" s="38">
        <v>448.55</v>
      </c>
      <c r="H40" s="38">
        <v>430.8</v>
      </c>
      <c r="I40" s="38">
        <v>401.6</v>
      </c>
      <c r="J40" s="38">
        <v>495.5</v>
      </c>
      <c r="K40" s="38">
        <v>524.70000000000005</v>
      </c>
      <c r="L40" s="38">
        <v>542.45000000000005</v>
      </c>
      <c r="M40" s="28">
        <v>506.95</v>
      </c>
      <c r="N40" s="28">
        <v>460</v>
      </c>
      <c r="O40" s="39">
        <v>8104000</v>
      </c>
      <c r="P40" s="40">
        <v>-0.25993571011104616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281.85000000000002</v>
      </c>
      <c r="F41" s="37">
        <v>279.91666666666669</v>
      </c>
      <c r="G41" s="38">
        <v>270.03333333333336</v>
      </c>
      <c r="H41" s="38">
        <v>258.2166666666667</v>
      </c>
      <c r="I41" s="38">
        <v>248.33333333333337</v>
      </c>
      <c r="J41" s="38">
        <v>291.73333333333335</v>
      </c>
      <c r="K41" s="38">
        <v>301.61666666666667</v>
      </c>
      <c r="L41" s="38">
        <v>313.43333333333334</v>
      </c>
      <c r="M41" s="28">
        <v>289.8</v>
      </c>
      <c r="N41" s="28">
        <v>268.10000000000002</v>
      </c>
      <c r="O41" s="39">
        <v>30486600</v>
      </c>
      <c r="P41" s="40">
        <v>-2.1210157308666705E-3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106.2</v>
      </c>
      <c r="F42" s="37">
        <v>106.89999999999999</v>
      </c>
      <c r="G42" s="38">
        <v>104.74999999999999</v>
      </c>
      <c r="H42" s="38">
        <v>103.3</v>
      </c>
      <c r="I42" s="38">
        <v>101.14999999999999</v>
      </c>
      <c r="J42" s="38">
        <v>108.34999999999998</v>
      </c>
      <c r="K42" s="38">
        <v>110.49999999999999</v>
      </c>
      <c r="L42" s="38">
        <v>111.94999999999997</v>
      </c>
      <c r="M42" s="28">
        <v>109.05</v>
      </c>
      <c r="N42" s="28">
        <v>105.45</v>
      </c>
      <c r="O42" s="39">
        <v>113782500</v>
      </c>
      <c r="P42" s="40">
        <v>-1.9261799112545382E-2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1842.45</v>
      </c>
      <c r="F43" s="37">
        <v>1845.5833333333333</v>
      </c>
      <c r="G43" s="38">
        <v>1822.1666666666665</v>
      </c>
      <c r="H43" s="38">
        <v>1801.8833333333332</v>
      </c>
      <c r="I43" s="38">
        <v>1778.4666666666665</v>
      </c>
      <c r="J43" s="38">
        <v>1865.8666666666666</v>
      </c>
      <c r="K43" s="38">
        <v>1889.2833333333331</v>
      </c>
      <c r="L43" s="38">
        <v>1909.5666666666666</v>
      </c>
      <c r="M43" s="28">
        <v>1869</v>
      </c>
      <c r="N43" s="28">
        <v>1825.3</v>
      </c>
      <c r="O43" s="39">
        <v>1505350</v>
      </c>
      <c r="P43" s="40">
        <v>-2.9143897996357013E-3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204.65</v>
      </c>
      <c r="F44" s="37">
        <v>205.41666666666666</v>
      </c>
      <c r="G44" s="38">
        <v>201.43333333333331</v>
      </c>
      <c r="H44" s="38">
        <v>198.21666666666664</v>
      </c>
      <c r="I44" s="38">
        <v>194.23333333333329</v>
      </c>
      <c r="J44" s="38">
        <v>208.63333333333333</v>
      </c>
      <c r="K44" s="38">
        <v>212.61666666666667</v>
      </c>
      <c r="L44" s="38">
        <v>215.83333333333334</v>
      </c>
      <c r="M44" s="28">
        <v>209.4</v>
      </c>
      <c r="N44" s="28">
        <v>202.2</v>
      </c>
      <c r="O44" s="39">
        <v>28796400</v>
      </c>
      <c r="P44" s="40">
        <v>5.5872927406994566E-2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697.7</v>
      </c>
      <c r="F45" s="37">
        <v>695.41666666666663</v>
      </c>
      <c r="G45" s="38">
        <v>686.68333333333328</v>
      </c>
      <c r="H45" s="38">
        <v>675.66666666666663</v>
      </c>
      <c r="I45" s="38">
        <v>666.93333333333328</v>
      </c>
      <c r="J45" s="38">
        <v>706.43333333333328</v>
      </c>
      <c r="K45" s="38">
        <v>715.16666666666663</v>
      </c>
      <c r="L45" s="38">
        <v>726.18333333333328</v>
      </c>
      <c r="M45" s="28">
        <v>704.15</v>
      </c>
      <c r="N45" s="28">
        <v>684.4</v>
      </c>
      <c r="O45" s="39">
        <v>4560600</v>
      </c>
      <c r="P45" s="40">
        <v>-3.3566433566433566E-2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654.9</v>
      </c>
      <c r="F46" s="37">
        <v>657.48333333333335</v>
      </c>
      <c r="G46" s="38">
        <v>644.9666666666667</v>
      </c>
      <c r="H46" s="38">
        <v>635.0333333333333</v>
      </c>
      <c r="I46" s="38">
        <v>622.51666666666665</v>
      </c>
      <c r="J46" s="38">
        <v>667.41666666666674</v>
      </c>
      <c r="K46" s="38">
        <v>679.93333333333339</v>
      </c>
      <c r="L46" s="38">
        <v>689.86666666666679</v>
      </c>
      <c r="M46" s="28">
        <v>670</v>
      </c>
      <c r="N46" s="28">
        <v>647.54999999999995</v>
      </c>
      <c r="O46" s="39">
        <v>6320250</v>
      </c>
      <c r="P46" s="40">
        <v>-3.5587188612099647E-4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702.8</v>
      </c>
      <c r="F47" s="37">
        <v>702.58333333333337</v>
      </c>
      <c r="G47" s="38">
        <v>695.31666666666672</v>
      </c>
      <c r="H47" s="38">
        <v>687.83333333333337</v>
      </c>
      <c r="I47" s="38">
        <v>680.56666666666672</v>
      </c>
      <c r="J47" s="38">
        <v>710.06666666666672</v>
      </c>
      <c r="K47" s="38">
        <v>717.33333333333337</v>
      </c>
      <c r="L47" s="38">
        <v>724.81666666666672</v>
      </c>
      <c r="M47" s="28">
        <v>709.85</v>
      </c>
      <c r="N47" s="28">
        <v>695.1</v>
      </c>
      <c r="O47" s="39">
        <v>51670500</v>
      </c>
      <c r="P47" s="40">
        <v>-2.146339708184157E-2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50.25</v>
      </c>
      <c r="F48" s="37">
        <v>50.633333333333333</v>
      </c>
      <c r="G48" s="38">
        <v>49.316666666666663</v>
      </c>
      <c r="H48" s="38">
        <v>48.383333333333333</v>
      </c>
      <c r="I48" s="38">
        <v>47.066666666666663</v>
      </c>
      <c r="J48" s="38">
        <v>51.566666666666663</v>
      </c>
      <c r="K48" s="38">
        <v>52.88333333333334</v>
      </c>
      <c r="L48" s="38">
        <v>53.816666666666663</v>
      </c>
      <c r="M48" s="28">
        <v>51.95</v>
      </c>
      <c r="N48" s="28">
        <v>49.7</v>
      </c>
      <c r="O48" s="39">
        <v>107719500</v>
      </c>
      <c r="P48" s="40">
        <v>1.1735700197238659E-2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328.05</v>
      </c>
      <c r="F49" s="37">
        <v>330.96666666666664</v>
      </c>
      <c r="G49" s="38">
        <v>323.48333333333329</v>
      </c>
      <c r="H49" s="38">
        <v>318.91666666666663</v>
      </c>
      <c r="I49" s="38">
        <v>311.43333333333328</v>
      </c>
      <c r="J49" s="38">
        <v>335.5333333333333</v>
      </c>
      <c r="K49" s="38">
        <v>343.01666666666665</v>
      </c>
      <c r="L49" s="38">
        <v>347.58333333333331</v>
      </c>
      <c r="M49" s="28">
        <v>338.45</v>
      </c>
      <c r="N49" s="28">
        <v>326.39999999999998</v>
      </c>
      <c r="O49" s="39">
        <v>20888600</v>
      </c>
      <c r="P49" s="40">
        <v>1.0570824524312896E-2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13982.8</v>
      </c>
      <c r="F50" s="37">
        <v>14072.533333333333</v>
      </c>
      <c r="G50" s="38">
        <v>13796.116666666665</v>
      </c>
      <c r="H50" s="38">
        <v>13609.433333333332</v>
      </c>
      <c r="I50" s="38">
        <v>13333.016666666665</v>
      </c>
      <c r="J50" s="38">
        <v>14259.216666666665</v>
      </c>
      <c r="K50" s="38">
        <v>14535.633333333333</v>
      </c>
      <c r="L50" s="38">
        <v>14722.316666666666</v>
      </c>
      <c r="M50" s="28">
        <v>14348.95</v>
      </c>
      <c r="N50" s="28">
        <v>13885.85</v>
      </c>
      <c r="O50" s="39">
        <v>181450</v>
      </c>
      <c r="P50" s="40">
        <v>4.6122801960219083E-2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349.35</v>
      </c>
      <c r="F51" s="37">
        <v>351.70000000000005</v>
      </c>
      <c r="G51" s="38">
        <v>344.10000000000008</v>
      </c>
      <c r="H51" s="38">
        <v>338.85</v>
      </c>
      <c r="I51" s="38">
        <v>331.25000000000006</v>
      </c>
      <c r="J51" s="38">
        <v>356.9500000000001</v>
      </c>
      <c r="K51" s="38">
        <v>364.55</v>
      </c>
      <c r="L51" s="38">
        <v>369.80000000000013</v>
      </c>
      <c r="M51" s="28">
        <v>359.3</v>
      </c>
      <c r="N51" s="28">
        <v>346.45</v>
      </c>
      <c r="O51" s="39">
        <v>25340400</v>
      </c>
      <c r="P51" s="40">
        <v>1.514277473319873E-2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3230.5</v>
      </c>
      <c r="F52" s="37">
        <v>3227.3833333333332</v>
      </c>
      <c r="G52" s="38">
        <v>3193.1166666666663</v>
      </c>
      <c r="H52" s="38">
        <v>3155.7333333333331</v>
      </c>
      <c r="I52" s="38">
        <v>3121.4666666666662</v>
      </c>
      <c r="J52" s="38">
        <v>3264.7666666666664</v>
      </c>
      <c r="K52" s="38">
        <v>3299.0333333333328</v>
      </c>
      <c r="L52" s="38">
        <v>3336.4166666666665</v>
      </c>
      <c r="M52" s="28">
        <v>3261.65</v>
      </c>
      <c r="N52" s="28">
        <v>3190</v>
      </c>
      <c r="O52" s="39">
        <v>1860000</v>
      </c>
      <c r="P52" s="40">
        <v>-4.4958253050738596E-3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438.2</v>
      </c>
      <c r="F53" s="37">
        <v>442.75</v>
      </c>
      <c r="G53" s="38">
        <v>429.25</v>
      </c>
      <c r="H53" s="38">
        <v>420.3</v>
      </c>
      <c r="I53" s="38">
        <v>406.8</v>
      </c>
      <c r="J53" s="38">
        <v>451.7</v>
      </c>
      <c r="K53" s="38">
        <v>465.2</v>
      </c>
      <c r="L53" s="38">
        <v>474.15</v>
      </c>
      <c r="M53" s="28">
        <v>456.25</v>
      </c>
      <c r="N53" s="28">
        <v>433.8</v>
      </c>
      <c r="O53" s="39">
        <v>3218800</v>
      </c>
      <c r="P53" s="40">
        <v>-4.6592221794378129E-2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219.35</v>
      </c>
      <c r="F54" s="37">
        <v>221.58333333333334</v>
      </c>
      <c r="G54" s="38">
        <v>215.91666666666669</v>
      </c>
      <c r="H54" s="38">
        <v>212.48333333333335</v>
      </c>
      <c r="I54" s="38">
        <v>206.81666666666669</v>
      </c>
      <c r="J54" s="38">
        <v>225.01666666666668</v>
      </c>
      <c r="K54" s="38">
        <v>230.68333333333337</v>
      </c>
      <c r="L54" s="38">
        <v>234.11666666666667</v>
      </c>
      <c r="M54" s="28">
        <v>227.25</v>
      </c>
      <c r="N54" s="28">
        <v>218.15</v>
      </c>
      <c r="O54" s="39">
        <v>43740000</v>
      </c>
      <c r="P54" s="40">
        <v>-2.3978792625617543E-2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578.54999999999995</v>
      </c>
      <c r="F55" s="37">
        <v>584.85</v>
      </c>
      <c r="G55" s="38">
        <v>560.70000000000005</v>
      </c>
      <c r="H55" s="38">
        <v>542.85</v>
      </c>
      <c r="I55" s="38">
        <v>518.70000000000005</v>
      </c>
      <c r="J55" s="38">
        <v>602.70000000000005</v>
      </c>
      <c r="K55" s="38">
        <v>626.84999999999991</v>
      </c>
      <c r="L55" s="38">
        <v>644.70000000000005</v>
      </c>
      <c r="M55" s="28">
        <v>609</v>
      </c>
      <c r="N55" s="28">
        <v>567</v>
      </c>
      <c r="O55" s="39">
        <v>3129750</v>
      </c>
      <c r="P55" s="40">
        <v>-2.1341463414634148E-2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407.8</v>
      </c>
      <c r="F56" s="37">
        <v>411</v>
      </c>
      <c r="G56" s="38">
        <v>399</v>
      </c>
      <c r="H56" s="38">
        <v>390.2</v>
      </c>
      <c r="I56" s="38">
        <v>378.2</v>
      </c>
      <c r="J56" s="38">
        <v>419.8</v>
      </c>
      <c r="K56" s="38">
        <v>431.8</v>
      </c>
      <c r="L56" s="38">
        <v>440.6</v>
      </c>
      <c r="M56" s="28">
        <v>423</v>
      </c>
      <c r="N56" s="28">
        <v>402.2</v>
      </c>
      <c r="O56" s="39">
        <v>2347500</v>
      </c>
      <c r="P56" s="40">
        <v>-0.12472035794183445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685.25</v>
      </c>
      <c r="F57" s="37">
        <v>687.51666666666677</v>
      </c>
      <c r="G57" s="38">
        <v>674.08333333333348</v>
      </c>
      <c r="H57" s="38">
        <v>662.91666666666674</v>
      </c>
      <c r="I57" s="38">
        <v>649.48333333333346</v>
      </c>
      <c r="J57" s="38">
        <v>698.68333333333351</v>
      </c>
      <c r="K57" s="38">
        <v>712.11666666666667</v>
      </c>
      <c r="L57" s="38">
        <v>723.28333333333353</v>
      </c>
      <c r="M57" s="28">
        <v>700.95</v>
      </c>
      <c r="N57" s="28">
        <v>676.35</v>
      </c>
      <c r="O57" s="39">
        <v>9072500</v>
      </c>
      <c r="P57" s="40">
        <v>1.0441319782820549E-2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1062.75</v>
      </c>
      <c r="F58" s="37">
        <v>1063.1166666666666</v>
      </c>
      <c r="G58" s="38">
        <v>1047.6333333333332</v>
      </c>
      <c r="H58" s="38">
        <v>1032.5166666666667</v>
      </c>
      <c r="I58" s="38">
        <v>1017.0333333333333</v>
      </c>
      <c r="J58" s="38">
        <v>1078.2333333333331</v>
      </c>
      <c r="K58" s="38">
        <v>1093.7166666666662</v>
      </c>
      <c r="L58" s="38">
        <v>1108.833333333333</v>
      </c>
      <c r="M58" s="28">
        <v>1078.5999999999999</v>
      </c>
      <c r="N58" s="28">
        <v>1048</v>
      </c>
      <c r="O58" s="39">
        <v>10731500</v>
      </c>
      <c r="P58" s="40">
        <v>5.052176126240774E-2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172.85</v>
      </c>
      <c r="F59" s="37">
        <v>174.65</v>
      </c>
      <c r="G59" s="38">
        <v>169.65</v>
      </c>
      <c r="H59" s="38">
        <v>166.45</v>
      </c>
      <c r="I59" s="38">
        <v>161.44999999999999</v>
      </c>
      <c r="J59" s="38">
        <v>177.85000000000002</v>
      </c>
      <c r="K59" s="38">
        <v>182.85000000000002</v>
      </c>
      <c r="L59" s="38">
        <v>186.05000000000004</v>
      </c>
      <c r="M59" s="28">
        <v>179.65</v>
      </c>
      <c r="N59" s="28">
        <v>171.45</v>
      </c>
      <c r="O59" s="39">
        <v>38077200</v>
      </c>
      <c r="P59" s="40">
        <v>3.0461468515571719E-2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4148.6000000000004</v>
      </c>
      <c r="F60" s="37">
        <v>4213.5999999999995</v>
      </c>
      <c r="G60" s="38">
        <v>4014.9999999999991</v>
      </c>
      <c r="H60" s="38">
        <v>3881.3999999999996</v>
      </c>
      <c r="I60" s="38">
        <v>3682.7999999999993</v>
      </c>
      <c r="J60" s="38">
        <v>4347.1999999999989</v>
      </c>
      <c r="K60" s="38">
        <v>4545.7999999999993</v>
      </c>
      <c r="L60" s="38">
        <v>4679.3999999999987</v>
      </c>
      <c r="M60" s="28">
        <v>4412.2</v>
      </c>
      <c r="N60" s="28">
        <v>4080</v>
      </c>
      <c r="O60" s="39">
        <v>1620700</v>
      </c>
      <c r="P60" s="40">
        <v>-4.1856340526160211E-2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1503.65</v>
      </c>
      <c r="F61" s="37">
        <v>1510.0166666666667</v>
      </c>
      <c r="G61" s="38">
        <v>1493.0333333333333</v>
      </c>
      <c r="H61" s="38">
        <v>1482.4166666666667</v>
      </c>
      <c r="I61" s="38">
        <v>1465.4333333333334</v>
      </c>
      <c r="J61" s="38">
        <v>1520.6333333333332</v>
      </c>
      <c r="K61" s="38">
        <v>1537.6166666666663</v>
      </c>
      <c r="L61" s="38">
        <v>1548.2333333333331</v>
      </c>
      <c r="M61" s="28">
        <v>1527</v>
      </c>
      <c r="N61" s="28">
        <v>1499.4</v>
      </c>
      <c r="O61" s="39">
        <v>2380700</v>
      </c>
      <c r="P61" s="40">
        <v>-1.2915396894500072E-2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591.54999999999995</v>
      </c>
      <c r="F62" s="37">
        <v>595.23333333333335</v>
      </c>
      <c r="G62" s="38">
        <v>584.11666666666667</v>
      </c>
      <c r="H62" s="38">
        <v>576.68333333333328</v>
      </c>
      <c r="I62" s="38">
        <v>565.56666666666661</v>
      </c>
      <c r="J62" s="38">
        <v>602.66666666666674</v>
      </c>
      <c r="K62" s="38">
        <v>613.78333333333353</v>
      </c>
      <c r="L62" s="38">
        <v>621.21666666666681</v>
      </c>
      <c r="M62" s="28">
        <v>606.35</v>
      </c>
      <c r="N62" s="28">
        <v>587.79999999999995</v>
      </c>
      <c r="O62" s="39">
        <v>5776800</v>
      </c>
      <c r="P62" s="40">
        <v>-6.0564349621472814E-3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779.3</v>
      </c>
      <c r="F63" s="37">
        <v>774.36666666666679</v>
      </c>
      <c r="G63" s="38">
        <v>766.38333333333355</v>
      </c>
      <c r="H63" s="38">
        <v>753.46666666666681</v>
      </c>
      <c r="I63" s="38">
        <v>745.48333333333358</v>
      </c>
      <c r="J63" s="38">
        <v>787.28333333333353</v>
      </c>
      <c r="K63" s="38">
        <v>795.26666666666665</v>
      </c>
      <c r="L63" s="38">
        <v>808.18333333333351</v>
      </c>
      <c r="M63" s="28">
        <v>782.35</v>
      </c>
      <c r="N63" s="28">
        <v>761.45</v>
      </c>
      <c r="O63" s="39">
        <v>749375</v>
      </c>
      <c r="P63" s="40">
        <v>-0.23386581469648562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393.05</v>
      </c>
      <c r="F64" s="37">
        <v>395.15000000000003</v>
      </c>
      <c r="G64" s="38">
        <v>383.95000000000005</v>
      </c>
      <c r="H64" s="38">
        <v>374.85</v>
      </c>
      <c r="I64" s="38">
        <v>363.65000000000003</v>
      </c>
      <c r="J64" s="38">
        <v>404.25000000000006</v>
      </c>
      <c r="K64" s="38">
        <v>415.45</v>
      </c>
      <c r="L64" s="38">
        <v>424.55000000000007</v>
      </c>
      <c r="M64" s="28">
        <v>406.35</v>
      </c>
      <c r="N64" s="28">
        <v>386.05</v>
      </c>
      <c r="O64" s="39">
        <v>4219600</v>
      </c>
      <c r="P64" s="40">
        <v>-2.664298401420959E-2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119.95</v>
      </c>
      <c r="F65" s="37">
        <v>120.51666666666667</v>
      </c>
      <c r="G65" s="38">
        <v>118.73333333333333</v>
      </c>
      <c r="H65" s="38">
        <v>117.51666666666667</v>
      </c>
      <c r="I65" s="38">
        <v>115.73333333333333</v>
      </c>
      <c r="J65" s="38">
        <v>121.73333333333333</v>
      </c>
      <c r="K65" s="38">
        <v>123.51666666666667</v>
      </c>
      <c r="L65" s="38">
        <v>124.73333333333333</v>
      </c>
      <c r="M65" s="28">
        <v>122.3</v>
      </c>
      <c r="N65" s="28">
        <v>119.3</v>
      </c>
      <c r="O65" s="39">
        <v>10992200</v>
      </c>
      <c r="P65" s="40">
        <v>5.5156657963446473E-2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1030.05</v>
      </c>
      <c r="F66" s="37">
        <v>1034.4166666666667</v>
      </c>
      <c r="G66" s="38">
        <v>1017.6333333333334</v>
      </c>
      <c r="H66" s="38">
        <v>1005.2166666666667</v>
      </c>
      <c r="I66" s="38">
        <v>988.43333333333339</v>
      </c>
      <c r="J66" s="38">
        <v>1046.8333333333335</v>
      </c>
      <c r="K66" s="38">
        <v>1063.6166666666668</v>
      </c>
      <c r="L66" s="38">
        <v>1076.0333333333335</v>
      </c>
      <c r="M66" s="28">
        <v>1051.2</v>
      </c>
      <c r="N66" s="28">
        <v>1022</v>
      </c>
      <c r="O66" s="39">
        <v>1692000</v>
      </c>
      <c r="P66" s="40">
        <v>-4.2769857433808553E-2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557.25</v>
      </c>
      <c r="F67" s="37">
        <v>553.13333333333333</v>
      </c>
      <c r="G67" s="38">
        <v>547.06666666666661</v>
      </c>
      <c r="H67" s="38">
        <v>536.88333333333333</v>
      </c>
      <c r="I67" s="38">
        <v>530.81666666666661</v>
      </c>
      <c r="J67" s="38">
        <v>563.31666666666661</v>
      </c>
      <c r="K67" s="38">
        <v>569.38333333333344</v>
      </c>
      <c r="L67" s="38">
        <v>579.56666666666661</v>
      </c>
      <c r="M67" s="28">
        <v>559.20000000000005</v>
      </c>
      <c r="N67" s="28">
        <v>542.95000000000005</v>
      </c>
      <c r="O67" s="39">
        <v>12972500</v>
      </c>
      <c r="P67" s="40">
        <v>-2.0851023681479383E-2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1428.2</v>
      </c>
      <c r="F68" s="37">
        <v>1438.7666666666664</v>
      </c>
      <c r="G68" s="38">
        <v>1397.5333333333328</v>
      </c>
      <c r="H68" s="38">
        <v>1366.8666666666663</v>
      </c>
      <c r="I68" s="38">
        <v>1325.6333333333328</v>
      </c>
      <c r="J68" s="38">
        <v>1469.4333333333329</v>
      </c>
      <c r="K68" s="38">
        <v>1510.6666666666665</v>
      </c>
      <c r="L68" s="38">
        <v>1541.333333333333</v>
      </c>
      <c r="M68" s="28">
        <v>1480</v>
      </c>
      <c r="N68" s="28">
        <v>1408.1</v>
      </c>
      <c r="O68" s="39">
        <v>818500</v>
      </c>
      <c r="P68" s="40">
        <v>9.9395567494963061E-2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2204.15</v>
      </c>
      <c r="F69" s="37">
        <v>2220.0666666666666</v>
      </c>
      <c r="G69" s="38">
        <v>2165.1333333333332</v>
      </c>
      <c r="H69" s="38">
        <v>2126.1166666666668</v>
      </c>
      <c r="I69" s="38">
        <v>2071.1833333333334</v>
      </c>
      <c r="J69" s="38">
        <v>2259.083333333333</v>
      </c>
      <c r="K69" s="38">
        <v>2314.0166666666664</v>
      </c>
      <c r="L69" s="38">
        <v>2353.0333333333328</v>
      </c>
      <c r="M69" s="28">
        <v>2275</v>
      </c>
      <c r="N69" s="28">
        <v>2181.0500000000002</v>
      </c>
      <c r="O69" s="39">
        <v>1817500</v>
      </c>
      <c r="P69" s="40">
        <v>4.1282509976606576E-4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278.2</v>
      </c>
      <c r="F70" s="37">
        <v>280.95</v>
      </c>
      <c r="G70" s="38">
        <v>272.39999999999998</v>
      </c>
      <c r="H70" s="38">
        <v>266.59999999999997</v>
      </c>
      <c r="I70" s="38">
        <v>258.04999999999995</v>
      </c>
      <c r="J70" s="38">
        <v>286.75</v>
      </c>
      <c r="K70" s="38">
        <v>295.30000000000007</v>
      </c>
      <c r="L70" s="38">
        <v>301.10000000000002</v>
      </c>
      <c r="M70" s="28">
        <v>289.5</v>
      </c>
      <c r="N70" s="28">
        <v>275.14999999999998</v>
      </c>
      <c r="O70" s="39">
        <v>14961500</v>
      </c>
      <c r="P70" s="40">
        <v>-3.3288750185763112E-2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4398.3999999999996</v>
      </c>
      <c r="F71" s="37">
        <v>4416.416666666667</v>
      </c>
      <c r="G71" s="38">
        <v>4352.8333333333339</v>
      </c>
      <c r="H71" s="38">
        <v>4307.2666666666673</v>
      </c>
      <c r="I71" s="38">
        <v>4243.6833333333343</v>
      </c>
      <c r="J71" s="38">
        <v>4461.9833333333336</v>
      </c>
      <c r="K71" s="38">
        <v>4525.5666666666675</v>
      </c>
      <c r="L71" s="38">
        <v>4571.1333333333332</v>
      </c>
      <c r="M71" s="28">
        <v>4480</v>
      </c>
      <c r="N71" s="28">
        <v>4370.8500000000004</v>
      </c>
      <c r="O71" s="39">
        <v>2390500</v>
      </c>
      <c r="P71" s="40">
        <v>2.5582955879885926E-3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4280.8999999999996</v>
      </c>
      <c r="F72" s="37">
        <v>4313.7</v>
      </c>
      <c r="G72" s="38">
        <v>4208.7</v>
      </c>
      <c r="H72" s="38">
        <v>4136.5</v>
      </c>
      <c r="I72" s="38">
        <v>4031.5</v>
      </c>
      <c r="J72" s="38">
        <v>4385.8999999999996</v>
      </c>
      <c r="K72" s="38">
        <v>4490.8999999999996</v>
      </c>
      <c r="L72" s="38">
        <v>4563.0999999999995</v>
      </c>
      <c r="M72" s="28">
        <v>4418.7</v>
      </c>
      <c r="N72" s="28">
        <v>4241.5</v>
      </c>
      <c r="O72" s="39">
        <v>528375</v>
      </c>
      <c r="P72" s="40">
        <v>-8.677298311444653E-3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341.2</v>
      </c>
      <c r="F73" s="37">
        <v>343.7</v>
      </c>
      <c r="G73" s="38">
        <v>333</v>
      </c>
      <c r="H73" s="38">
        <v>324.8</v>
      </c>
      <c r="I73" s="38">
        <v>314.10000000000002</v>
      </c>
      <c r="J73" s="38">
        <v>351.9</v>
      </c>
      <c r="K73" s="38">
        <v>362.59999999999991</v>
      </c>
      <c r="L73" s="38">
        <v>370.79999999999995</v>
      </c>
      <c r="M73" s="28">
        <v>354.4</v>
      </c>
      <c r="N73" s="28">
        <v>335.5</v>
      </c>
      <c r="O73" s="39">
        <v>39265050</v>
      </c>
      <c r="P73" s="40">
        <v>-2.1142692608284316E-2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3910.4</v>
      </c>
      <c r="F74" s="37">
        <v>3938.9833333333336</v>
      </c>
      <c r="G74" s="38">
        <v>3863.9666666666672</v>
      </c>
      <c r="H74" s="38">
        <v>3817.5333333333338</v>
      </c>
      <c r="I74" s="38">
        <v>3742.5166666666673</v>
      </c>
      <c r="J74" s="38">
        <v>3985.416666666667</v>
      </c>
      <c r="K74" s="38">
        <v>4060.4333333333334</v>
      </c>
      <c r="L74" s="38">
        <v>4106.8666666666668</v>
      </c>
      <c r="M74" s="28">
        <v>4014</v>
      </c>
      <c r="N74" s="28">
        <v>3892.55</v>
      </c>
      <c r="O74" s="39">
        <v>3201625</v>
      </c>
      <c r="P74" s="40">
        <v>3.4200113058224985E-2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2308.4</v>
      </c>
      <c r="F75" s="37">
        <v>2319.0499999999997</v>
      </c>
      <c r="G75" s="38">
        <v>2276.3499999999995</v>
      </c>
      <c r="H75" s="38">
        <v>2244.2999999999997</v>
      </c>
      <c r="I75" s="38">
        <v>2201.5999999999995</v>
      </c>
      <c r="J75" s="38">
        <v>2351.0999999999995</v>
      </c>
      <c r="K75" s="38">
        <v>2393.7999999999993</v>
      </c>
      <c r="L75" s="38">
        <v>2425.8499999999995</v>
      </c>
      <c r="M75" s="28">
        <v>2361.75</v>
      </c>
      <c r="N75" s="28">
        <v>2287</v>
      </c>
      <c r="O75" s="39">
        <v>3466050</v>
      </c>
      <c r="P75" s="40">
        <v>-1.629085129631469E-2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1727.9</v>
      </c>
      <c r="F76" s="37">
        <v>1725.5166666666667</v>
      </c>
      <c r="G76" s="38">
        <v>1713.1833333333334</v>
      </c>
      <c r="H76" s="38">
        <v>1698.4666666666667</v>
      </c>
      <c r="I76" s="38">
        <v>1686.1333333333334</v>
      </c>
      <c r="J76" s="38">
        <v>1740.2333333333333</v>
      </c>
      <c r="K76" s="38">
        <v>1752.5666666666668</v>
      </c>
      <c r="L76" s="38">
        <v>1767.2833333333333</v>
      </c>
      <c r="M76" s="28">
        <v>1737.85</v>
      </c>
      <c r="N76" s="28">
        <v>1710.8</v>
      </c>
      <c r="O76" s="39">
        <v>5969700</v>
      </c>
      <c r="P76" s="40">
        <v>6.5844384679588242E-3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154.19999999999999</v>
      </c>
      <c r="F77" s="37">
        <v>154.75</v>
      </c>
      <c r="G77" s="38">
        <v>152.35</v>
      </c>
      <c r="H77" s="38">
        <v>150.5</v>
      </c>
      <c r="I77" s="38">
        <v>148.1</v>
      </c>
      <c r="J77" s="38">
        <v>156.6</v>
      </c>
      <c r="K77" s="38">
        <v>158.99999999999997</v>
      </c>
      <c r="L77" s="38">
        <v>160.85</v>
      </c>
      <c r="M77" s="28">
        <v>157.15</v>
      </c>
      <c r="N77" s="28">
        <v>152.9</v>
      </c>
      <c r="O77" s="39">
        <v>21290400</v>
      </c>
      <c r="P77" s="40">
        <v>-2.9218647406434668E-2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93.65</v>
      </c>
      <c r="F78" s="37">
        <v>94.266666666666666</v>
      </c>
      <c r="G78" s="38">
        <v>92.633333333333326</v>
      </c>
      <c r="H78" s="38">
        <v>91.61666666666666</v>
      </c>
      <c r="I78" s="38">
        <v>89.98333333333332</v>
      </c>
      <c r="J78" s="38">
        <v>95.283333333333331</v>
      </c>
      <c r="K78" s="38">
        <v>96.916666666666686</v>
      </c>
      <c r="L78" s="38">
        <v>97.933333333333337</v>
      </c>
      <c r="M78" s="28">
        <v>95.9</v>
      </c>
      <c r="N78" s="28">
        <v>93.25</v>
      </c>
      <c r="O78" s="39">
        <v>64560000</v>
      </c>
      <c r="P78" s="40">
        <v>2.4844720496894411E-3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123.15</v>
      </c>
      <c r="F79" s="37">
        <v>123.96666666666665</v>
      </c>
      <c r="G79" s="38">
        <v>120.33333333333331</v>
      </c>
      <c r="H79" s="38">
        <v>117.51666666666667</v>
      </c>
      <c r="I79" s="38">
        <v>113.88333333333333</v>
      </c>
      <c r="J79" s="38">
        <v>126.7833333333333</v>
      </c>
      <c r="K79" s="38">
        <v>130.41666666666666</v>
      </c>
      <c r="L79" s="38">
        <v>133.23333333333329</v>
      </c>
      <c r="M79" s="28">
        <v>127.6</v>
      </c>
      <c r="N79" s="28">
        <v>121.15</v>
      </c>
      <c r="O79" s="39">
        <v>15347800</v>
      </c>
      <c r="P79" s="40">
        <v>-2.0898988223586001E-2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144</v>
      </c>
      <c r="F80" s="37">
        <v>144.48333333333335</v>
      </c>
      <c r="G80" s="38">
        <v>141.66666666666669</v>
      </c>
      <c r="H80" s="38">
        <v>139.33333333333334</v>
      </c>
      <c r="I80" s="38">
        <v>136.51666666666668</v>
      </c>
      <c r="J80" s="38">
        <v>146.81666666666669</v>
      </c>
      <c r="K80" s="38">
        <v>149.63333333333335</v>
      </c>
      <c r="L80" s="38">
        <v>151.9666666666667</v>
      </c>
      <c r="M80" s="28">
        <v>147.30000000000001</v>
      </c>
      <c r="N80" s="28">
        <v>142.15</v>
      </c>
      <c r="O80" s="39">
        <v>34818800</v>
      </c>
      <c r="P80" s="40">
        <v>9.832595728304791E-2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444.7</v>
      </c>
      <c r="F81" s="37">
        <v>447.90000000000003</v>
      </c>
      <c r="G81" s="38">
        <v>437.50000000000006</v>
      </c>
      <c r="H81" s="38">
        <v>430.3</v>
      </c>
      <c r="I81" s="38">
        <v>419.90000000000003</v>
      </c>
      <c r="J81" s="38">
        <v>455.10000000000008</v>
      </c>
      <c r="K81" s="38">
        <v>465.50000000000006</v>
      </c>
      <c r="L81" s="38">
        <v>472.7000000000001</v>
      </c>
      <c r="M81" s="28">
        <v>458.3</v>
      </c>
      <c r="N81" s="28">
        <v>440.7</v>
      </c>
      <c r="O81" s="39">
        <v>6972450</v>
      </c>
      <c r="P81" s="40">
        <v>-1.590650868365525E-2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37.700000000000003</v>
      </c>
      <c r="F82" s="37">
        <v>38.1</v>
      </c>
      <c r="G82" s="38">
        <v>37</v>
      </c>
      <c r="H82" s="38">
        <v>36.299999999999997</v>
      </c>
      <c r="I82" s="38">
        <v>35.199999999999996</v>
      </c>
      <c r="J82" s="38">
        <v>38.800000000000004</v>
      </c>
      <c r="K82" s="38">
        <v>39.900000000000013</v>
      </c>
      <c r="L82" s="38">
        <v>40.600000000000009</v>
      </c>
      <c r="M82" s="28">
        <v>39.200000000000003</v>
      </c>
      <c r="N82" s="28">
        <v>37.4</v>
      </c>
      <c r="O82" s="39">
        <v>104017500</v>
      </c>
      <c r="P82" s="40">
        <v>3.0999107939339875E-2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699.6</v>
      </c>
      <c r="F83" s="37">
        <v>706.9</v>
      </c>
      <c r="G83" s="38">
        <v>679.19999999999993</v>
      </c>
      <c r="H83" s="38">
        <v>658.8</v>
      </c>
      <c r="I83" s="38">
        <v>631.09999999999991</v>
      </c>
      <c r="J83" s="38">
        <v>727.3</v>
      </c>
      <c r="K83" s="38">
        <v>755</v>
      </c>
      <c r="L83" s="38">
        <v>775.4</v>
      </c>
      <c r="M83" s="28">
        <v>734.6</v>
      </c>
      <c r="N83" s="28">
        <v>686.5</v>
      </c>
      <c r="O83" s="39">
        <v>2943200</v>
      </c>
      <c r="P83" s="40">
        <v>-0.10936270653029111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726.4</v>
      </c>
      <c r="F84" s="37">
        <v>726.80000000000007</v>
      </c>
      <c r="G84" s="38">
        <v>710.25000000000011</v>
      </c>
      <c r="H84" s="38">
        <v>694.1</v>
      </c>
      <c r="I84" s="38">
        <v>677.55000000000007</v>
      </c>
      <c r="J84" s="38">
        <v>742.95000000000016</v>
      </c>
      <c r="K84" s="38">
        <v>759.50000000000011</v>
      </c>
      <c r="L84" s="38">
        <v>775.6500000000002</v>
      </c>
      <c r="M84" s="28">
        <v>743.35</v>
      </c>
      <c r="N84" s="28">
        <v>710.65</v>
      </c>
      <c r="O84" s="39">
        <v>9683000</v>
      </c>
      <c r="P84" s="40">
        <v>2.4872988992379341E-2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1471</v>
      </c>
      <c r="F85" s="37">
        <v>1492.3333333333333</v>
      </c>
      <c r="G85" s="38">
        <v>1441.6666666666665</v>
      </c>
      <c r="H85" s="38">
        <v>1412.3333333333333</v>
      </c>
      <c r="I85" s="38">
        <v>1361.6666666666665</v>
      </c>
      <c r="J85" s="38">
        <v>1521.6666666666665</v>
      </c>
      <c r="K85" s="38">
        <v>1572.333333333333</v>
      </c>
      <c r="L85" s="38">
        <v>1601.6666666666665</v>
      </c>
      <c r="M85" s="28">
        <v>1543</v>
      </c>
      <c r="N85" s="28">
        <v>1463</v>
      </c>
      <c r="O85" s="39">
        <v>5039775</v>
      </c>
      <c r="P85" s="40">
        <v>1.7920441118550609E-2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303.60000000000002</v>
      </c>
      <c r="F86" s="37">
        <v>306.63333333333338</v>
      </c>
      <c r="G86" s="38">
        <v>298.51666666666677</v>
      </c>
      <c r="H86" s="38">
        <v>293.43333333333339</v>
      </c>
      <c r="I86" s="38">
        <v>285.31666666666678</v>
      </c>
      <c r="J86" s="38">
        <v>311.71666666666675</v>
      </c>
      <c r="K86" s="38">
        <v>319.83333333333343</v>
      </c>
      <c r="L86" s="38">
        <v>324.91666666666674</v>
      </c>
      <c r="M86" s="28">
        <v>314.75</v>
      </c>
      <c r="N86" s="28">
        <v>301.55</v>
      </c>
      <c r="O86" s="39">
        <v>11310350</v>
      </c>
      <c r="P86" s="40">
        <v>1.052485805290126E-2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1569.3</v>
      </c>
      <c r="F87" s="37">
        <v>1577.8999999999999</v>
      </c>
      <c r="G87" s="38">
        <v>1553.6499999999996</v>
      </c>
      <c r="H87" s="38">
        <v>1537.9999999999998</v>
      </c>
      <c r="I87" s="38">
        <v>1513.7499999999995</v>
      </c>
      <c r="J87" s="38">
        <v>1593.5499999999997</v>
      </c>
      <c r="K87" s="38">
        <v>1617.8000000000002</v>
      </c>
      <c r="L87" s="38">
        <v>1633.4499999999998</v>
      </c>
      <c r="M87" s="28">
        <v>1602.15</v>
      </c>
      <c r="N87" s="28">
        <v>1562.25</v>
      </c>
      <c r="O87" s="39">
        <v>10757800</v>
      </c>
      <c r="P87" s="40">
        <v>7.5181280306063436E-3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259.39999999999998</v>
      </c>
      <c r="F88" s="37">
        <v>261.95</v>
      </c>
      <c r="G88" s="38">
        <v>254.89999999999998</v>
      </c>
      <c r="H88" s="38">
        <v>250.39999999999998</v>
      </c>
      <c r="I88" s="38">
        <v>243.34999999999997</v>
      </c>
      <c r="J88" s="38">
        <v>266.45</v>
      </c>
      <c r="K88" s="38">
        <v>273.50000000000006</v>
      </c>
      <c r="L88" s="38">
        <v>278</v>
      </c>
      <c r="M88" s="28">
        <v>269</v>
      </c>
      <c r="N88" s="28">
        <v>257.45</v>
      </c>
      <c r="O88" s="39">
        <v>2366400</v>
      </c>
      <c r="P88" s="40">
        <v>6.2595419847328249E-2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510</v>
      </c>
      <c r="F89" s="37">
        <v>516.2166666666667</v>
      </c>
      <c r="G89" s="38">
        <v>501.28333333333342</v>
      </c>
      <c r="H89" s="38">
        <v>492.56666666666672</v>
      </c>
      <c r="I89" s="38">
        <v>477.63333333333344</v>
      </c>
      <c r="J89" s="38">
        <v>524.93333333333339</v>
      </c>
      <c r="K89" s="38">
        <v>539.86666666666679</v>
      </c>
      <c r="L89" s="38">
        <v>548.58333333333337</v>
      </c>
      <c r="M89" s="28">
        <v>531.15</v>
      </c>
      <c r="N89" s="28">
        <v>507.5</v>
      </c>
      <c r="O89" s="39">
        <v>3217500</v>
      </c>
      <c r="P89" s="40">
        <v>-5.4719059860448033E-2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1376.15</v>
      </c>
      <c r="F90" s="37">
        <v>1380.4666666666665</v>
      </c>
      <c r="G90" s="38">
        <v>1356.6833333333329</v>
      </c>
      <c r="H90" s="38">
        <v>1337.2166666666665</v>
      </c>
      <c r="I90" s="38">
        <v>1313.4333333333329</v>
      </c>
      <c r="J90" s="38">
        <v>1399.9333333333329</v>
      </c>
      <c r="K90" s="38">
        <v>1423.7166666666662</v>
      </c>
      <c r="L90" s="38">
        <v>1443.1833333333329</v>
      </c>
      <c r="M90" s="28">
        <v>1404.25</v>
      </c>
      <c r="N90" s="28">
        <v>1361</v>
      </c>
      <c r="O90" s="39">
        <v>1864850</v>
      </c>
      <c r="P90" s="40">
        <v>2.5536261491317671E-3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1083.75</v>
      </c>
      <c r="F91" s="37">
        <v>1092.3500000000001</v>
      </c>
      <c r="G91" s="38">
        <v>1066.6500000000003</v>
      </c>
      <c r="H91" s="38">
        <v>1049.5500000000002</v>
      </c>
      <c r="I91" s="38">
        <v>1023.8500000000004</v>
      </c>
      <c r="J91" s="38">
        <v>1109.4500000000003</v>
      </c>
      <c r="K91" s="38">
        <v>1135.1500000000001</v>
      </c>
      <c r="L91" s="38">
        <v>1152.2500000000002</v>
      </c>
      <c r="M91" s="28">
        <v>1118.05</v>
      </c>
      <c r="N91" s="28">
        <v>1075.25</v>
      </c>
      <c r="O91" s="39">
        <v>5153000</v>
      </c>
      <c r="P91" s="40">
        <v>1.2576144625663196E-2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1179.5999999999999</v>
      </c>
      <c r="F92" s="37">
        <v>1188.5166666666667</v>
      </c>
      <c r="G92" s="38">
        <v>1162.0833333333333</v>
      </c>
      <c r="H92" s="38">
        <v>1144.5666666666666</v>
      </c>
      <c r="I92" s="38">
        <v>1118.1333333333332</v>
      </c>
      <c r="J92" s="38">
        <v>1206.0333333333333</v>
      </c>
      <c r="K92" s="38">
        <v>1232.4666666666667</v>
      </c>
      <c r="L92" s="38">
        <v>1249.9833333333333</v>
      </c>
      <c r="M92" s="28">
        <v>1214.95</v>
      </c>
      <c r="N92" s="28">
        <v>1171</v>
      </c>
      <c r="O92" s="39">
        <v>20743800</v>
      </c>
      <c r="P92" s="40">
        <v>1.7930750206100576E-2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2244.6</v>
      </c>
      <c r="F93" s="37">
        <v>2262.8166666666666</v>
      </c>
      <c r="G93" s="38">
        <v>2216.0333333333333</v>
      </c>
      <c r="H93" s="38">
        <v>2187.4666666666667</v>
      </c>
      <c r="I93" s="38">
        <v>2140.6833333333334</v>
      </c>
      <c r="J93" s="38">
        <v>2291.3833333333332</v>
      </c>
      <c r="K93" s="38">
        <v>2338.1666666666661</v>
      </c>
      <c r="L93" s="38">
        <v>2366.7333333333331</v>
      </c>
      <c r="M93" s="28">
        <v>2309.6</v>
      </c>
      <c r="N93" s="28">
        <v>2234.25</v>
      </c>
      <c r="O93" s="39">
        <v>25798200</v>
      </c>
      <c r="P93" s="40">
        <v>-2.2295492012961174E-2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2125.25</v>
      </c>
      <c r="F94" s="37">
        <v>2136.7999999999997</v>
      </c>
      <c r="G94" s="38">
        <v>2099.5999999999995</v>
      </c>
      <c r="H94" s="38">
        <v>2073.9499999999998</v>
      </c>
      <c r="I94" s="38">
        <v>2036.7499999999995</v>
      </c>
      <c r="J94" s="38">
        <v>2162.4499999999994</v>
      </c>
      <c r="K94" s="38">
        <v>2199.6499999999992</v>
      </c>
      <c r="L94" s="38">
        <v>2225.2999999999993</v>
      </c>
      <c r="M94" s="28">
        <v>2174</v>
      </c>
      <c r="N94" s="28">
        <v>2111.15</v>
      </c>
      <c r="O94" s="39">
        <v>2586400</v>
      </c>
      <c r="P94" s="40">
        <v>2.5779328944237328E-2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1418.55</v>
      </c>
      <c r="F95" s="37">
        <v>1423.5666666666666</v>
      </c>
      <c r="G95" s="38">
        <v>1403.1833333333332</v>
      </c>
      <c r="H95" s="38">
        <v>1387.8166666666666</v>
      </c>
      <c r="I95" s="38">
        <v>1367.4333333333332</v>
      </c>
      <c r="J95" s="38">
        <v>1438.9333333333332</v>
      </c>
      <c r="K95" s="38">
        <v>1459.3166666666664</v>
      </c>
      <c r="L95" s="38">
        <v>1474.6833333333332</v>
      </c>
      <c r="M95" s="28">
        <v>1443.95</v>
      </c>
      <c r="N95" s="28">
        <v>1408.2</v>
      </c>
      <c r="O95" s="39">
        <v>45568600</v>
      </c>
      <c r="P95" s="40">
        <v>4.0592815875408188E-2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506.3</v>
      </c>
      <c r="F96" s="37">
        <v>510.91666666666669</v>
      </c>
      <c r="G96" s="38">
        <v>499.83333333333337</v>
      </c>
      <c r="H96" s="38">
        <v>493.36666666666667</v>
      </c>
      <c r="I96" s="38">
        <v>482.28333333333336</v>
      </c>
      <c r="J96" s="38">
        <v>517.38333333333344</v>
      </c>
      <c r="K96" s="38">
        <v>528.4666666666667</v>
      </c>
      <c r="L96" s="38">
        <v>534.93333333333339</v>
      </c>
      <c r="M96" s="28">
        <v>522</v>
      </c>
      <c r="N96" s="28">
        <v>504.45</v>
      </c>
      <c r="O96" s="39">
        <v>34745700</v>
      </c>
      <c r="P96" s="40">
        <v>4.6377579752873752E-2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2325.0500000000002</v>
      </c>
      <c r="F97" s="37">
        <v>2339.9500000000003</v>
      </c>
      <c r="G97" s="38">
        <v>2290.2500000000005</v>
      </c>
      <c r="H97" s="38">
        <v>2255.4500000000003</v>
      </c>
      <c r="I97" s="38">
        <v>2205.7500000000005</v>
      </c>
      <c r="J97" s="38">
        <v>2374.7500000000005</v>
      </c>
      <c r="K97" s="38">
        <v>2424.4500000000003</v>
      </c>
      <c r="L97" s="38">
        <v>2459.2500000000005</v>
      </c>
      <c r="M97" s="28">
        <v>2389.65</v>
      </c>
      <c r="N97" s="28">
        <v>2305.15</v>
      </c>
      <c r="O97" s="39">
        <v>3395100</v>
      </c>
      <c r="P97" s="40">
        <v>1.6710088940795974E-2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561.85</v>
      </c>
      <c r="F98" s="37">
        <v>567.85</v>
      </c>
      <c r="G98" s="38">
        <v>551.85</v>
      </c>
      <c r="H98" s="38">
        <v>541.85</v>
      </c>
      <c r="I98" s="38">
        <v>525.85</v>
      </c>
      <c r="J98" s="38">
        <v>577.85</v>
      </c>
      <c r="K98" s="38">
        <v>593.85</v>
      </c>
      <c r="L98" s="38">
        <v>603.85</v>
      </c>
      <c r="M98" s="28">
        <v>583.85</v>
      </c>
      <c r="N98" s="28">
        <v>557.85</v>
      </c>
      <c r="O98" s="39">
        <v>33987200</v>
      </c>
      <c r="P98" s="40">
        <v>2.1554456700900214E-3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113.95</v>
      </c>
      <c r="F99" s="37">
        <v>115.56666666666668</v>
      </c>
      <c r="G99" s="38">
        <v>110.78333333333336</v>
      </c>
      <c r="H99" s="38">
        <v>107.61666666666669</v>
      </c>
      <c r="I99" s="38">
        <v>102.83333333333337</v>
      </c>
      <c r="J99" s="38">
        <v>118.73333333333335</v>
      </c>
      <c r="K99" s="38">
        <v>123.51666666666668</v>
      </c>
      <c r="L99" s="38">
        <v>126.68333333333334</v>
      </c>
      <c r="M99" s="28">
        <v>120.35</v>
      </c>
      <c r="N99" s="28">
        <v>112.4</v>
      </c>
      <c r="O99" s="39">
        <v>17333300</v>
      </c>
      <c r="P99" s="40">
        <v>2.7006369426751591E-2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274.14999999999998</v>
      </c>
      <c r="F100" s="37">
        <v>276.04999999999995</v>
      </c>
      <c r="G100" s="38">
        <v>268.39999999999992</v>
      </c>
      <c r="H100" s="38">
        <v>262.64999999999998</v>
      </c>
      <c r="I100" s="38">
        <v>254.99999999999994</v>
      </c>
      <c r="J100" s="38">
        <v>281.7999999999999</v>
      </c>
      <c r="K100" s="38">
        <v>289.45</v>
      </c>
      <c r="L100" s="38">
        <v>295.19999999999987</v>
      </c>
      <c r="M100" s="28">
        <v>283.7</v>
      </c>
      <c r="N100" s="28">
        <v>270.3</v>
      </c>
      <c r="O100" s="39">
        <v>14658300</v>
      </c>
      <c r="P100" s="40">
        <v>-3.3297720797720795E-2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2044.65</v>
      </c>
      <c r="F101" s="37">
        <v>2054.5833333333335</v>
      </c>
      <c r="G101" s="38">
        <v>2020.3666666666668</v>
      </c>
      <c r="H101" s="38">
        <v>1996.0833333333333</v>
      </c>
      <c r="I101" s="38">
        <v>1961.8666666666666</v>
      </c>
      <c r="J101" s="38">
        <v>2078.8666666666668</v>
      </c>
      <c r="K101" s="38">
        <v>2113.083333333333</v>
      </c>
      <c r="L101" s="38">
        <v>2137.3666666666672</v>
      </c>
      <c r="M101" s="28">
        <v>2088.8000000000002</v>
      </c>
      <c r="N101" s="28">
        <v>2030.3</v>
      </c>
      <c r="O101" s="39">
        <v>13002600</v>
      </c>
      <c r="P101" s="40">
        <v>3.6889952153110049E-2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40088.199999999997</v>
      </c>
      <c r="F102" s="37">
        <v>40071.433333333327</v>
      </c>
      <c r="G102" s="38">
        <v>39617.916666666657</v>
      </c>
      <c r="H102" s="38">
        <v>39147.633333333331</v>
      </c>
      <c r="I102" s="38">
        <v>38694.116666666661</v>
      </c>
      <c r="J102" s="38">
        <v>40541.716666666653</v>
      </c>
      <c r="K102" s="38">
        <v>40995.23333333333</v>
      </c>
      <c r="L102" s="38">
        <v>41465.516666666648</v>
      </c>
      <c r="M102" s="28">
        <v>40524.949999999997</v>
      </c>
      <c r="N102" s="28">
        <v>39601.15</v>
      </c>
      <c r="O102" s="39">
        <v>8550</v>
      </c>
      <c r="P102" s="40">
        <v>-1.7241379310344827E-2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156.15</v>
      </c>
      <c r="F103" s="37">
        <v>159.85000000000002</v>
      </c>
      <c r="G103" s="38">
        <v>149.40000000000003</v>
      </c>
      <c r="H103" s="38">
        <v>142.65</v>
      </c>
      <c r="I103" s="38">
        <v>132.20000000000002</v>
      </c>
      <c r="J103" s="38">
        <v>166.60000000000005</v>
      </c>
      <c r="K103" s="38">
        <v>177.05000000000004</v>
      </c>
      <c r="L103" s="38">
        <v>183.80000000000007</v>
      </c>
      <c r="M103" s="28">
        <v>170.3</v>
      </c>
      <c r="N103" s="28">
        <v>153.1</v>
      </c>
      <c r="O103" s="39">
        <v>40284500</v>
      </c>
      <c r="P103" s="40">
        <v>5.2738172391445237E-2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697.35</v>
      </c>
      <c r="F104" s="37">
        <v>697.96666666666658</v>
      </c>
      <c r="G104" s="38">
        <v>687.43333333333317</v>
      </c>
      <c r="H104" s="38">
        <v>677.51666666666654</v>
      </c>
      <c r="I104" s="38">
        <v>666.98333333333312</v>
      </c>
      <c r="J104" s="38">
        <v>707.88333333333321</v>
      </c>
      <c r="K104" s="38">
        <v>718.41666666666674</v>
      </c>
      <c r="L104" s="38">
        <v>728.33333333333326</v>
      </c>
      <c r="M104" s="28">
        <v>708.5</v>
      </c>
      <c r="N104" s="28">
        <v>688.05</v>
      </c>
      <c r="O104" s="39">
        <v>125445375</v>
      </c>
      <c r="P104" s="40">
        <v>-5.0160852047349845E-2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1209.25</v>
      </c>
      <c r="F105" s="37">
        <v>1225.8833333333334</v>
      </c>
      <c r="G105" s="38">
        <v>1185.6166666666668</v>
      </c>
      <c r="H105" s="38">
        <v>1161.9833333333333</v>
      </c>
      <c r="I105" s="38">
        <v>1121.7166666666667</v>
      </c>
      <c r="J105" s="38">
        <v>1249.5166666666669</v>
      </c>
      <c r="K105" s="38">
        <v>1289.7833333333338</v>
      </c>
      <c r="L105" s="38">
        <v>1313.416666666667</v>
      </c>
      <c r="M105" s="28">
        <v>1266.1500000000001</v>
      </c>
      <c r="N105" s="28">
        <v>1202.25</v>
      </c>
      <c r="O105" s="39">
        <v>3753600</v>
      </c>
      <c r="P105" s="40">
        <v>3.2943314779052594E-3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458.05</v>
      </c>
      <c r="F106" s="37">
        <v>462.09999999999997</v>
      </c>
      <c r="G106" s="38">
        <v>450.94999999999993</v>
      </c>
      <c r="H106" s="38">
        <v>443.84999999999997</v>
      </c>
      <c r="I106" s="38">
        <v>432.69999999999993</v>
      </c>
      <c r="J106" s="38">
        <v>469.19999999999993</v>
      </c>
      <c r="K106" s="38">
        <v>480.34999999999991</v>
      </c>
      <c r="L106" s="38">
        <v>487.44999999999993</v>
      </c>
      <c r="M106" s="28">
        <v>473.25</v>
      </c>
      <c r="N106" s="28">
        <v>455</v>
      </c>
      <c r="O106" s="39">
        <v>8595000</v>
      </c>
      <c r="P106" s="40">
        <v>-1.6309012875536481E-2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10.050000000000001</v>
      </c>
      <c r="F107" s="37">
        <v>10.166666666666666</v>
      </c>
      <c r="G107" s="38">
        <v>9.7833333333333314</v>
      </c>
      <c r="H107" s="38">
        <v>9.5166666666666657</v>
      </c>
      <c r="I107" s="38">
        <v>9.1333333333333311</v>
      </c>
      <c r="J107" s="38">
        <v>10.433333333333332</v>
      </c>
      <c r="K107" s="38">
        <v>10.816666666666668</v>
      </c>
      <c r="L107" s="38">
        <v>11.083333333333332</v>
      </c>
      <c r="M107" s="28">
        <v>10.55</v>
      </c>
      <c r="N107" s="28">
        <v>9.9</v>
      </c>
      <c r="O107" s="39">
        <v>808850000</v>
      </c>
      <c r="P107" s="40">
        <v>-8.4949373605628965E-3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55.7</v>
      </c>
      <c r="F108" s="37">
        <v>56.283333333333339</v>
      </c>
      <c r="G108" s="38">
        <v>54.616666666666674</v>
      </c>
      <c r="H108" s="38">
        <v>53.533333333333339</v>
      </c>
      <c r="I108" s="38">
        <v>51.866666666666674</v>
      </c>
      <c r="J108" s="38">
        <v>57.366666666666674</v>
      </c>
      <c r="K108" s="38">
        <v>59.033333333333346</v>
      </c>
      <c r="L108" s="38">
        <v>60.116666666666674</v>
      </c>
      <c r="M108" s="28">
        <v>57.95</v>
      </c>
      <c r="N108" s="28">
        <v>55.2</v>
      </c>
      <c r="O108" s="39">
        <v>88860000</v>
      </c>
      <c r="P108" s="40">
        <v>-1.9094687184095249E-3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40.700000000000003</v>
      </c>
      <c r="F109" s="37">
        <v>41.199999999999996</v>
      </c>
      <c r="G109" s="38">
        <v>39.899999999999991</v>
      </c>
      <c r="H109" s="38">
        <v>39.099999999999994</v>
      </c>
      <c r="I109" s="38">
        <v>37.79999999999999</v>
      </c>
      <c r="J109" s="38">
        <v>41.999999999999993</v>
      </c>
      <c r="K109" s="38">
        <v>43.29999999999999</v>
      </c>
      <c r="L109" s="38">
        <v>44.099999999999994</v>
      </c>
      <c r="M109" s="28">
        <v>42.5</v>
      </c>
      <c r="N109" s="28">
        <v>40.4</v>
      </c>
      <c r="O109" s="39">
        <v>161660400</v>
      </c>
      <c r="P109" s="40">
        <v>3.2175761871013467E-2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219.1</v>
      </c>
      <c r="F110" s="37">
        <v>219.48333333333335</v>
      </c>
      <c r="G110" s="38">
        <v>216.31666666666669</v>
      </c>
      <c r="H110" s="38">
        <v>213.53333333333333</v>
      </c>
      <c r="I110" s="38">
        <v>210.36666666666667</v>
      </c>
      <c r="J110" s="38">
        <v>222.26666666666671</v>
      </c>
      <c r="K110" s="38">
        <v>225.43333333333334</v>
      </c>
      <c r="L110" s="38">
        <v>228.21666666666673</v>
      </c>
      <c r="M110" s="28">
        <v>222.65</v>
      </c>
      <c r="N110" s="28">
        <v>216.7</v>
      </c>
      <c r="O110" s="39">
        <v>39045000</v>
      </c>
      <c r="P110" s="40">
        <v>-1.1018237082066869E-2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383.45</v>
      </c>
      <c r="F111" s="37">
        <v>388.89999999999992</v>
      </c>
      <c r="G111" s="38">
        <v>376.44999999999982</v>
      </c>
      <c r="H111" s="38">
        <v>369.44999999999987</v>
      </c>
      <c r="I111" s="38">
        <v>356.99999999999977</v>
      </c>
      <c r="J111" s="38">
        <v>395.89999999999986</v>
      </c>
      <c r="K111" s="38">
        <v>408.35</v>
      </c>
      <c r="L111" s="38">
        <v>415.34999999999991</v>
      </c>
      <c r="M111" s="28">
        <v>401.35</v>
      </c>
      <c r="N111" s="28">
        <v>381.9</v>
      </c>
      <c r="O111" s="39">
        <v>14719375</v>
      </c>
      <c r="P111" s="40">
        <v>1.6619183285849954E-2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202.25</v>
      </c>
      <c r="F112" s="37">
        <v>203.61666666666667</v>
      </c>
      <c r="G112" s="38">
        <v>199.43333333333334</v>
      </c>
      <c r="H112" s="38">
        <v>196.61666666666667</v>
      </c>
      <c r="I112" s="38">
        <v>192.43333333333334</v>
      </c>
      <c r="J112" s="38">
        <v>206.43333333333334</v>
      </c>
      <c r="K112" s="38">
        <v>210.61666666666667</v>
      </c>
      <c r="L112" s="38">
        <v>213.43333333333334</v>
      </c>
      <c r="M112" s="28">
        <v>207.8</v>
      </c>
      <c r="N112" s="28">
        <v>200.8</v>
      </c>
      <c r="O112" s="39">
        <v>17905944</v>
      </c>
      <c r="P112" s="40">
        <v>-2.8795811518324606E-2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205.9</v>
      </c>
      <c r="F113" s="37">
        <v>206.48333333333335</v>
      </c>
      <c r="G113" s="38">
        <v>201.91666666666669</v>
      </c>
      <c r="H113" s="38">
        <v>197.93333333333334</v>
      </c>
      <c r="I113" s="38">
        <v>193.36666666666667</v>
      </c>
      <c r="J113" s="38">
        <v>210.4666666666667</v>
      </c>
      <c r="K113" s="38">
        <v>215.03333333333336</v>
      </c>
      <c r="L113" s="38">
        <v>219.01666666666671</v>
      </c>
      <c r="M113" s="28">
        <v>211.05</v>
      </c>
      <c r="N113" s="28">
        <v>202.5</v>
      </c>
      <c r="O113" s="39">
        <v>13145700</v>
      </c>
      <c r="P113" s="40">
        <v>-1.220309435606886E-2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4325.8999999999996</v>
      </c>
      <c r="F114" s="37">
        <v>4387.4666666666672</v>
      </c>
      <c r="G114" s="38">
        <v>4227.6333333333341</v>
      </c>
      <c r="H114" s="38">
        <v>4129.3666666666668</v>
      </c>
      <c r="I114" s="38">
        <v>3969.5333333333338</v>
      </c>
      <c r="J114" s="38">
        <v>4485.7333333333345</v>
      </c>
      <c r="K114" s="38">
        <v>4645.5666666666666</v>
      </c>
      <c r="L114" s="38">
        <v>4743.8333333333348</v>
      </c>
      <c r="M114" s="28">
        <v>4547.3</v>
      </c>
      <c r="N114" s="28">
        <v>4289.2</v>
      </c>
      <c r="O114" s="39">
        <v>379875</v>
      </c>
      <c r="P114" s="40">
        <v>4.5616818722729073E-3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1836.3</v>
      </c>
      <c r="F115" s="37">
        <v>1847.8333333333333</v>
      </c>
      <c r="G115" s="38">
        <v>1808.7166666666665</v>
      </c>
      <c r="H115" s="38">
        <v>1781.1333333333332</v>
      </c>
      <c r="I115" s="38">
        <v>1742.0166666666664</v>
      </c>
      <c r="J115" s="38">
        <v>1875.4166666666665</v>
      </c>
      <c r="K115" s="38">
        <v>1914.5333333333333</v>
      </c>
      <c r="L115" s="38">
        <v>1942.1166666666666</v>
      </c>
      <c r="M115" s="28">
        <v>1886.95</v>
      </c>
      <c r="N115" s="28">
        <v>1820.25</v>
      </c>
      <c r="O115" s="39">
        <v>3216000</v>
      </c>
      <c r="P115" s="40">
        <v>-1.6739279981655582E-2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899.35</v>
      </c>
      <c r="F116" s="37">
        <v>904.63333333333321</v>
      </c>
      <c r="G116" s="38">
        <v>883.51666666666642</v>
      </c>
      <c r="H116" s="38">
        <v>867.68333333333317</v>
      </c>
      <c r="I116" s="38">
        <v>846.56666666666638</v>
      </c>
      <c r="J116" s="38">
        <v>920.46666666666647</v>
      </c>
      <c r="K116" s="38">
        <v>941.58333333333326</v>
      </c>
      <c r="L116" s="38">
        <v>957.41666666666652</v>
      </c>
      <c r="M116" s="28">
        <v>925.75</v>
      </c>
      <c r="N116" s="28">
        <v>888.8</v>
      </c>
      <c r="O116" s="39">
        <v>26825400</v>
      </c>
      <c r="P116" s="40">
        <v>7.9810618870476829E-3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210</v>
      </c>
      <c r="F117" s="37">
        <v>211.2833333333333</v>
      </c>
      <c r="G117" s="38">
        <v>207.4166666666666</v>
      </c>
      <c r="H117" s="38">
        <v>204.83333333333329</v>
      </c>
      <c r="I117" s="38">
        <v>200.96666666666658</v>
      </c>
      <c r="J117" s="38">
        <v>213.86666666666662</v>
      </c>
      <c r="K117" s="38">
        <v>217.73333333333329</v>
      </c>
      <c r="L117" s="38">
        <v>220.31666666666663</v>
      </c>
      <c r="M117" s="28">
        <v>215.15</v>
      </c>
      <c r="N117" s="28">
        <v>208.7</v>
      </c>
      <c r="O117" s="39">
        <v>21786800</v>
      </c>
      <c r="P117" s="40">
        <v>0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1845.7</v>
      </c>
      <c r="F118" s="37">
        <v>1858.8666666666668</v>
      </c>
      <c r="G118" s="38">
        <v>1822.8333333333335</v>
      </c>
      <c r="H118" s="38">
        <v>1799.9666666666667</v>
      </c>
      <c r="I118" s="38">
        <v>1763.9333333333334</v>
      </c>
      <c r="J118" s="38">
        <v>1881.7333333333336</v>
      </c>
      <c r="K118" s="38">
        <v>1917.7666666666669</v>
      </c>
      <c r="L118" s="38">
        <v>1940.6333333333337</v>
      </c>
      <c r="M118" s="28">
        <v>1894.9</v>
      </c>
      <c r="N118" s="28">
        <v>1836</v>
      </c>
      <c r="O118" s="39">
        <v>33206400</v>
      </c>
      <c r="P118" s="40">
        <v>-1.0495074287961953E-2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716.7</v>
      </c>
      <c r="F119" s="37">
        <v>725.18333333333339</v>
      </c>
      <c r="G119" s="38">
        <v>703.71666666666681</v>
      </c>
      <c r="H119" s="38">
        <v>690.73333333333346</v>
      </c>
      <c r="I119" s="38">
        <v>669.26666666666688</v>
      </c>
      <c r="J119" s="38">
        <v>738.16666666666674</v>
      </c>
      <c r="K119" s="38">
        <v>759.63333333333344</v>
      </c>
      <c r="L119" s="38">
        <v>772.61666666666667</v>
      </c>
      <c r="M119" s="28">
        <v>746.65</v>
      </c>
      <c r="N119" s="28">
        <v>712.2</v>
      </c>
      <c r="O119" s="39">
        <v>621750</v>
      </c>
      <c r="P119" s="40">
        <v>-1.5439429928741092E-2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117.15</v>
      </c>
      <c r="F120" s="37">
        <v>117.68333333333334</v>
      </c>
      <c r="G120" s="38">
        <v>115.71666666666667</v>
      </c>
      <c r="H120" s="38">
        <v>114.28333333333333</v>
      </c>
      <c r="I120" s="38">
        <v>112.31666666666666</v>
      </c>
      <c r="J120" s="38">
        <v>119.11666666666667</v>
      </c>
      <c r="K120" s="38">
        <v>121.08333333333334</v>
      </c>
      <c r="L120" s="38">
        <v>122.51666666666668</v>
      </c>
      <c r="M120" s="28">
        <v>119.65</v>
      </c>
      <c r="N120" s="28">
        <v>116.25</v>
      </c>
      <c r="O120" s="39">
        <v>38389000</v>
      </c>
      <c r="P120" s="40">
        <v>-1.7140955233815942E-2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996.3</v>
      </c>
      <c r="F121" s="37">
        <v>1005.6999999999999</v>
      </c>
      <c r="G121" s="38">
        <v>983.49999999999977</v>
      </c>
      <c r="H121" s="38">
        <v>970.69999999999982</v>
      </c>
      <c r="I121" s="38">
        <v>948.49999999999966</v>
      </c>
      <c r="J121" s="38">
        <v>1018.4999999999999</v>
      </c>
      <c r="K121" s="38">
        <v>1040.6999999999998</v>
      </c>
      <c r="L121" s="38">
        <v>1053.5</v>
      </c>
      <c r="M121" s="28">
        <v>1027.9000000000001</v>
      </c>
      <c r="N121" s="28">
        <v>992.9</v>
      </c>
      <c r="O121" s="39">
        <v>905850</v>
      </c>
      <c r="P121" s="40">
        <v>-2.6595744680851064E-2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756.95</v>
      </c>
      <c r="F122" s="37">
        <v>759.01666666666677</v>
      </c>
      <c r="G122" s="38">
        <v>748.68333333333351</v>
      </c>
      <c r="H122" s="38">
        <v>740.41666666666674</v>
      </c>
      <c r="I122" s="38">
        <v>730.08333333333348</v>
      </c>
      <c r="J122" s="38">
        <v>767.28333333333353</v>
      </c>
      <c r="K122" s="38">
        <v>777.61666666666679</v>
      </c>
      <c r="L122" s="38">
        <v>785.88333333333355</v>
      </c>
      <c r="M122" s="28">
        <v>769.35</v>
      </c>
      <c r="N122" s="28">
        <v>750.75</v>
      </c>
      <c r="O122" s="39">
        <v>12551000</v>
      </c>
      <c r="P122" s="40">
        <v>-4.9247696692516739E-2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237.7</v>
      </c>
      <c r="F123" s="37">
        <v>238.33333333333334</v>
      </c>
      <c r="G123" s="38">
        <v>235.2166666666667</v>
      </c>
      <c r="H123" s="38">
        <v>232.73333333333335</v>
      </c>
      <c r="I123" s="38">
        <v>229.6166666666667</v>
      </c>
      <c r="J123" s="38">
        <v>240.81666666666669</v>
      </c>
      <c r="K123" s="38">
        <v>243.93333333333331</v>
      </c>
      <c r="L123" s="38">
        <v>246.41666666666669</v>
      </c>
      <c r="M123" s="28">
        <v>241.45</v>
      </c>
      <c r="N123" s="28">
        <v>235.85</v>
      </c>
      <c r="O123" s="39">
        <v>114329600</v>
      </c>
      <c r="P123" s="40">
        <v>-2.8787343354989534E-2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453.1</v>
      </c>
      <c r="F124" s="37">
        <v>457.81666666666666</v>
      </c>
      <c r="G124" s="38">
        <v>440.73333333333335</v>
      </c>
      <c r="H124" s="38">
        <v>428.36666666666667</v>
      </c>
      <c r="I124" s="38">
        <v>411.28333333333336</v>
      </c>
      <c r="J124" s="38">
        <v>470.18333333333334</v>
      </c>
      <c r="K124" s="38">
        <v>487.26666666666671</v>
      </c>
      <c r="L124" s="38">
        <v>499.63333333333333</v>
      </c>
      <c r="M124" s="28">
        <v>474.9</v>
      </c>
      <c r="N124" s="28">
        <v>445.45</v>
      </c>
      <c r="O124" s="39">
        <v>38542500</v>
      </c>
      <c r="P124" s="40">
        <v>2.4709018791859026E-3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2308.35</v>
      </c>
      <c r="F125" s="37">
        <v>2326.7166666666667</v>
      </c>
      <c r="G125" s="38">
        <v>2263.4833333333336</v>
      </c>
      <c r="H125" s="38">
        <v>2218.6166666666668</v>
      </c>
      <c r="I125" s="38">
        <v>2155.3833333333337</v>
      </c>
      <c r="J125" s="38">
        <v>2371.5833333333335</v>
      </c>
      <c r="K125" s="38">
        <v>2434.8166666666662</v>
      </c>
      <c r="L125" s="38">
        <v>2479.6833333333334</v>
      </c>
      <c r="M125" s="28">
        <v>2389.9499999999998</v>
      </c>
      <c r="N125" s="28">
        <v>2281.85</v>
      </c>
      <c r="O125" s="39">
        <v>516950</v>
      </c>
      <c r="P125" s="40">
        <v>5.6887298747763861E-2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641.25</v>
      </c>
      <c r="F126" s="37">
        <v>646.13333333333333</v>
      </c>
      <c r="G126" s="38">
        <v>629.91666666666663</v>
      </c>
      <c r="H126" s="38">
        <v>618.58333333333326</v>
      </c>
      <c r="I126" s="38">
        <v>602.36666666666656</v>
      </c>
      <c r="J126" s="38">
        <v>657.4666666666667</v>
      </c>
      <c r="K126" s="38">
        <v>673.68333333333339</v>
      </c>
      <c r="L126" s="38">
        <v>685.01666666666677</v>
      </c>
      <c r="M126" s="28">
        <v>662.35</v>
      </c>
      <c r="N126" s="28">
        <v>634.79999999999995</v>
      </c>
      <c r="O126" s="39">
        <v>34423650</v>
      </c>
      <c r="P126" s="40">
        <v>7.5868336823803686E-3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2534.1999999999998</v>
      </c>
      <c r="F127" s="37">
        <v>2541.9166666666665</v>
      </c>
      <c r="G127" s="38">
        <v>2485.333333333333</v>
      </c>
      <c r="H127" s="38">
        <v>2436.4666666666667</v>
      </c>
      <c r="I127" s="38">
        <v>2379.8833333333332</v>
      </c>
      <c r="J127" s="38">
        <v>2590.7833333333328</v>
      </c>
      <c r="K127" s="38">
        <v>2647.3666666666659</v>
      </c>
      <c r="L127" s="38">
        <v>2696.2333333333327</v>
      </c>
      <c r="M127" s="28">
        <v>2598.5</v>
      </c>
      <c r="N127" s="28">
        <v>2493.0500000000002</v>
      </c>
      <c r="O127" s="39">
        <v>2821750</v>
      </c>
      <c r="P127" s="40">
        <v>1.9188225202040724E-2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1738.55</v>
      </c>
      <c r="F128" s="37">
        <v>1750.2333333333336</v>
      </c>
      <c r="G128" s="38">
        <v>1707.7166666666672</v>
      </c>
      <c r="H128" s="38">
        <v>1676.8833333333337</v>
      </c>
      <c r="I128" s="38">
        <v>1634.3666666666672</v>
      </c>
      <c r="J128" s="38">
        <v>1781.0666666666671</v>
      </c>
      <c r="K128" s="38">
        <v>1823.5833333333335</v>
      </c>
      <c r="L128" s="38">
        <v>1854.416666666667</v>
      </c>
      <c r="M128" s="28">
        <v>1792.75</v>
      </c>
      <c r="N128" s="28">
        <v>1719.4</v>
      </c>
      <c r="O128" s="39">
        <v>15449200</v>
      </c>
      <c r="P128" s="40">
        <v>5.7642806287310368E-2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64.900000000000006</v>
      </c>
      <c r="F129" s="37">
        <v>65.466666666666669</v>
      </c>
      <c r="G129" s="38">
        <v>63.683333333333337</v>
      </c>
      <c r="H129" s="38">
        <v>62.466666666666669</v>
      </c>
      <c r="I129" s="38">
        <v>60.683333333333337</v>
      </c>
      <c r="J129" s="38">
        <v>66.683333333333337</v>
      </c>
      <c r="K129" s="38">
        <v>68.466666666666669</v>
      </c>
      <c r="L129" s="38">
        <v>69.683333333333337</v>
      </c>
      <c r="M129" s="28">
        <v>67.25</v>
      </c>
      <c r="N129" s="28">
        <v>64.25</v>
      </c>
      <c r="O129" s="39">
        <v>65118428</v>
      </c>
      <c r="P129" s="40">
        <v>2.3996632051641875E-2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2620.1999999999998</v>
      </c>
      <c r="F130" s="37">
        <v>2632.9833333333331</v>
      </c>
      <c r="G130" s="38">
        <v>2590.9666666666662</v>
      </c>
      <c r="H130" s="38">
        <v>2561.7333333333331</v>
      </c>
      <c r="I130" s="38">
        <v>2519.7166666666662</v>
      </c>
      <c r="J130" s="38">
        <v>2662.2166666666662</v>
      </c>
      <c r="K130" s="38">
        <v>2704.2333333333336</v>
      </c>
      <c r="L130" s="38">
        <v>2733.4666666666662</v>
      </c>
      <c r="M130" s="28">
        <v>2675</v>
      </c>
      <c r="N130" s="28">
        <v>2603.75</v>
      </c>
      <c r="O130" s="39">
        <v>683375</v>
      </c>
      <c r="P130" s="40">
        <v>-3.4781073446327686E-2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569.45000000000005</v>
      </c>
      <c r="F131" s="37">
        <v>574.91666666666674</v>
      </c>
      <c r="G131" s="38">
        <v>560.73333333333346</v>
      </c>
      <c r="H131" s="38">
        <v>552.01666666666677</v>
      </c>
      <c r="I131" s="38">
        <v>537.83333333333348</v>
      </c>
      <c r="J131" s="38">
        <v>583.63333333333344</v>
      </c>
      <c r="K131" s="38">
        <v>597.81666666666683</v>
      </c>
      <c r="L131" s="38">
        <v>606.53333333333342</v>
      </c>
      <c r="M131" s="28">
        <v>589.1</v>
      </c>
      <c r="N131" s="28">
        <v>566.20000000000005</v>
      </c>
      <c r="O131" s="39">
        <v>6418800</v>
      </c>
      <c r="P131" s="40">
        <v>-1.8847159169074149E-2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347.55</v>
      </c>
      <c r="F132" s="37">
        <v>350.40000000000003</v>
      </c>
      <c r="G132" s="38">
        <v>342.15000000000009</v>
      </c>
      <c r="H132" s="38">
        <v>336.75000000000006</v>
      </c>
      <c r="I132" s="38">
        <v>328.50000000000011</v>
      </c>
      <c r="J132" s="38">
        <v>355.80000000000007</v>
      </c>
      <c r="K132" s="38">
        <v>364.04999999999995</v>
      </c>
      <c r="L132" s="38">
        <v>369.45000000000005</v>
      </c>
      <c r="M132" s="28">
        <v>358.65</v>
      </c>
      <c r="N132" s="28">
        <v>345</v>
      </c>
      <c r="O132" s="39">
        <v>20262000</v>
      </c>
      <c r="P132" s="40">
        <v>1.8293295808623981E-2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1744.05</v>
      </c>
      <c r="F133" s="37">
        <v>1746.2166666666665</v>
      </c>
      <c r="G133" s="38">
        <v>1725.4333333333329</v>
      </c>
      <c r="H133" s="38">
        <v>1706.8166666666664</v>
      </c>
      <c r="I133" s="38">
        <v>1686.0333333333328</v>
      </c>
      <c r="J133" s="38">
        <v>1764.833333333333</v>
      </c>
      <c r="K133" s="38">
        <v>1785.6166666666663</v>
      </c>
      <c r="L133" s="38">
        <v>1804.2333333333331</v>
      </c>
      <c r="M133" s="28">
        <v>1767</v>
      </c>
      <c r="N133" s="28">
        <v>1727.6</v>
      </c>
      <c r="O133" s="39">
        <v>14402025</v>
      </c>
      <c r="P133" s="40">
        <v>-2.1410431724946277E-2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6049.1</v>
      </c>
      <c r="F134" s="37">
        <v>6127.7333333333336</v>
      </c>
      <c r="G134" s="38">
        <v>5936.3666666666668</v>
      </c>
      <c r="H134" s="38">
        <v>5823.6333333333332</v>
      </c>
      <c r="I134" s="38">
        <v>5632.2666666666664</v>
      </c>
      <c r="J134" s="38">
        <v>6240.4666666666672</v>
      </c>
      <c r="K134" s="38">
        <v>6431.8333333333339</v>
      </c>
      <c r="L134" s="38">
        <v>6544.5666666666675</v>
      </c>
      <c r="M134" s="28">
        <v>6319.1</v>
      </c>
      <c r="N134" s="28">
        <v>6015</v>
      </c>
      <c r="O134" s="39">
        <v>1039500</v>
      </c>
      <c r="P134" s="40">
        <v>2.2425494246090291E-2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4767.3999999999996</v>
      </c>
      <c r="F135" s="37">
        <v>4842.7833333333328</v>
      </c>
      <c r="G135" s="38">
        <v>4660.5666666666657</v>
      </c>
      <c r="H135" s="38">
        <v>4553.7333333333327</v>
      </c>
      <c r="I135" s="38">
        <v>4371.5166666666655</v>
      </c>
      <c r="J135" s="38">
        <v>4949.6166666666659</v>
      </c>
      <c r="K135" s="38">
        <v>5131.833333333333</v>
      </c>
      <c r="L135" s="38">
        <v>5238.6666666666661</v>
      </c>
      <c r="M135" s="28">
        <v>5025</v>
      </c>
      <c r="N135" s="28">
        <v>4735.95</v>
      </c>
      <c r="O135" s="39">
        <v>523400</v>
      </c>
      <c r="P135" s="40">
        <v>2.0670826833073322E-2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740.4</v>
      </c>
      <c r="F136" s="37">
        <v>745.56666666666661</v>
      </c>
      <c r="G136" s="38">
        <v>730.53333333333319</v>
      </c>
      <c r="H136" s="38">
        <v>720.66666666666663</v>
      </c>
      <c r="I136" s="38">
        <v>705.63333333333321</v>
      </c>
      <c r="J136" s="38">
        <v>755.43333333333317</v>
      </c>
      <c r="K136" s="38">
        <v>770.46666666666647</v>
      </c>
      <c r="L136" s="38">
        <v>780.33333333333314</v>
      </c>
      <c r="M136" s="28">
        <v>760.6</v>
      </c>
      <c r="N136" s="28">
        <v>735.7</v>
      </c>
      <c r="O136" s="39">
        <v>9325350</v>
      </c>
      <c r="P136" s="40">
        <v>2.3127856010444838E-2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761.4</v>
      </c>
      <c r="F137" s="37">
        <v>759.20000000000016</v>
      </c>
      <c r="G137" s="38">
        <v>748.90000000000032</v>
      </c>
      <c r="H137" s="38">
        <v>736.4000000000002</v>
      </c>
      <c r="I137" s="38">
        <v>726.10000000000036</v>
      </c>
      <c r="J137" s="38">
        <v>771.70000000000027</v>
      </c>
      <c r="K137" s="38">
        <v>782.00000000000023</v>
      </c>
      <c r="L137" s="38">
        <v>794.50000000000023</v>
      </c>
      <c r="M137" s="28">
        <v>769.5</v>
      </c>
      <c r="N137" s="28">
        <v>746.7</v>
      </c>
      <c r="O137" s="39">
        <v>15514800</v>
      </c>
      <c r="P137" s="40">
        <v>-1.1197858576845863E-2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148.55000000000001</v>
      </c>
      <c r="F138" s="37">
        <v>148.85</v>
      </c>
      <c r="G138" s="38">
        <v>146.25</v>
      </c>
      <c r="H138" s="38">
        <v>143.95000000000002</v>
      </c>
      <c r="I138" s="38">
        <v>141.35000000000002</v>
      </c>
      <c r="J138" s="38">
        <v>151.14999999999998</v>
      </c>
      <c r="K138" s="38">
        <v>153.74999999999994</v>
      </c>
      <c r="L138" s="38">
        <v>156.04999999999995</v>
      </c>
      <c r="M138" s="28">
        <v>151.44999999999999</v>
      </c>
      <c r="N138" s="28">
        <v>146.55000000000001</v>
      </c>
      <c r="O138" s="39">
        <v>32604000</v>
      </c>
      <c r="P138" s="40">
        <v>-3.9023815137939163E-2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114</v>
      </c>
      <c r="F139" s="37">
        <v>115.28333333333335</v>
      </c>
      <c r="G139" s="38">
        <v>112.26666666666669</v>
      </c>
      <c r="H139" s="38">
        <v>110.53333333333335</v>
      </c>
      <c r="I139" s="38">
        <v>107.51666666666669</v>
      </c>
      <c r="J139" s="38">
        <v>117.01666666666669</v>
      </c>
      <c r="K139" s="38">
        <v>120.03333333333335</v>
      </c>
      <c r="L139" s="38">
        <v>121.76666666666669</v>
      </c>
      <c r="M139" s="28">
        <v>118.3</v>
      </c>
      <c r="N139" s="28">
        <v>113.55</v>
      </c>
      <c r="O139" s="39">
        <v>29142000</v>
      </c>
      <c r="P139" s="40">
        <v>5.2778640173859054E-3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512.1</v>
      </c>
      <c r="F140" s="37">
        <v>511.83333333333331</v>
      </c>
      <c r="G140" s="38">
        <v>509.31666666666661</v>
      </c>
      <c r="H140" s="38">
        <v>506.5333333333333</v>
      </c>
      <c r="I140" s="38">
        <v>504.01666666666659</v>
      </c>
      <c r="J140" s="38">
        <v>514.61666666666656</v>
      </c>
      <c r="K140" s="38">
        <v>517.13333333333344</v>
      </c>
      <c r="L140" s="38">
        <v>519.91666666666663</v>
      </c>
      <c r="M140" s="28">
        <v>514.35</v>
      </c>
      <c r="N140" s="28">
        <v>509.05</v>
      </c>
      <c r="O140" s="39">
        <v>8785000</v>
      </c>
      <c r="P140" s="40">
        <v>5.9544257414405133E-3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7429.8</v>
      </c>
      <c r="F141" s="37">
        <v>7458.8</v>
      </c>
      <c r="G141" s="38">
        <v>7294</v>
      </c>
      <c r="H141" s="38">
        <v>7158.2</v>
      </c>
      <c r="I141" s="38">
        <v>6993.4</v>
      </c>
      <c r="J141" s="38">
        <v>7594.6</v>
      </c>
      <c r="K141" s="38">
        <v>7759.4000000000015</v>
      </c>
      <c r="L141" s="38">
        <v>7895.2000000000007</v>
      </c>
      <c r="M141" s="28">
        <v>7623.6</v>
      </c>
      <c r="N141" s="28">
        <v>7323</v>
      </c>
      <c r="O141" s="39">
        <v>2828500</v>
      </c>
      <c r="P141" s="40">
        <v>-3.0173152751585806E-2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859.85</v>
      </c>
      <c r="F142" s="37">
        <v>860.9666666666667</v>
      </c>
      <c r="G142" s="38">
        <v>852.53333333333342</v>
      </c>
      <c r="H142" s="38">
        <v>845.2166666666667</v>
      </c>
      <c r="I142" s="38">
        <v>836.78333333333342</v>
      </c>
      <c r="J142" s="38">
        <v>868.28333333333342</v>
      </c>
      <c r="K142" s="38">
        <v>876.71666666666681</v>
      </c>
      <c r="L142" s="38">
        <v>884.03333333333342</v>
      </c>
      <c r="M142" s="28">
        <v>869.4</v>
      </c>
      <c r="N142" s="28">
        <v>853.65</v>
      </c>
      <c r="O142" s="39">
        <v>12913750</v>
      </c>
      <c r="P142" s="40">
        <v>1.2346888780009798E-2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1373.1</v>
      </c>
      <c r="F143" s="37">
        <v>1382.8666666666668</v>
      </c>
      <c r="G143" s="38">
        <v>1345.7333333333336</v>
      </c>
      <c r="H143" s="38">
        <v>1318.3666666666668</v>
      </c>
      <c r="I143" s="38">
        <v>1281.2333333333336</v>
      </c>
      <c r="J143" s="38">
        <v>1410.2333333333336</v>
      </c>
      <c r="K143" s="38">
        <v>1447.3666666666668</v>
      </c>
      <c r="L143" s="38">
        <v>1474.7333333333336</v>
      </c>
      <c r="M143" s="28">
        <v>1420</v>
      </c>
      <c r="N143" s="28">
        <v>1355.5</v>
      </c>
      <c r="O143" s="39">
        <v>2103500</v>
      </c>
      <c r="P143" s="40">
        <v>-6.9398545935228026E-3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1878.6</v>
      </c>
      <c r="F144" s="37">
        <v>1907.2333333333333</v>
      </c>
      <c r="G144" s="38">
        <v>1821.4666666666667</v>
      </c>
      <c r="H144" s="38">
        <v>1764.3333333333333</v>
      </c>
      <c r="I144" s="38">
        <v>1678.5666666666666</v>
      </c>
      <c r="J144" s="38">
        <v>1964.3666666666668</v>
      </c>
      <c r="K144" s="38">
        <v>2050.1333333333337</v>
      </c>
      <c r="L144" s="38">
        <v>2107.2666666666669</v>
      </c>
      <c r="M144" s="28">
        <v>1993</v>
      </c>
      <c r="N144" s="28">
        <v>1850.1</v>
      </c>
      <c r="O144" s="39">
        <v>785600</v>
      </c>
      <c r="P144" s="40">
        <v>-4.7757575757575756E-2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771.5</v>
      </c>
      <c r="F145" s="37">
        <v>777.63333333333333</v>
      </c>
      <c r="G145" s="38">
        <v>760.9666666666667</v>
      </c>
      <c r="H145" s="38">
        <v>750.43333333333339</v>
      </c>
      <c r="I145" s="38">
        <v>733.76666666666677</v>
      </c>
      <c r="J145" s="38">
        <v>788.16666666666663</v>
      </c>
      <c r="K145" s="38">
        <v>804.83333333333337</v>
      </c>
      <c r="L145" s="38">
        <v>815.36666666666656</v>
      </c>
      <c r="M145" s="28">
        <v>794.3</v>
      </c>
      <c r="N145" s="28">
        <v>767.1</v>
      </c>
      <c r="O145" s="39">
        <v>1714700</v>
      </c>
      <c r="P145" s="40">
        <v>-1.1244377811094454E-2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754.8</v>
      </c>
      <c r="F146" s="37">
        <v>767.43333333333339</v>
      </c>
      <c r="G146" s="38">
        <v>740.41666666666674</v>
      </c>
      <c r="H146" s="38">
        <v>726.0333333333333</v>
      </c>
      <c r="I146" s="38">
        <v>699.01666666666665</v>
      </c>
      <c r="J146" s="38">
        <v>781.81666666666683</v>
      </c>
      <c r="K146" s="38">
        <v>808.83333333333348</v>
      </c>
      <c r="L146" s="38">
        <v>823.21666666666692</v>
      </c>
      <c r="M146" s="28">
        <v>794.45</v>
      </c>
      <c r="N146" s="28">
        <v>753.05</v>
      </c>
      <c r="O146" s="39">
        <v>3359400</v>
      </c>
      <c r="P146" s="40">
        <v>3.3597932434927084E-2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3896.4</v>
      </c>
      <c r="F147" s="37">
        <v>3976.2999999999997</v>
      </c>
      <c r="G147" s="38">
        <v>3796.0999999999995</v>
      </c>
      <c r="H147" s="38">
        <v>3695.7999999999997</v>
      </c>
      <c r="I147" s="38">
        <v>3515.5999999999995</v>
      </c>
      <c r="J147" s="38">
        <v>4076.5999999999995</v>
      </c>
      <c r="K147" s="38">
        <v>4256.7999999999993</v>
      </c>
      <c r="L147" s="38">
        <v>4357.0999999999995</v>
      </c>
      <c r="M147" s="28">
        <v>4156.5</v>
      </c>
      <c r="N147" s="28">
        <v>3876</v>
      </c>
      <c r="O147" s="39">
        <v>2809000</v>
      </c>
      <c r="P147" s="40">
        <v>4.8290789670100018E-2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133.80000000000001</v>
      </c>
      <c r="F148" s="37">
        <v>133.46666666666667</v>
      </c>
      <c r="G148" s="38">
        <v>129.93333333333334</v>
      </c>
      <c r="H148" s="38">
        <v>126.06666666666666</v>
      </c>
      <c r="I148" s="38">
        <v>122.53333333333333</v>
      </c>
      <c r="J148" s="38">
        <v>137.33333333333334</v>
      </c>
      <c r="K148" s="38">
        <v>140.8666666666667</v>
      </c>
      <c r="L148" s="38">
        <v>144.73333333333335</v>
      </c>
      <c r="M148" s="28">
        <v>137</v>
      </c>
      <c r="N148" s="28">
        <v>129.6</v>
      </c>
      <c r="O148" s="39">
        <v>39280500</v>
      </c>
      <c r="P148" s="40">
        <v>-7.0777669645226927E-3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3186</v>
      </c>
      <c r="F149" s="37">
        <v>3228.3000000000006</v>
      </c>
      <c r="G149" s="38">
        <v>3114.7500000000014</v>
      </c>
      <c r="H149" s="38">
        <v>3043.5000000000009</v>
      </c>
      <c r="I149" s="38">
        <v>2929.9500000000016</v>
      </c>
      <c r="J149" s="38">
        <v>3299.5500000000011</v>
      </c>
      <c r="K149" s="38">
        <v>3413.1000000000004</v>
      </c>
      <c r="L149" s="38">
        <v>3484.3500000000008</v>
      </c>
      <c r="M149" s="28">
        <v>3341.85</v>
      </c>
      <c r="N149" s="28">
        <v>3157.05</v>
      </c>
      <c r="O149" s="39">
        <v>1576750</v>
      </c>
      <c r="P149" s="40">
        <v>-3.4504929275610802E-2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68121.3</v>
      </c>
      <c r="F150" s="37">
        <v>68137.816666666666</v>
      </c>
      <c r="G150" s="38">
        <v>67383.483333333337</v>
      </c>
      <c r="H150" s="38">
        <v>66645.666666666672</v>
      </c>
      <c r="I150" s="38">
        <v>65891.333333333343</v>
      </c>
      <c r="J150" s="38">
        <v>68875.633333333331</v>
      </c>
      <c r="K150" s="38">
        <v>69629.966666666674</v>
      </c>
      <c r="L150" s="38">
        <v>70367.783333333326</v>
      </c>
      <c r="M150" s="28">
        <v>68892.149999999994</v>
      </c>
      <c r="N150" s="28">
        <v>67400</v>
      </c>
      <c r="O150" s="39">
        <v>81870</v>
      </c>
      <c r="P150" s="40">
        <v>-9.1976279801524868E-3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1336.8</v>
      </c>
      <c r="F151" s="37">
        <v>1350.6666666666667</v>
      </c>
      <c r="G151" s="38">
        <v>1317.6833333333334</v>
      </c>
      <c r="H151" s="38">
        <v>1298.5666666666666</v>
      </c>
      <c r="I151" s="38">
        <v>1265.5833333333333</v>
      </c>
      <c r="J151" s="38">
        <v>1369.7833333333335</v>
      </c>
      <c r="K151" s="38">
        <v>1402.7666666666667</v>
      </c>
      <c r="L151" s="38">
        <v>1421.8833333333337</v>
      </c>
      <c r="M151" s="28">
        <v>1383.65</v>
      </c>
      <c r="N151" s="28">
        <v>1331.55</v>
      </c>
      <c r="O151" s="39">
        <v>3381375</v>
      </c>
      <c r="P151" s="40">
        <v>3.3348613339445339E-2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316.64999999999998</v>
      </c>
      <c r="F152" s="37">
        <v>319.36666666666662</v>
      </c>
      <c r="G152" s="38">
        <v>311.98333333333323</v>
      </c>
      <c r="H152" s="38">
        <v>307.31666666666661</v>
      </c>
      <c r="I152" s="38">
        <v>299.93333333333322</v>
      </c>
      <c r="J152" s="38">
        <v>324.03333333333325</v>
      </c>
      <c r="K152" s="38">
        <v>331.41666666666657</v>
      </c>
      <c r="L152" s="38">
        <v>336.08333333333326</v>
      </c>
      <c r="M152" s="28">
        <v>326.75</v>
      </c>
      <c r="N152" s="28">
        <v>314.7</v>
      </c>
      <c r="O152" s="39">
        <v>2276800</v>
      </c>
      <c r="P152" s="40">
        <v>-5.5739880557398806E-2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113.45</v>
      </c>
      <c r="F153" s="37">
        <v>114.28333333333335</v>
      </c>
      <c r="G153" s="38">
        <v>111.66666666666669</v>
      </c>
      <c r="H153" s="38">
        <v>109.88333333333334</v>
      </c>
      <c r="I153" s="38">
        <v>107.26666666666668</v>
      </c>
      <c r="J153" s="38">
        <v>116.06666666666669</v>
      </c>
      <c r="K153" s="38">
        <v>118.68333333333334</v>
      </c>
      <c r="L153" s="38">
        <v>120.4666666666667</v>
      </c>
      <c r="M153" s="28">
        <v>116.9</v>
      </c>
      <c r="N153" s="28">
        <v>112.5</v>
      </c>
      <c r="O153" s="39">
        <v>96415500</v>
      </c>
      <c r="P153" s="40">
        <v>2.474591250552364E-3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4448.6000000000004</v>
      </c>
      <c r="F154" s="37">
        <v>4459.05</v>
      </c>
      <c r="G154" s="38">
        <v>4382.8500000000004</v>
      </c>
      <c r="H154" s="38">
        <v>4317.1000000000004</v>
      </c>
      <c r="I154" s="38">
        <v>4240.9000000000005</v>
      </c>
      <c r="J154" s="38">
        <v>4524.8</v>
      </c>
      <c r="K154" s="38">
        <v>4600.9999999999991</v>
      </c>
      <c r="L154" s="38">
        <v>4666.75</v>
      </c>
      <c r="M154" s="28">
        <v>4535.25</v>
      </c>
      <c r="N154" s="28">
        <v>4393.3</v>
      </c>
      <c r="O154" s="39">
        <v>1625500</v>
      </c>
      <c r="P154" s="40">
        <v>2.4420986292736726E-2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3957.55</v>
      </c>
      <c r="F155" s="37">
        <v>3940.4333333333329</v>
      </c>
      <c r="G155" s="38">
        <v>3897.0666666666657</v>
      </c>
      <c r="H155" s="38">
        <v>3836.5833333333326</v>
      </c>
      <c r="I155" s="38">
        <v>3793.2166666666653</v>
      </c>
      <c r="J155" s="38">
        <v>4000.9166666666661</v>
      </c>
      <c r="K155" s="38">
        <v>4044.2833333333338</v>
      </c>
      <c r="L155" s="38">
        <v>4104.7666666666664</v>
      </c>
      <c r="M155" s="28">
        <v>3983.8</v>
      </c>
      <c r="N155" s="28">
        <v>3879.95</v>
      </c>
      <c r="O155" s="39">
        <v>390150</v>
      </c>
      <c r="P155" s="40">
        <v>-8.5763293310463125E-3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37.65</v>
      </c>
      <c r="F156" s="37">
        <v>38.199999999999996</v>
      </c>
      <c r="G156" s="38">
        <v>36.749999999999993</v>
      </c>
      <c r="H156" s="38">
        <v>35.849999999999994</v>
      </c>
      <c r="I156" s="38">
        <v>34.399999999999991</v>
      </c>
      <c r="J156" s="38">
        <v>39.099999999999994</v>
      </c>
      <c r="K156" s="38">
        <v>40.549999999999997</v>
      </c>
      <c r="L156" s="38">
        <v>41.449999999999996</v>
      </c>
      <c r="M156" s="28">
        <v>39.65</v>
      </c>
      <c r="N156" s="28">
        <v>37.299999999999997</v>
      </c>
      <c r="O156" s="39">
        <v>23880000</v>
      </c>
      <c r="P156" s="40">
        <v>3.9707419017763847E-2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17519.599999999999</v>
      </c>
      <c r="F157" s="37">
        <v>17482.966666666667</v>
      </c>
      <c r="G157" s="38">
        <v>17344.033333333333</v>
      </c>
      <c r="H157" s="38">
        <v>17168.466666666667</v>
      </c>
      <c r="I157" s="38">
        <v>17029.533333333333</v>
      </c>
      <c r="J157" s="38">
        <v>17658.533333333333</v>
      </c>
      <c r="K157" s="38">
        <v>17797.466666666667</v>
      </c>
      <c r="L157" s="38">
        <v>17973.033333333333</v>
      </c>
      <c r="M157" s="28">
        <v>17621.900000000001</v>
      </c>
      <c r="N157" s="28">
        <v>17307.400000000001</v>
      </c>
      <c r="O157" s="39">
        <v>389400</v>
      </c>
      <c r="P157" s="40">
        <v>8.2205968023820308E-3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147.75</v>
      </c>
      <c r="F158" s="37">
        <v>149.56666666666669</v>
      </c>
      <c r="G158" s="38">
        <v>144.78333333333339</v>
      </c>
      <c r="H158" s="38">
        <v>141.81666666666669</v>
      </c>
      <c r="I158" s="38">
        <v>137.03333333333339</v>
      </c>
      <c r="J158" s="38">
        <v>152.53333333333339</v>
      </c>
      <c r="K158" s="38">
        <v>157.31666666666669</v>
      </c>
      <c r="L158" s="38">
        <v>160.28333333333339</v>
      </c>
      <c r="M158" s="28">
        <v>154.35</v>
      </c>
      <c r="N158" s="28">
        <v>146.6</v>
      </c>
      <c r="O158" s="39">
        <v>71884300</v>
      </c>
      <c r="P158" s="40">
        <v>1.0073432498587836E-2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130.65</v>
      </c>
      <c r="F159" s="37">
        <v>131.1</v>
      </c>
      <c r="G159" s="38">
        <v>129.75</v>
      </c>
      <c r="H159" s="38">
        <v>128.85</v>
      </c>
      <c r="I159" s="38">
        <v>127.5</v>
      </c>
      <c r="J159" s="38">
        <v>132</v>
      </c>
      <c r="K159" s="38">
        <v>133.34999999999997</v>
      </c>
      <c r="L159" s="38">
        <v>134.25</v>
      </c>
      <c r="M159" s="28">
        <v>132.44999999999999</v>
      </c>
      <c r="N159" s="28">
        <v>130.19999999999999</v>
      </c>
      <c r="O159" s="39">
        <v>49356300</v>
      </c>
      <c r="P159" s="40">
        <v>-2.8715647784632641E-2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894</v>
      </c>
      <c r="F160" s="37">
        <v>895.1</v>
      </c>
      <c r="G160" s="38">
        <v>869.45</v>
      </c>
      <c r="H160" s="38">
        <v>844.9</v>
      </c>
      <c r="I160" s="38">
        <v>819.25</v>
      </c>
      <c r="J160" s="38">
        <v>919.65000000000009</v>
      </c>
      <c r="K160" s="38">
        <v>945.3</v>
      </c>
      <c r="L160" s="38">
        <v>969.85000000000014</v>
      </c>
      <c r="M160" s="28">
        <v>920.75</v>
      </c>
      <c r="N160" s="28">
        <v>870.55</v>
      </c>
      <c r="O160" s="39">
        <v>2065700</v>
      </c>
      <c r="P160" s="40">
        <v>0.17663476874003189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3459.15</v>
      </c>
      <c r="F161" s="37">
        <v>3478.7166666666667</v>
      </c>
      <c r="G161" s="38">
        <v>3423.8333333333335</v>
      </c>
      <c r="H161" s="38">
        <v>3388.5166666666669</v>
      </c>
      <c r="I161" s="38">
        <v>3333.6333333333337</v>
      </c>
      <c r="J161" s="38">
        <v>3514.0333333333333</v>
      </c>
      <c r="K161" s="38">
        <v>3568.9166666666665</v>
      </c>
      <c r="L161" s="38">
        <v>3604.2333333333331</v>
      </c>
      <c r="M161" s="28">
        <v>3533.6</v>
      </c>
      <c r="N161" s="28">
        <v>3443.4</v>
      </c>
      <c r="O161" s="39">
        <v>573500</v>
      </c>
      <c r="P161" s="40">
        <v>-1.8819503849443968E-2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163.65</v>
      </c>
      <c r="F162" s="37">
        <v>164.71666666666667</v>
      </c>
      <c r="G162" s="38">
        <v>160.53333333333333</v>
      </c>
      <c r="H162" s="38">
        <v>157.41666666666666</v>
      </c>
      <c r="I162" s="38">
        <v>153.23333333333332</v>
      </c>
      <c r="J162" s="38">
        <v>167.83333333333334</v>
      </c>
      <c r="K162" s="38">
        <v>172.01666666666668</v>
      </c>
      <c r="L162" s="38">
        <v>175.13333333333335</v>
      </c>
      <c r="M162" s="28">
        <v>168.9</v>
      </c>
      <c r="N162" s="28">
        <v>161.6</v>
      </c>
      <c r="O162" s="39">
        <v>42696500</v>
      </c>
      <c r="P162" s="40">
        <v>-6.9162330031895244E-2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41339.949999999997</v>
      </c>
      <c r="F163" s="37">
        <v>41355.35</v>
      </c>
      <c r="G163" s="38">
        <v>41054.6</v>
      </c>
      <c r="H163" s="38">
        <v>40769.25</v>
      </c>
      <c r="I163" s="38">
        <v>40468.5</v>
      </c>
      <c r="J163" s="38">
        <v>41640.699999999997</v>
      </c>
      <c r="K163" s="38">
        <v>41941.449999999997</v>
      </c>
      <c r="L163" s="38">
        <v>42226.799999999996</v>
      </c>
      <c r="M163" s="28">
        <v>41656.1</v>
      </c>
      <c r="N163" s="28">
        <v>41070</v>
      </c>
      <c r="O163" s="39">
        <v>97560</v>
      </c>
      <c r="P163" s="40">
        <v>-3.6764705882352941E-3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2078.65</v>
      </c>
      <c r="F164" s="37">
        <v>2100.0833333333335</v>
      </c>
      <c r="G164" s="38">
        <v>2035.4666666666672</v>
      </c>
      <c r="H164" s="38">
        <v>1992.2833333333338</v>
      </c>
      <c r="I164" s="38">
        <v>1927.6666666666674</v>
      </c>
      <c r="J164" s="38">
        <v>2143.2666666666669</v>
      </c>
      <c r="K164" s="38">
        <v>2207.8833333333328</v>
      </c>
      <c r="L164" s="38">
        <v>2251.0666666666666</v>
      </c>
      <c r="M164" s="28">
        <v>2164.6999999999998</v>
      </c>
      <c r="N164" s="28">
        <v>2056.9</v>
      </c>
      <c r="O164" s="39">
        <v>4978600</v>
      </c>
      <c r="P164" s="40">
        <v>2.3634513174262128E-2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4323.6499999999996</v>
      </c>
      <c r="F165" s="37">
        <v>4387.2333333333327</v>
      </c>
      <c r="G165" s="38">
        <v>4227.8166666666657</v>
      </c>
      <c r="H165" s="38">
        <v>4131.9833333333327</v>
      </c>
      <c r="I165" s="38">
        <v>3972.5666666666657</v>
      </c>
      <c r="J165" s="38">
        <v>4483.0666666666657</v>
      </c>
      <c r="K165" s="38">
        <v>4642.4833333333318</v>
      </c>
      <c r="L165" s="38">
        <v>4738.3166666666657</v>
      </c>
      <c r="M165" s="28">
        <v>4546.6499999999996</v>
      </c>
      <c r="N165" s="28">
        <v>4291.3999999999996</v>
      </c>
      <c r="O165" s="39">
        <v>325200</v>
      </c>
      <c r="P165" s="40">
        <v>-0.27345844504021449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203.1</v>
      </c>
      <c r="F166" s="37">
        <v>203.75</v>
      </c>
      <c r="G166" s="38">
        <v>201.2</v>
      </c>
      <c r="H166" s="38">
        <v>199.29999999999998</v>
      </c>
      <c r="I166" s="38">
        <v>196.74999999999997</v>
      </c>
      <c r="J166" s="38">
        <v>205.65</v>
      </c>
      <c r="K166" s="38">
        <v>208.20000000000002</v>
      </c>
      <c r="L166" s="38">
        <v>210.10000000000002</v>
      </c>
      <c r="M166" s="28">
        <v>206.3</v>
      </c>
      <c r="N166" s="28">
        <v>201.85</v>
      </c>
      <c r="O166" s="39">
        <v>19449000</v>
      </c>
      <c r="P166" s="40">
        <v>1.4395243310905961E-2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111.25</v>
      </c>
      <c r="F167" s="37">
        <v>111.8</v>
      </c>
      <c r="G167" s="38">
        <v>110</v>
      </c>
      <c r="H167" s="38">
        <v>108.75</v>
      </c>
      <c r="I167" s="38">
        <v>106.95</v>
      </c>
      <c r="J167" s="38">
        <v>113.05</v>
      </c>
      <c r="K167" s="38">
        <v>114.84999999999998</v>
      </c>
      <c r="L167" s="38">
        <v>116.1</v>
      </c>
      <c r="M167" s="28">
        <v>113.6</v>
      </c>
      <c r="N167" s="28">
        <v>110.55</v>
      </c>
      <c r="O167" s="39">
        <v>39456800</v>
      </c>
      <c r="P167" s="40">
        <v>2.8275973501373404E-2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4414.25</v>
      </c>
      <c r="F168" s="37">
        <v>4425.7833333333328</v>
      </c>
      <c r="G168" s="38">
        <v>4341.0166666666655</v>
      </c>
      <c r="H168" s="38">
        <v>4267.7833333333328</v>
      </c>
      <c r="I168" s="38">
        <v>4183.0166666666655</v>
      </c>
      <c r="J168" s="38">
        <v>4499.0166666666655</v>
      </c>
      <c r="K168" s="38">
        <v>4583.7833333333319</v>
      </c>
      <c r="L168" s="38">
        <v>4657.0166666666655</v>
      </c>
      <c r="M168" s="28">
        <v>4510.55</v>
      </c>
      <c r="N168" s="28">
        <v>4352.55</v>
      </c>
      <c r="O168" s="39">
        <v>111000</v>
      </c>
      <c r="P168" s="40">
        <v>2.6589595375722544E-2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2376.0500000000002</v>
      </c>
      <c r="F169" s="37">
        <v>2381.6833333333334</v>
      </c>
      <c r="G169" s="38">
        <v>2358.416666666667</v>
      </c>
      <c r="H169" s="38">
        <v>2340.7833333333338</v>
      </c>
      <c r="I169" s="38">
        <v>2317.5166666666673</v>
      </c>
      <c r="J169" s="38">
        <v>2399.3166666666666</v>
      </c>
      <c r="K169" s="38">
        <v>2422.583333333333</v>
      </c>
      <c r="L169" s="38">
        <v>2440.2166666666662</v>
      </c>
      <c r="M169" s="28">
        <v>2404.9499999999998</v>
      </c>
      <c r="N169" s="28">
        <v>2364.0500000000002</v>
      </c>
      <c r="O169" s="39">
        <v>2994000</v>
      </c>
      <c r="P169" s="40">
        <v>-1.8762802130274477E-2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2649.95</v>
      </c>
      <c r="F170" s="37">
        <v>2667.75</v>
      </c>
      <c r="G170" s="38">
        <v>2597.8000000000002</v>
      </c>
      <c r="H170" s="38">
        <v>2545.65</v>
      </c>
      <c r="I170" s="38">
        <v>2475.7000000000003</v>
      </c>
      <c r="J170" s="38">
        <v>2719.9</v>
      </c>
      <c r="K170" s="38">
        <v>2789.85</v>
      </c>
      <c r="L170" s="38">
        <v>2842</v>
      </c>
      <c r="M170" s="28">
        <v>2737.7</v>
      </c>
      <c r="N170" s="28">
        <v>2615.6</v>
      </c>
      <c r="O170" s="39">
        <v>1807500</v>
      </c>
      <c r="P170" s="40">
        <v>1.1077263915812794E-3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36.1</v>
      </c>
      <c r="F171" s="37">
        <v>36.466666666666669</v>
      </c>
      <c r="G171" s="38">
        <v>35.583333333333336</v>
      </c>
      <c r="H171" s="38">
        <v>35.06666666666667</v>
      </c>
      <c r="I171" s="38">
        <v>34.183333333333337</v>
      </c>
      <c r="J171" s="38">
        <v>36.983333333333334</v>
      </c>
      <c r="K171" s="38">
        <v>37.86666666666666</v>
      </c>
      <c r="L171" s="38">
        <v>38.383333333333333</v>
      </c>
      <c r="M171" s="28">
        <v>37.35</v>
      </c>
      <c r="N171" s="28">
        <v>35.950000000000003</v>
      </c>
      <c r="O171" s="39">
        <v>203280000</v>
      </c>
      <c r="P171" s="40">
        <v>2.9328364255043343E-2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2398</v>
      </c>
      <c r="F172" s="37">
        <v>2379.4166666666665</v>
      </c>
      <c r="G172" s="38">
        <v>2339.083333333333</v>
      </c>
      <c r="H172" s="38">
        <v>2280.1666666666665</v>
      </c>
      <c r="I172" s="38">
        <v>2239.833333333333</v>
      </c>
      <c r="J172" s="38">
        <v>2438.333333333333</v>
      </c>
      <c r="K172" s="38">
        <v>2478.6666666666661</v>
      </c>
      <c r="L172" s="38">
        <v>2537.583333333333</v>
      </c>
      <c r="M172" s="28">
        <v>2419.75</v>
      </c>
      <c r="N172" s="28">
        <v>2320.5</v>
      </c>
      <c r="O172" s="39">
        <v>637500</v>
      </c>
      <c r="P172" s="40">
        <v>-3.3212010919017286E-2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210.35</v>
      </c>
      <c r="F173" s="37">
        <v>211.51666666666665</v>
      </c>
      <c r="G173" s="38">
        <v>207.93333333333331</v>
      </c>
      <c r="H173" s="38">
        <v>205.51666666666665</v>
      </c>
      <c r="I173" s="38">
        <v>201.93333333333331</v>
      </c>
      <c r="J173" s="38">
        <v>213.93333333333331</v>
      </c>
      <c r="K173" s="38">
        <v>217.51666666666668</v>
      </c>
      <c r="L173" s="38">
        <v>219.93333333333331</v>
      </c>
      <c r="M173" s="28">
        <v>215.1</v>
      </c>
      <c r="N173" s="28">
        <v>209.1</v>
      </c>
      <c r="O173" s="39">
        <v>33693894</v>
      </c>
      <c r="P173" s="40">
        <v>2.83203125E-2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1674.5</v>
      </c>
      <c r="F174" s="37">
        <v>1694.3833333333332</v>
      </c>
      <c r="G174" s="38">
        <v>1645.4166666666665</v>
      </c>
      <c r="H174" s="38">
        <v>1616.3333333333333</v>
      </c>
      <c r="I174" s="38">
        <v>1567.3666666666666</v>
      </c>
      <c r="J174" s="38">
        <v>1723.4666666666665</v>
      </c>
      <c r="K174" s="38">
        <v>1772.4333333333332</v>
      </c>
      <c r="L174" s="38">
        <v>1801.5166666666664</v>
      </c>
      <c r="M174" s="28">
        <v>1743.35</v>
      </c>
      <c r="N174" s="28">
        <v>1665.3</v>
      </c>
      <c r="O174" s="39">
        <v>2708178</v>
      </c>
      <c r="P174" s="40">
        <v>-7.8010253567964524E-2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178.75</v>
      </c>
      <c r="F175" s="37">
        <v>180.88333333333333</v>
      </c>
      <c r="G175" s="38">
        <v>175.31666666666666</v>
      </c>
      <c r="H175" s="38">
        <v>171.88333333333333</v>
      </c>
      <c r="I175" s="38">
        <v>166.31666666666666</v>
      </c>
      <c r="J175" s="38">
        <v>184.31666666666666</v>
      </c>
      <c r="K175" s="38">
        <v>189.88333333333333</v>
      </c>
      <c r="L175" s="38">
        <v>193.31666666666666</v>
      </c>
      <c r="M175" s="28">
        <v>186.45</v>
      </c>
      <c r="N175" s="28">
        <v>177.45</v>
      </c>
      <c r="O175" s="39">
        <v>6912500</v>
      </c>
      <c r="P175" s="40">
        <v>-2.3313316849169905E-2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726.75</v>
      </c>
      <c r="F176" s="37">
        <v>730.98333333333323</v>
      </c>
      <c r="G176" s="38">
        <v>717.26666666666642</v>
      </c>
      <c r="H176" s="38">
        <v>707.78333333333319</v>
      </c>
      <c r="I176" s="38">
        <v>694.06666666666638</v>
      </c>
      <c r="J176" s="38">
        <v>740.46666666666647</v>
      </c>
      <c r="K176" s="38">
        <v>754.18333333333339</v>
      </c>
      <c r="L176" s="38">
        <v>763.66666666666652</v>
      </c>
      <c r="M176" s="28">
        <v>744.7</v>
      </c>
      <c r="N176" s="28">
        <v>721.5</v>
      </c>
      <c r="O176" s="39">
        <v>2552550</v>
      </c>
      <c r="P176" s="40">
        <v>3.0895983522142123E-2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129.69999999999999</v>
      </c>
      <c r="F177" s="37">
        <v>131.38333333333333</v>
      </c>
      <c r="G177" s="38">
        <v>126.91666666666666</v>
      </c>
      <c r="H177" s="38">
        <v>124.13333333333333</v>
      </c>
      <c r="I177" s="38">
        <v>119.66666666666666</v>
      </c>
      <c r="J177" s="38">
        <v>134.16666666666666</v>
      </c>
      <c r="K177" s="38">
        <v>138.63333333333335</v>
      </c>
      <c r="L177" s="38">
        <v>141.41666666666666</v>
      </c>
      <c r="M177" s="28">
        <v>135.85</v>
      </c>
      <c r="N177" s="28">
        <v>128.6</v>
      </c>
      <c r="O177" s="39">
        <v>41893400</v>
      </c>
      <c r="P177" s="40">
        <v>3.8085656797930439E-2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122.45</v>
      </c>
      <c r="F178" s="37">
        <v>123.05</v>
      </c>
      <c r="G178" s="38">
        <v>121.05</v>
      </c>
      <c r="H178" s="38">
        <v>119.65</v>
      </c>
      <c r="I178" s="38">
        <v>117.65</v>
      </c>
      <c r="J178" s="38">
        <v>124.44999999999999</v>
      </c>
      <c r="K178" s="38">
        <v>126.44999999999999</v>
      </c>
      <c r="L178" s="38">
        <v>127.84999999999998</v>
      </c>
      <c r="M178" s="28">
        <v>125.05</v>
      </c>
      <c r="N178" s="28">
        <v>121.65</v>
      </c>
      <c r="O178" s="39">
        <v>28038000</v>
      </c>
      <c r="P178" s="40">
        <v>1.0378378378378378E-2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2371.3000000000002</v>
      </c>
      <c r="F179" s="37">
        <v>2384.2000000000003</v>
      </c>
      <c r="G179" s="38">
        <v>2335.7000000000007</v>
      </c>
      <c r="H179" s="38">
        <v>2300.1000000000004</v>
      </c>
      <c r="I179" s="38">
        <v>2251.6000000000008</v>
      </c>
      <c r="J179" s="38">
        <v>2419.8000000000006</v>
      </c>
      <c r="K179" s="38">
        <v>2468.2999999999997</v>
      </c>
      <c r="L179" s="38">
        <v>2503.9000000000005</v>
      </c>
      <c r="M179" s="28">
        <v>2432.6999999999998</v>
      </c>
      <c r="N179" s="28">
        <v>2348.6</v>
      </c>
      <c r="O179" s="39">
        <v>35505250</v>
      </c>
      <c r="P179" s="40">
        <v>1.0394137734775185E-2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92.5</v>
      </c>
      <c r="F180" s="37">
        <v>93.433333333333323</v>
      </c>
      <c r="G180" s="38">
        <v>90.166666666666643</v>
      </c>
      <c r="H180" s="38">
        <v>87.833333333333314</v>
      </c>
      <c r="I180" s="38">
        <v>84.566666666666634</v>
      </c>
      <c r="J180" s="38">
        <v>95.766666666666652</v>
      </c>
      <c r="K180" s="38">
        <v>99.033333333333331</v>
      </c>
      <c r="L180" s="38">
        <v>101.36666666666666</v>
      </c>
      <c r="M180" s="28">
        <v>96.7</v>
      </c>
      <c r="N180" s="28">
        <v>91.1</v>
      </c>
      <c r="O180" s="39">
        <v>164183750</v>
      </c>
      <c r="P180" s="40">
        <v>-3.775651371916071E-3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819.35</v>
      </c>
      <c r="F181" s="37">
        <v>821.16666666666663</v>
      </c>
      <c r="G181" s="38">
        <v>809.88333333333321</v>
      </c>
      <c r="H181" s="38">
        <v>800.41666666666663</v>
      </c>
      <c r="I181" s="38">
        <v>789.13333333333321</v>
      </c>
      <c r="J181" s="38">
        <v>830.63333333333321</v>
      </c>
      <c r="K181" s="38">
        <v>841.91666666666674</v>
      </c>
      <c r="L181" s="38">
        <v>851.38333333333321</v>
      </c>
      <c r="M181" s="28">
        <v>832.45</v>
      </c>
      <c r="N181" s="28">
        <v>811.7</v>
      </c>
      <c r="O181" s="39">
        <v>4673000</v>
      </c>
      <c r="P181" s="40">
        <v>-1.1109935456565443E-2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1069.1500000000001</v>
      </c>
      <c r="F182" s="37">
        <v>1070.8500000000001</v>
      </c>
      <c r="G182" s="38">
        <v>1060.0500000000002</v>
      </c>
      <c r="H182" s="38">
        <v>1050.95</v>
      </c>
      <c r="I182" s="38">
        <v>1040.1500000000001</v>
      </c>
      <c r="J182" s="38">
        <v>1079.9500000000003</v>
      </c>
      <c r="K182" s="38">
        <v>1090.75</v>
      </c>
      <c r="L182" s="38">
        <v>1099.8500000000004</v>
      </c>
      <c r="M182" s="28">
        <v>1081.6500000000001</v>
      </c>
      <c r="N182" s="28">
        <v>1061.75</v>
      </c>
      <c r="O182" s="39">
        <v>7944750</v>
      </c>
      <c r="P182" s="40">
        <v>-3.6681715575620768E-3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485.65</v>
      </c>
      <c r="F183" s="37">
        <v>485.58333333333331</v>
      </c>
      <c r="G183" s="38">
        <v>480.61666666666662</v>
      </c>
      <c r="H183" s="38">
        <v>475.58333333333331</v>
      </c>
      <c r="I183" s="38">
        <v>470.61666666666662</v>
      </c>
      <c r="J183" s="38">
        <v>490.61666666666662</v>
      </c>
      <c r="K183" s="38">
        <v>495.58333333333331</v>
      </c>
      <c r="L183" s="38">
        <v>500.61666666666662</v>
      </c>
      <c r="M183" s="28">
        <v>490.55</v>
      </c>
      <c r="N183" s="28">
        <v>480.55</v>
      </c>
      <c r="O183" s="39">
        <v>70759500</v>
      </c>
      <c r="P183" s="40">
        <v>-3.9305134105859112E-2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22801.8</v>
      </c>
      <c r="F184" s="37">
        <v>22667.266666666666</v>
      </c>
      <c r="G184" s="38">
        <v>22484.533333333333</v>
      </c>
      <c r="H184" s="38">
        <v>22167.266666666666</v>
      </c>
      <c r="I184" s="38">
        <v>21984.533333333333</v>
      </c>
      <c r="J184" s="38">
        <v>22984.533333333333</v>
      </c>
      <c r="K184" s="38">
        <v>23167.266666666663</v>
      </c>
      <c r="L184" s="38">
        <v>23484.533333333333</v>
      </c>
      <c r="M184" s="28">
        <v>22850</v>
      </c>
      <c r="N184" s="28">
        <v>22350</v>
      </c>
      <c r="O184" s="39">
        <v>273525</v>
      </c>
      <c r="P184" s="40">
        <v>-9.7202739499958737E-2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2323.15</v>
      </c>
      <c r="F185" s="37">
        <v>2336.6</v>
      </c>
      <c r="G185" s="38">
        <v>2294.1999999999998</v>
      </c>
      <c r="H185" s="38">
        <v>2265.25</v>
      </c>
      <c r="I185" s="38">
        <v>2222.85</v>
      </c>
      <c r="J185" s="38">
        <v>2365.5499999999997</v>
      </c>
      <c r="K185" s="38">
        <v>2407.9500000000003</v>
      </c>
      <c r="L185" s="38">
        <v>2436.8999999999996</v>
      </c>
      <c r="M185" s="28">
        <v>2379</v>
      </c>
      <c r="N185" s="28">
        <v>2307.65</v>
      </c>
      <c r="O185" s="39">
        <v>1554850</v>
      </c>
      <c r="P185" s="40">
        <v>-8.7657784011220194E-3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2422.3000000000002</v>
      </c>
      <c r="F186" s="37">
        <v>2411.9833333333331</v>
      </c>
      <c r="G186" s="38">
        <v>2381.2666666666664</v>
      </c>
      <c r="H186" s="38">
        <v>2340.2333333333331</v>
      </c>
      <c r="I186" s="38">
        <v>2309.5166666666664</v>
      </c>
      <c r="J186" s="38">
        <v>2453.0166666666664</v>
      </c>
      <c r="K186" s="38">
        <v>2483.7333333333327</v>
      </c>
      <c r="L186" s="38">
        <v>2524.7666666666664</v>
      </c>
      <c r="M186" s="28">
        <v>2442.6999999999998</v>
      </c>
      <c r="N186" s="28">
        <v>2370.9499999999998</v>
      </c>
      <c r="O186" s="39">
        <v>3318750</v>
      </c>
      <c r="P186" s="40">
        <v>-1.1725293132328308E-2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1090.25</v>
      </c>
      <c r="F187" s="37">
        <v>1103.2</v>
      </c>
      <c r="G187" s="38">
        <v>1069.4000000000001</v>
      </c>
      <c r="H187" s="38">
        <v>1048.55</v>
      </c>
      <c r="I187" s="38">
        <v>1014.75</v>
      </c>
      <c r="J187" s="38">
        <v>1124.0500000000002</v>
      </c>
      <c r="K187" s="38">
        <v>1157.8499999999999</v>
      </c>
      <c r="L187" s="38">
        <v>1178.7000000000003</v>
      </c>
      <c r="M187" s="28">
        <v>1137</v>
      </c>
      <c r="N187" s="28">
        <v>1082.3499999999999</v>
      </c>
      <c r="O187" s="39">
        <v>4352400</v>
      </c>
      <c r="P187" s="40">
        <v>3.9552880481513328E-2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315.35000000000002</v>
      </c>
      <c r="F188" s="37">
        <v>321.76666666666665</v>
      </c>
      <c r="G188" s="38">
        <v>307.13333333333333</v>
      </c>
      <c r="H188" s="38">
        <v>298.91666666666669</v>
      </c>
      <c r="I188" s="38">
        <v>284.28333333333336</v>
      </c>
      <c r="J188" s="38">
        <v>329.98333333333329</v>
      </c>
      <c r="K188" s="38">
        <v>344.61666666666662</v>
      </c>
      <c r="L188" s="38">
        <v>352.83333333333326</v>
      </c>
      <c r="M188" s="28">
        <v>336.4</v>
      </c>
      <c r="N188" s="28">
        <v>313.55</v>
      </c>
      <c r="O188" s="39">
        <v>4994100</v>
      </c>
      <c r="P188" s="40">
        <v>2.3989665990035061E-2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892.45</v>
      </c>
      <c r="F189" s="37">
        <v>894.85</v>
      </c>
      <c r="G189" s="38">
        <v>880.5</v>
      </c>
      <c r="H189" s="38">
        <v>868.55</v>
      </c>
      <c r="I189" s="38">
        <v>854.19999999999993</v>
      </c>
      <c r="J189" s="38">
        <v>906.80000000000007</v>
      </c>
      <c r="K189" s="38">
        <v>921.1500000000002</v>
      </c>
      <c r="L189" s="38">
        <v>933.10000000000014</v>
      </c>
      <c r="M189" s="28">
        <v>909.2</v>
      </c>
      <c r="N189" s="28">
        <v>882.9</v>
      </c>
      <c r="O189" s="39">
        <v>20363700</v>
      </c>
      <c r="P189" s="40">
        <v>-1.4298783586893911E-2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446.8</v>
      </c>
      <c r="F190" s="37">
        <v>450.26666666666665</v>
      </c>
      <c r="G190" s="38">
        <v>440.5333333333333</v>
      </c>
      <c r="H190" s="38">
        <v>434.26666666666665</v>
      </c>
      <c r="I190" s="38">
        <v>424.5333333333333</v>
      </c>
      <c r="J190" s="38">
        <v>456.5333333333333</v>
      </c>
      <c r="K190" s="38">
        <v>466.26666666666665</v>
      </c>
      <c r="L190" s="38">
        <v>472.5333333333333</v>
      </c>
      <c r="M190" s="28">
        <v>460</v>
      </c>
      <c r="N190" s="28">
        <v>444</v>
      </c>
      <c r="O190" s="39">
        <v>13611000</v>
      </c>
      <c r="P190" s="40">
        <v>4.7613774775772336E-3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574.04999999999995</v>
      </c>
      <c r="F191" s="37">
        <v>574.5333333333333</v>
      </c>
      <c r="G191" s="38">
        <v>564.36666666666656</v>
      </c>
      <c r="H191" s="38">
        <v>554.68333333333328</v>
      </c>
      <c r="I191" s="38">
        <v>544.51666666666654</v>
      </c>
      <c r="J191" s="38">
        <v>584.21666666666658</v>
      </c>
      <c r="K191" s="38">
        <v>594.38333333333333</v>
      </c>
      <c r="L191" s="38">
        <v>604.06666666666661</v>
      </c>
      <c r="M191" s="28">
        <v>584.70000000000005</v>
      </c>
      <c r="N191" s="28">
        <v>564.85</v>
      </c>
      <c r="O191" s="39">
        <v>872950</v>
      </c>
      <c r="P191" s="40">
        <v>-2.1904761904761906E-2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923.3</v>
      </c>
      <c r="F192" s="37">
        <v>927.91666666666663</v>
      </c>
      <c r="G192" s="38">
        <v>911.93333333333328</v>
      </c>
      <c r="H192" s="38">
        <v>900.56666666666661</v>
      </c>
      <c r="I192" s="38">
        <v>884.58333333333326</v>
      </c>
      <c r="J192" s="38">
        <v>939.2833333333333</v>
      </c>
      <c r="K192" s="38">
        <v>955.26666666666665</v>
      </c>
      <c r="L192" s="38">
        <v>966.63333333333333</v>
      </c>
      <c r="M192" s="28">
        <v>943.9</v>
      </c>
      <c r="N192" s="28">
        <v>916.55</v>
      </c>
      <c r="O192" s="39">
        <v>5483000</v>
      </c>
      <c r="P192" s="40">
        <v>7.300602299689724E-4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1124.8</v>
      </c>
      <c r="F193" s="37">
        <v>1137.6000000000001</v>
      </c>
      <c r="G193" s="38">
        <v>1107.2000000000003</v>
      </c>
      <c r="H193" s="38">
        <v>1089.6000000000001</v>
      </c>
      <c r="I193" s="38">
        <v>1059.2000000000003</v>
      </c>
      <c r="J193" s="38">
        <v>1155.2000000000003</v>
      </c>
      <c r="K193" s="38">
        <v>1185.6000000000004</v>
      </c>
      <c r="L193" s="38">
        <v>1203.2000000000003</v>
      </c>
      <c r="M193" s="28">
        <v>1168</v>
      </c>
      <c r="N193" s="28">
        <v>1120</v>
      </c>
      <c r="O193" s="39">
        <v>2848800</v>
      </c>
      <c r="P193" s="40">
        <v>9.0677245678662515E-3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751.25</v>
      </c>
      <c r="F194" s="37">
        <v>750.51666666666677</v>
      </c>
      <c r="G194" s="38">
        <v>726.23333333333358</v>
      </c>
      <c r="H194" s="38">
        <v>701.21666666666681</v>
      </c>
      <c r="I194" s="38">
        <v>676.93333333333362</v>
      </c>
      <c r="J194" s="38">
        <v>775.53333333333353</v>
      </c>
      <c r="K194" s="38">
        <v>799.81666666666661</v>
      </c>
      <c r="L194" s="38">
        <v>824.83333333333348</v>
      </c>
      <c r="M194" s="28">
        <v>774.8</v>
      </c>
      <c r="N194" s="28">
        <v>725.5</v>
      </c>
      <c r="O194" s="39">
        <v>10435500</v>
      </c>
      <c r="P194" s="40">
        <v>-6.7459042724060392E-3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412.75</v>
      </c>
      <c r="F195" s="37">
        <v>415.06666666666666</v>
      </c>
      <c r="G195" s="38">
        <v>405.93333333333334</v>
      </c>
      <c r="H195" s="38">
        <v>399.11666666666667</v>
      </c>
      <c r="I195" s="38">
        <v>389.98333333333335</v>
      </c>
      <c r="J195" s="38">
        <v>421.88333333333333</v>
      </c>
      <c r="K195" s="38">
        <v>431.01666666666665</v>
      </c>
      <c r="L195" s="38">
        <v>437.83333333333331</v>
      </c>
      <c r="M195" s="28">
        <v>424.2</v>
      </c>
      <c r="N195" s="28">
        <v>408.25</v>
      </c>
      <c r="O195" s="39">
        <v>90504600</v>
      </c>
      <c r="P195" s="40">
        <v>3.3623018585424602E-2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228.15</v>
      </c>
      <c r="F196" s="37">
        <v>229.46666666666667</v>
      </c>
      <c r="G196" s="38">
        <v>224.68333333333334</v>
      </c>
      <c r="H196" s="38">
        <v>221.21666666666667</v>
      </c>
      <c r="I196" s="38">
        <v>216.43333333333334</v>
      </c>
      <c r="J196" s="38">
        <v>232.93333333333334</v>
      </c>
      <c r="K196" s="38">
        <v>237.7166666666667</v>
      </c>
      <c r="L196" s="38">
        <v>241.18333333333334</v>
      </c>
      <c r="M196" s="28">
        <v>234.25</v>
      </c>
      <c r="N196" s="28">
        <v>226</v>
      </c>
      <c r="O196" s="39">
        <v>97503750</v>
      </c>
      <c r="P196" s="40">
        <v>2.5850436758752929E-2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1237.1500000000001</v>
      </c>
      <c r="F197" s="37">
        <v>1255.9166666666667</v>
      </c>
      <c r="G197" s="38">
        <v>1211.8333333333335</v>
      </c>
      <c r="H197" s="38">
        <v>1186.5166666666667</v>
      </c>
      <c r="I197" s="38">
        <v>1142.4333333333334</v>
      </c>
      <c r="J197" s="38">
        <v>1281.2333333333336</v>
      </c>
      <c r="K197" s="38">
        <v>1325.3166666666671</v>
      </c>
      <c r="L197" s="38">
        <v>1350.6333333333337</v>
      </c>
      <c r="M197" s="28">
        <v>1300</v>
      </c>
      <c r="N197" s="28">
        <v>1230.5999999999999</v>
      </c>
      <c r="O197" s="39">
        <v>39114875</v>
      </c>
      <c r="P197" s="40">
        <v>7.9620624698821564E-3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3603.45</v>
      </c>
      <c r="F198" s="37">
        <v>3621.1666666666665</v>
      </c>
      <c r="G198" s="38">
        <v>3579.333333333333</v>
      </c>
      <c r="H198" s="38">
        <v>3555.2166666666667</v>
      </c>
      <c r="I198" s="38">
        <v>3513.3833333333332</v>
      </c>
      <c r="J198" s="38">
        <v>3645.2833333333328</v>
      </c>
      <c r="K198" s="38">
        <v>3687.1166666666659</v>
      </c>
      <c r="L198" s="38">
        <v>3711.2333333333327</v>
      </c>
      <c r="M198" s="28">
        <v>3663</v>
      </c>
      <c r="N198" s="28">
        <v>3597.05</v>
      </c>
      <c r="O198" s="39">
        <v>13336950</v>
      </c>
      <c r="P198" s="40">
        <v>8.5756094240956472E-3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1458</v>
      </c>
      <c r="F199" s="37">
        <v>1473.2666666666667</v>
      </c>
      <c r="G199" s="38">
        <v>1434.5333333333333</v>
      </c>
      <c r="H199" s="38">
        <v>1411.0666666666666</v>
      </c>
      <c r="I199" s="38">
        <v>1372.3333333333333</v>
      </c>
      <c r="J199" s="38">
        <v>1496.7333333333333</v>
      </c>
      <c r="K199" s="38">
        <v>1535.4666666666665</v>
      </c>
      <c r="L199" s="38">
        <v>1558.9333333333334</v>
      </c>
      <c r="M199" s="28">
        <v>1512</v>
      </c>
      <c r="N199" s="28">
        <v>1449.8</v>
      </c>
      <c r="O199" s="39">
        <v>14402400</v>
      </c>
      <c r="P199" s="40">
        <v>1.4882462371046845E-2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2557.1999999999998</v>
      </c>
      <c r="F200" s="37">
        <v>2560.85</v>
      </c>
      <c r="G200" s="38">
        <v>2540.1999999999998</v>
      </c>
      <c r="H200" s="38">
        <v>2523.1999999999998</v>
      </c>
      <c r="I200" s="38">
        <v>2502.5499999999997</v>
      </c>
      <c r="J200" s="38">
        <v>2577.85</v>
      </c>
      <c r="K200" s="38">
        <v>2598.5000000000005</v>
      </c>
      <c r="L200" s="38">
        <v>2615.5</v>
      </c>
      <c r="M200" s="28">
        <v>2581.5</v>
      </c>
      <c r="N200" s="28">
        <v>2543.85</v>
      </c>
      <c r="O200" s="39">
        <v>4816500</v>
      </c>
      <c r="P200" s="40">
        <v>-3.5011269722013523E-2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2868.8</v>
      </c>
      <c r="F201" s="37">
        <v>2878.8666666666663</v>
      </c>
      <c r="G201" s="38">
        <v>2827.8833333333328</v>
      </c>
      <c r="H201" s="38">
        <v>2786.9666666666662</v>
      </c>
      <c r="I201" s="38">
        <v>2735.9833333333327</v>
      </c>
      <c r="J201" s="38">
        <v>2919.7833333333328</v>
      </c>
      <c r="K201" s="38">
        <v>2970.7666666666664</v>
      </c>
      <c r="L201" s="38">
        <v>3011.6833333333329</v>
      </c>
      <c r="M201" s="28">
        <v>2929.85</v>
      </c>
      <c r="N201" s="28">
        <v>2837.95</v>
      </c>
      <c r="O201" s="39">
        <v>814250</v>
      </c>
      <c r="P201" s="40">
        <v>1.1490683229813664E-2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478</v>
      </c>
      <c r="F202" s="37">
        <v>480.84999999999997</v>
      </c>
      <c r="G202" s="38">
        <v>472.34999999999991</v>
      </c>
      <c r="H202" s="38">
        <v>466.69999999999993</v>
      </c>
      <c r="I202" s="38">
        <v>458.19999999999987</v>
      </c>
      <c r="J202" s="38">
        <v>486.49999999999994</v>
      </c>
      <c r="K202" s="38">
        <v>495.00000000000006</v>
      </c>
      <c r="L202" s="38">
        <v>500.65</v>
      </c>
      <c r="M202" s="28">
        <v>489.35</v>
      </c>
      <c r="N202" s="28">
        <v>475.2</v>
      </c>
      <c r="O202" s="39">
        <v>3258000</v>
      </c>
      <c r="P202" s="40">
        <v>-1.838235294117647E-3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1159.2</v>
      </c>
      <c r="F203" s="37">
        <v>1164.3666666666666</v>
      </c>
      <c r="G203" s="38">
        <v>1144.7333333333331</v>
      </c>
      <c r="H203" s="38">
        <v>1130.2666666666667</v>
      </c>
      <c r="I203" s="38">
        <v>1110.6333333333332</v>
      </c>
      <c r="J203" s="38">
        <v>1178.833333333333</v>
      </c>
      <c r="K203" s="38">
        <v>1198.4666666666667</v>
      </c>
      <c r="L203" s="38">
        <v>1212.9333333333329</v>
      </c>
      <c r="M203" s="28">
        <v>1184</v>
      </c>
      <c r="N203" s="28">
        <v>1149.9000000000001</v>
      </c>
      <c r="O203" s="39">
        <v>2499075</v>
      </c>
      <c r="P203" s="40">
        <v>-3.7150837988826818E-2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590.04999999999995</v>
      </c>
      <c r="F204" s="37">
        <v>588.83333333333337</v>
      </c>
      <c r="G204" s="38">
        <v>581.7166666666667</v>
      </c>
      <c r="H204" s="38">
        <v>573.38333333333333</v>
      </c>
      <c r="I204" s="38">
        <v>566.26666666666665</v>
      </c>
      <c r="J204" s="38">
        <v>597.16666666666674</v>
      </c>
      <c r="K204" s="38">
        <v>604.2833333333333</v>
      </c>
      <c r="L204" s="38">
        <v>612.61666666666679</v>
      </c>
      <c r="M204" s="28">
        <v>595.95000000000005</v>
      </c>
      <c r="N204" s="28">
        <v>580.5</v>
      </c>
      <c r="O204" s="39">
        <v>7968800</v>
      </c>
      <c r="P204" s="40">
        <v>3.1723651744800848E-3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1434.45</v>
      </c>
      <c r="F205" s="37">
        <v>1438.0666666666668</v>
      </c>
      <c r="G205" s="38">
        <v>1416.7833333333338</v>
      </c>
      <c r="H205" s="38">
        <v>1399.116666666667</v>
      </c>
      <c r="I205" s="38">
        <v>1377.8333333333339</v>
      </c>
      <c r="J205" s="38">
        <v>1455.7333333333336</v>
      </c>
      <c r="K205" s="38">
        <v>1477.0166666666669</v>
      </c>
      <c r="L205" s="38">
        <v>1494.6833333333334</v>
      </c>
      <c r="M205" s="28">
        <v>1459.35</v>
      </c>
      <c r="N205" s="28">
        <v>1420.4</v>
      </c>
      <c r="O205" s="39">
        <v>1091650</v>
      </c>
      <c r="P205" s="40">
        <v>2.0281321557082108E-2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6037.75</v>
      </c>
      <c r="F206" s="37">
        <v>6071.9000000000005</v>
      </c>
      <c r="G206" s="38">
        <v>5945.8500000000013</v>
      </c>
      <c r="H206" s="38">
        <v>5853.9500000000007</v>
      </c>
      <c r="I206" s="38">
        <v>5727.9000000000015</v>
      </c>
      <c r="J206" s="38">
        <v>6163.8000000000011</v>
      </c>
      <c r="K206" s="38">
        <v>6289.85</v>
      </c>
      <c r="L206" s="38">
        <v>6381.7500000000009</v>
      </c>
      <c r="M206" s="28">
        <v>6197.95</v>
      </c>
      <c r="N206" s="28">
        <v>5980</v>
      </c>
      <c r="O206" s="39">
        <v>3316200</v>
      </c>
      <c r="P206" s="40">
        <v>2.2004437869822487E-2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742.3</v>
      </c>
      <c r="F207" s="37">
        <v>739.9</v>
      </c>
      <c r="G207" s="38">
        <v>732.59999999999991</v>
      </c>
      <c r="H207" s="38">
        <v>722.9</v>
      </c>
      <c r="I207" s="38">
        <v>715.59999999999991</v>
      </c>
      <c r="J207" s="38">
        <v>749.59999999999991</v>
      </c>
      <c r="K207" s="38">
        <v>756.89999999999986</v>
      </c>
      <c r="L207" s="38">
        <v>766.59999999999991</v>
      </c>
      <c r="M207" s="28">
        <v>747.2</v>
      </c>
      <c r="N207" s="28">
        <v>730.2</v>
      </c>
      <c r="O207" s="39">
        <v>24390600</v>
      </c>
      <c r="P207" s="40">
        <v>-1.915097350781998E-3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358.35</v>
      </c>
      <c r="F208" s="37">
        <v>361.86666666666662</v>
      </c>
      <c r="G208" s="38">
        <v>350.63333333333321</v>
      </c>
      <c r="H208" s="38">
        <v>342.91666666666657</v>
      </c>
      <c r="I208" s="38">
        <v>331.68333333333317</v>
      </c>
      <c r="J208" s="38">
        <v>369.58333333333326</v>
      </c>
      <c r="K208" s="38">
        <v>380.81666666666672</v>
      </c>
      <c r="L208" s="38">
        <v>388.5333333333333</v>
      </c>
      <c r="M208" s="28">
        <v>373.1</v>
      </c>
      <c r="N208" s="28">
        <v>354.15</v>
      </c>
      <c r="O208" s="39">
        <v>61169200</v>
      </c>
      <c r="P208" s="40">
        <v>-1.7966455979694422E-2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1210.3</v>
      </c>
      <c r="F209" s="37">
        <v>1209.1000000000001</v>
      </c>
      <c r="G209" s="38">
        <v>1195.0000000000002</v>
      </c>
      <c r="H209" s="38">
        <v>1179.7</v>
      </c>
      <c r="I209" s="38">
        <v>1165.6000000000001</v>
      </c>
      <c r="J209" s="38">
        <v>1224.4000000000003</v>
      </c>
      <c r="K209" s="38">
        <v>1238.5000000000002</v>
      </c>
      <c r="L209" s="38">
        <v>1253.8000000000004</v>
      </c>
      <c r="M209" s="28">
        <v>1223.2</v>
      </c>
      <c r="N209" s="28">
        <v>1193.8</v>
      </c>
      <c r="O209" s="39">
        <v>4261500</v>
      </c>
      <c r="P209" s="40">
        <v>-5.9271523178807947E-2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1562.3</v>
      </c>
      <c r="F210" s="37">
        <v>1564.1666666666667</v>
      </c>
      <c r="G210" s="38">
        <v>1549.5333333333335</v>
      </c>
      <c r="H210" s="38">
        <v>1536.7666666666669</v>
      </c>
      <c r="I210" s="38">
        <v>1522.1333333333337</v>
      </c>
      <c r="J210" s="38">
        <v>1576.9333333333334</v>
      </c>
      <c r="K210" s="38">
        <v>1591.5666666666666</v>
      </c>
      <c r="L210" s="38">
        <v>1604.3333333333333</v>
      </c>
      <c r="M210" s="28">
        <v>1578.8</v>
      </c>
      <c r="N210" s="28">
        <v>1551.4</v>
      </c>
      <c r="O210" s="39">
        <v>686250</v>
      </c>
      <c r="P210" s="40">
        <v>4.5714285714285714E-2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586.20000000000005</v>
      </c>
      <c r="F211" s="37">
        <v>590.63333333333333</v>
      </c>
      <c r="G211" s="38">
        <v>578.4666666666667</v>
      </c>
      <c r="H211" s="38">
        <v>570.73333333333335</v>
      </c>
      <c r="I211" s="38">
        <v>558.56666666666672</v>
      </c>
      <c r="J211" s="38">
        <v>598.36666666666667</v>
      </c>
      <c r="K211" s="38">
        <v>610.53333333333342</v>
      </c>
      <c r="L211" s="38">
        <v>618.26666666666665</v>
      </c>
      <c r="M211" s="28">
        <v>602.79999999999995</v>
      </c>
      <c r="N211" s="28">
        <v>582.9</v>
      </c>
      <c r="O211" s="39">
        <v>37034400</v>
      </c>
      <c r="P211" s="40">
        <v>9.3097283390746952E-3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254.9</v>
      </c>
      <c r="F212" s="37">
        <v>257.66666666666669</v>
      </c>
      <c r="G212" s="38">
        <v>251.03333333333336</v>
      </c>
      <c r="H212" s="38">
        <v>247.16666666666669</v>
      </c>
      <c r="I212" s="38">
        <v>240.53333333333336</v>
      </c>
      <c r="J212" s="38">
        <v>261.53333333333336</v>
      </c>
      <c r="K212" s="38">
        <v>268.16666666666669</v>
      </c>
      <c r="L212" s="38">
        <v>272.03333333333336</v>
      </c>
      <c r="M212" s="28">
        <v>264.3</v>
      </c>
      <c r="N212" s="28">
        <v>253.8</v>
      </c>
      <c r="O212" s="39">
        <v>76341000</v>
      </c>
      <c r="P212" s="40">
        <v>3.7868328665535875E-3</v>
      </c>
    </row>
    <row r="213" spans="1:16" ht="12.75" customHeight="1">
      <c r="A213" s="28">
        <v>203</v>
      </c>
      <c r="B213" s="29" t="s">
        <v>47</v>
      </c>
      <c r="C213" s="30" t="s">
        <v>957</v>
      </c>
      <c r="D213" s="31">
        <v>44651</v>
      </c>
      <c r="E213" s="37">
        <v>369.6</v>
      </c>
      <c r="F213" s="37">
        <v>370.23333333333335</v>
      </c>
      <c r="G213" s="38">
        <v>366.16666666666669</v>
      </c>
      <c r="H213" s="38">
        <v>362.73333333333335</v>
      </c>
      <c r="I213" s="38">
        <v>358.66666666666669</v>
      </c>
      <c r="J213" s="38">
        <v>373.66666666666669</v>
      </c>
      <c r="K213" s="38">
        <v>377.73333333333329</v>
      </c>
      <c r="L213" s="38">
        <v>381.16666666666669</v>
      </c>
      <c r="M213" s="28">
        <v>374.3</v>
      </c>
      <c r="N213" s="28">
        <v>366.8</v>
      </c>
      <c r="O213" s="39">
        <v>17824400</v>
      </c>
      <c r="P213" s="40">
        <v>-2.9410002994908657E-2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8"/>
      <c r="C216" s="295"/>
      <c r="D216" s="329"/>
      <c r="E216" s="296"/>
      <c r="F216" s="296"/>
      <c r="G216" s="330"/>
      <c r="H216" s="330"/>
      <c r="I216" s="330"/>
      <c r="J216" s="330"/>
      <c r="K216" s="330"/>
      <c r="L216" s="330"/>
      <c r="M216" s="295"/>
      <c r="N216" s="295"/>
      <c r="O216" s="331"/>
      <c r="P216" s="332"/>
    </row>
    <row r="217" spans="1:16" ht="12.75" customHeight="1">
      <c r="A217" s="295"/>
      <c r="B217" s="328"/>
      <c r="C217" s="295"/>
      <c r="D217" s="329"/>
      <c r="E217" s="296"/>
      <c r="F217" s="296"/>
      <c r="G217" s="330"/>
      <c r="H217" s="330"/>
      <c r="I217" s="330"/>
      <c r="J217" s="330"/>
      <c r="K217" s="330"/>
      <c r="L217" s="330"/>
      <c r="M217" s="295"/>
      <c r="N217" s="295"/>
      <c r="O217" s="331"/>
      <c r="P217" s="332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25" sqref="E2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4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44636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2" t="s">
        <v>16</v>
      </c>
      <c r="B8" s="484"/>
      <c r="C8" s="488" t="s">
        <v>20</v>
      </c>
      <c r="D8" s="488" t="s">
        <v>21</v>
      </c>
      <c r="E8" s="479" t="s">
        <v>22</v>
      </c>
      <c r="F8" s="480"/>
      <c r="G8" s="481"/>
      <c r="H8" s="479" t="s">
        <v>23</v>
      </c>
      <c r="I8" s="480"/>
      <c r="J8" s="481"/>
      <c r="K8" s="23"/>
      <c r="L8" s="50"/>
      <c r="M8" s="50"/>
      <c r="N8" s="1"/>
      <c r="O8" s="1"/>
    </row>
    <row r="9" spans="1:15" ht="36" customHeight="1">
      <c r="A9" s="486"/>
      <c r="B9" s="487"/>
      <c r="C9" s="487"/>
      <c r="D9" s="48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16663</v>
      </c>
      <c r="D10" s="32">
        <v>16715.25</v>
      </c>
      <c r="E10" s="32">
        <v>16502.75</v>
      </c>
      <c r="F10" s="32">
        <v>16342.5</v>
      </c>
      <c r="G10" s="32">
        <v>16130</v>
      </c>
      <c r="H10" s="32">
        <v>16875.5</v>
      </c>
      <c r="I10" s="32">
        <v>17088</v>
      </c>
      <c r="J10" s="32">
        <v>17248.25</v>
      </c>
      <c r="K10" s="34">
        <v>16927.75</v>
      </c>
      <c r="L10" s="34">
        <v>16555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35022.65</v>
      </c>
      <c r="D11" s="37">
        <v>35124.166666666672</v>
      </c>
      <c r="E11" s="37">
        <v>34604.53333333334</v>
      </c>
      <c r="F11" s="37">
        <v>34186.416666666672</v>
      </c>
      <c r="G11" s="37">
        <v>33666.78333333334</v>
      </c>
      <c r="H11" s="37">
        <v>35542.28333333334</v>
      </c>
      <c r="I11" s="37">
        <v>36061.916666666672</v>
      </c>
      <c r="J11" s="37">
        <v>36480.03333333334</v>
      </c>
      <c r="K11" s="28">
        <v>35643.800000000003</v>
      </c>
      <c r="L11" s="28">
        <v>34706.050000000003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2427.1</v>
      </c>
      <c r="D12" s="37">
        <v>2441.9833333333331</v>
      </c>
      <c r="E12" s="37">
        <v>2398.8666666666663</v>
      </c>
      <c r="F12" s="37">
        <v>2370.6333333333332</v>
      </c>
      <c r="G12" s="37">
        <v>2327.5166666666664</v>
      </c>
      <c r="H12" s="37">
        <v>2470.2166666666662</v>
      </c>
      <c r="I12" s="37">
        <v>2513.333333333333</v>
      </c>
      <c r="J12" s="37">
        <v>2541.5666666666662</v>
      </c>
      <c r="K12" s="28">
        <v>2485.1</v>
      </c>
      <c r="L12" s="28">
        <v>2413.75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4754.3</v>
      </c>
      <c r="D13" s="37">
        <v>4766.0333333333338</v>
      </c>
      <c r="E13" s="37">
        <v>4703.7166666666672</v>
      </c>
      <c r="F13" s="37">
        <v>4653.1333333333332</v>
      </c>
      <c r="G13" s="37">
        <v>4590.8166666666666</v>
      </c>
      <c r="H13" s="37">
        <v>4816.6166666666677</v>
      </c>
      <c r="I13" s="37">
        <v>4878.9333333333352</v>
      </c>
      <c r="J13" s="37">
        <v>4929.5166666666682</v>
      </c>
      <c r="K13" s="28">
        <v>4828.3500000000004</v>
      </c>
      <c r="L13" s="28">
        <v>4715.45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35097.85</v>
      </c>
      <c r="D14" s="37">
        <v>35408.616666666661</v>
      </c>
      <c r="E14" s="37">
        <v>34685.783333333326</v>
      </c>
      <c r="F14" s="37">
        <v>34273.716666666667</v>
      </c>
      <c r="G14" s="37">
        <v>33550.883333333331</v>
      </c>
      <c r="H14" s="37">
        <v>35820.68333333332</v>
      </c>
      <c r="I14" s="37">
        <v>36543.516666666648</v>
      </c>
      <c r="J14" s="37">
        <v>36955.583333333314</v>
      </c>
      <c r="K14" s="28">
        <v>36131.449999999997</v>
      </c>
      <c r="L14" s="28">
        <v>34996.550000000003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3958.15</v>
      </c>
      <c r="D15" s="37">
        <v>3979.7333333333336</v>
      </c>
      <c r="E15" s="37">
        <v>3913.5166666666673</v>
      </c>
      <c r="F15" s="37">
        <v>3868.8833333333337</v>
      </c>
      <c r="G15" s="37">
        <v>3802.6666666666674</v>
      </c>
      <c r="H15" s="37">
        <v>4024.3666666666672</v>
      </c>
      <c r="I15" s="37">
        <v>4090.5833333333335</v>
      </c>
      <c r="J15" s="37">
        <v>4135.2166666666672</v>
      </c>
      <c r="K15" s="28">
        <v>4045.95</v>
      </c>
      <c r="L15" s="28">
        <v>3935.1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7740.1</v>
      </c>
      <c r="D16" s="37">
        <v>7771.5999999999995</v>
      </c>
      <c r="E16" s="37">
        <v>7669.9499999999989</v>
      </c>
      <c r="F16" s="37">
        <v>7599.7999999999993</v>
      </c>
      <c r="G16" s="37">
        <v>7498.1499999999987</v>
      </c>
      <c r="H16" s="37">
        <v>7841.7499999999991</v>
      </c>
      <c r="I16" s="37">
        <v>7943.3999999999987</v>
      </c>
      <c r="J16" s="37">
        <v>8013.5499999999993</v>
      </c>
      <c r="K16" s="28">
        <v>7873.25</v>
      </c>
      <c r="L16" s="28">
        <v>7701.45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2060.35</v>
      </c>
      <c r="D17" s="37">
        <v>2071.2499999999995</v>
      </c>
      <c r="E17" s="37">
        <v>2032.7999999999993</v>
      </c>
      <c r="F17" s="37">
        <v>2005.2499999999998</v>
      </c>
      <c r="G17" s="37">
        <v>1966.7999999999995</v>
      </c>
      <c r="H17" s="37">
        <v>2098.7999999999993</v>
      </c>
      <c r="I17" s="37">
        <v>2137.2499999999991</v>
      </c>
      <c r="J17" s="37">
        <v>2164.7999999999988</v>
      </c>
      <c r="K17" s="28">
        <v>2109.6999999999998</v>
      </c>
      <c r="L17" s="28">
        <v>2043.7</v>
      </c>
      <c r="M17" s="28">
        <v>3.5879799999999999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1169.5</v>
      </c>
      <c r="D18" s="37">
        <v>1160.8833333333334</v>
      </c>
      <c r="E18" s="37">
        <v>1139.7666666666669</v>
      </c>
      <c r="F18" s="37">
        <v>1110.0333333333335</v>
      </c>
      <c r="G18" s="37">
        <v>1088.916666666667</v>
      </c>
      <c r="H18" s="37">
        <v>1190.6166666666668</v>
      </c>
      <c r="I18" s="37">
        <v>1211.7333333333331</v>
      </c>
      <c r="J18" s="37">
        <v>1241.4666666666667</v>
      </c>
      <c r="K18" s="28">
        <v>1182</v>
      </c>
      <c r="L18" s="28">
        <v>1131.1500000000001</v>
      </c>
      <c r="M18" s="28">
        <v>19.735759999999999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859.4</v>
      </c>
      <c r="D19" s="37">
        <v>864.28333333333342</v>
      </c>
      <c r="E19" s="37">
        <v>846.56666666666683</v>
      </c>
      <c r="F19" s="37">
        <v>833.73333333333346</v>
      </c>
      <c r="G19" s="37">
        <v>816.01666666666688</v>
      </c>
      <c r="H19" s="37">
        <v>877.11666666666679</v>
      </c>
      <c r="I19" s="37">
        <v>894.83333333333326</v>
      </c>
      <c r="J19" s="37">
        <v>907.66666666666674</v>
      </c>
      <c r="K19" s="28">
        <v>882</v>
      </c>
      <c r="L19" s="28">
        <v>851.45</v>
      </c>
      <c r="M19" s="28">
        <v>8.1669199999999993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1701.4</v>
      </c>
      <c r="D20" s="37">
        <v>1714.0833333333333</v>
      </c>
      <c r="E20" s="37">
        <v>1673.9666666666665</v>
      </c>
      <c r="F20" s="37">
        <v>1646.5333333333333</v>
      </c>
      <c r="G20" s="37">
        <v>1606.4166666666665</v>
      </c>
      <c r="H20" s="37">
        <v>1741.5166666666664</v>
      </c>
      <c r="I20" s="37">
        <v>1781.6333333333332</v>
      </c>
      <c r="J20" s="37">
        <v>1809.0666666666664</v>
      </c>
      <c r="K20" s="28">
        <v>1754.2</v>
      </c>
      <c r="L20" s="28">
        <v>1686.65</v>
      </c>
      <c r="M20" s="28">
        <v>10.85901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1798.75</v>
      </c>
      <c r="D21" s="37">
        <v>1811.25</v>
      </c>
      <c r="E21" s="37">
        <v>1772.5</v>
      </c>
      <c r="F21" s="37">
        <v>1746.25</v>
      </c>
      <c r="G21" s="37">
        <v>1707.5</v>
      </c>
      <c r="H21" s="37">
        <v>1837.5</v>
      </c>
      <c r="I21" s="37">
        <v>1876.25</v>
      </c>
      <c r="J21" s="37">
        <v>1902.5</v>
      </c>
      <c r="K21" s="28">
        <v>1850</v>
      </c>
      <c r="L21" s="28">
        <v>1785</v>
      </c>
      <c r="M21" s="28">
        <v>3.96469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721.3</v>
      </c>
      <c r="D22" s="37">
        <v>724.51666666666677</v>
      </c>
      <c r="E22" s="37">
        <v>713.03333333333353</v>
      </c>
      <c r="F22" s="37">
        <v>704.76666666666677</v>
      </c>
      <c r="G22" s="37">
        <v>693.28333333333353</v>
      </c>
      <c r="H22" s="37">
        <v>732.78333333333353</v>
      </c>
      <c r="I22" s="37">
        <v>744.26666666666688</v>
      </c>
      <c r="J22" s="37">
        <v>752.53333333333353</v>
      </c>
      <c r="K22" s="28">
        <v>736</v>
      </c>
      <c r="L22" s="28">
        <v>716.25</v>
      </c>
      <c r="M22" s="28">
        <v>42.285820000000001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1624.4</v>
      </c>
      <c r="D23" s="37">
        <v>1635.8</v>
      </c>
      <c r="E23" s="37">
        <v>1598.6</v>
      </c>
      <c r="F23" s="37">
        <v>1572.8</v>
      </c>
      <c r="G23" s="37">
        <v>1535.6</v>
      </c>
      <c r="H23" s="37">
        <v>1661.6</v>
      </c>
      <c r="I23" s="37">
        <v>1698.8000000000002</v>
      </c>
      <c r="J23" s="37">
        <v>1724.6</v>
      </c>
      <c r="K23" s="28">
        <v>1673</v>
      </c>
      <c r="L23" s="28">
        <v>1610</v>
      </c>
      <c r="M23" s="28">
        <v>2.4293100000000001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2217.5500000000002</v>
      </c>
      <c r="D24" s="37">
        <v>2237.4666666666667</v>
      </c>
      <c r="E24" s="37">
        <v>2180.0833333333335</v>
      </c>
      <c r="F24" s="37">
        <v>2142.6166666666668</v>
      </c>
      <c r="G24" s="37">
        <v>2085.2333333333336</v>
      </c>
      <c r="H24" s="37">
        <v>2274.9333333333334</v>
      </c>
      <c r="I24" s="37">
        <v>2332.3166666666666</v>
      </c>
      <c r="J24" s="37">
        <v>2369.7833333333333</v>
      </c>
      <c r="K24" s="28">
        <v>2294.85</v>
      </c>
      <c r="L24" s="28">
        <v>2200</v>
      </c>
      <c r="M24" s="28">
        <v>3.3723900000000002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104.7</v>
      </c>
      <c r="D25" s="37">
        <v>104.78333333333335</v>
      </c>
      <c r="E25" s="37">
        <v>103.61666666666669</v>
      </c>
      <c r="F25" s="37">
        <v>102.53333333333335</v>
      </c>
      <c r="G25" s="37">
        <v>101.36666666666669</v>
      </c>
      <c r="H25" s="37">
        <v>105.86666666666669</v>
      </c>
      <c r="I25" s="37">
        <v>107.03333333333335</v>
      </c>
      <c r="J25" s="37">
        <v>108.11666666666669</v>
      </c>
      <c r="K25" s="28">
        <v>105.95</v>
      </c>
      <c r="L25" s="28">
        <v>103.7</v>
      </c>
      <c r="M25" s="28">
        <v>39.139209999999999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273.14999999999998</v>
      </c>
      <c r="D26" s="37">
        <v>273.88333333333327</v>
      </c>
      <c r="E26" s="37">
        <v>268.06666666666655</v>
      </c>
      <c r="F26" s="37">
        <v>262.98333333333329</v>
      </c>
      <c r="G26" s="37">
        <v>257.16666666666657</v>
      </c>
      <c r="H26" s="37">
        <v>278.96666666666653</v>
      </c>
      <c r="I26" s="37">
        <v>284.78333333333325</v>
      </c>
      <c r="J26" s="37">
        <v>289.8666666666665</v>
      </c>
      <c r="K26" s="28">
        <v>279.7</v>
      </c>
      <c r="L26" s="28">
        <v>268.8</v>
      </c>
      <c r="M26" s="28">
        <v>12.31973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1778</v>
      </c>
      <c r="D27" s="37">
        <v>1772.8999999999999</v>
      </c>
      <c r="E27" s="37">
        <v>1745.0499999999997</v>
      </c>
      <c r="F27" s="37">
        <v>1712.1</v>
      </c>
      <c r="G27" s="37">
        <v>1684.2499999999998</v>
      </c>
      <c r="H27" s="37">
        <v>1805.8499999999997</v>
      </c>
      <c r="I27" s="37">
        <v>1833.6999999999996</v>
      </c>
      <c r="J27" s="37">
        <v>1866.6499999999996</v>
      </c>
      <c r="K27" s="28">
        <v>1800.75</v>
      </c>
      <c r="L27" s="28">
        <v>1739.95</v>
      </c>
      <c r="M27" s="28">
        <v>0.30412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732.55</v>
      </c>
      <c r="D28" s="37">
        <v>732.0333333333333</v>
      </c>
      <c r="E28" s="37">
        <v>726.01666666666665</v>
      </c>
      <c r="F28" s="37">
        <v>719.48333333333335</v>
      </c>
      <c r="G28" s="37">
        <v>713.4666666666667</v>
      </c>
      <c r="H28" s="37">
        <v>738.56666666666661</v>
      </c>
      <c r="I28" s="37">
        <v>744.58333333333326</v>
      </c>
      <c r="J28" s="37">
        <v>751.11666666666656</v>
      </c>
      <c r="K28" s="28">
        <v>738.05</v>
      </c>
      <c r="L28" s="28">
        <v>725.5</v>
      </c>
      <c r="M28" s="28">
        <v>1.01332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3374.6</v>
      </c>
      <c r="D29" s="37">
        <v>3384.1833333333329</v>
      </c>
      <c r="E29" s="37">
        <v>3340.4166666666661</v>
      </c>
      <c r="F29" s="37">
        <v>3306.2333333333331</v>
      </c>
      <c r="G29" s="37">
        <v>3262.4666666666662</v>
      </c>
      <c r="H29" s="37">
        <v>3418.3666666666659</v>
      </c>
      <c r="I29" s="37">
        <v>3462.1333333333332</v>
      </c>
      <c r="J29" s="37">
        <v>3496.3166666666657</v>
      </c>
      <c r="K29" s="28">
        <v>3427.95</v>
      </c>
      <c r="L29" s="28">
        <v>3350</v>
      </c>
      <c r="M29" s="28">
        <v>0.84389000000000003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569.95000000000005</v>
      </c>
      <c r="D30" s="37">
        <v>573.65</v>
      </c>
      <c r="E30" s="37">
        <v>562.34999999999991</v>
      </c>
      <c r="F30" s="37">
        <v>554.74999999999989</v>
      </c>
      <c r="G30" s="37">
        <v>543.44999999999982</v>
      </c>
      <c r="H30" s="37">
        <v>581.25</v>
      </c>
      <c r="I30" s="37">
        <v>592.54999999999995</v>
      </c>
      <c r="J30" s="37">
        <v>600.15000000000009</v>
      </c>
      <c r="K30" s="28">
        <v>584.95000000000005</v>
      </c>
      <c r="L30" s="28">
        <v>566.04999999999995</v>
      </c>
      <c r="M30" s="28">
        <v>6.12662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295.10000000000002</v>
      </c>
      <c r="D31" s="37">
        <v>296.60000000000002</v>
      </c>
      <c r="E31" s="37">
        <v>291.35000000000002</v>
      </c>
      <c r="F31" s="37">
        <v>287.60000000000002</v>
      </c>
      <c r="G31" s="37">
        <v>282.35000000000002</v>
      </c>
      <c r="H31" s="37">
        <v>300.35000000000002</v>
      </c>
      <c r="I31" s="37">
        <v>305.60000000000002</v>
      </c>
      <c r="J31" s="37">
        <v>309.35000000000002</v>
      </c>
      <c r="K31" s="28">
        <v>301.85000000000002</v>
      </c>
      <c r="L31" s="28">
        <v>292.85000000000002</v>
      </c>
      <c r="M31" s="28">
        <v>68.267480000000006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4812.95</v>
      </c>
      <c r="D32" s="37">
        <v>4837.3166666666666</v>
      </c>
      <c r="E32" s="37">
        <v>4675.6333333333332</v>
      </c>
      <c r="F32" s="37">
        <v>4538.3166666666666</v>
      </c>
      <c r="G32" s="37">
        <v>4376.6333333333332</v>
      </c>
      <c r="H32" s="37">
        <v>4974.6333333333332</v>
      </c>
      <c r="I32" s="37">
        <v>5136.3166666666657</v>
      </c>
      <c r="J32" s="37">
        <v>5273.6333333333332</v>
      </c>
      <c r="K32" s="28">
        <v>4999</v>
      </c>
      <c r="L32" s="28">
        <v>4700</v>
      </c>
      <c r="M32" s="28">
        <v>6.86998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184.1</v>
      </c>
      <c r="D33" s="37">
        <v>185.35</v>
      </c>
      <c r="E33" s="37">
        <v>180.75</v>
      </c>
      <c r="F33" s="37">
        <v>177.4</v>
      </c>
      <c r="G33" s="37">
        <v>172.8</v>
      </c>
      <c r="H33" s="37">
        <v>188.7</v>
      </c>
      <c r="I33" s="37">
        <v>193.29999999999995</v>
      </c>
      <c r="J33" s="37">
        <v>196.64999999999998</v>
      </c>
      <c r="K33" s="28">
        <v>189.95</v>
      </c>
      <c r="L33" s="28">
        <v>182</v>
      </c>
      <c r="M33" s="28">
        <v>38.355469999999997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109.95</v>
      </c>
      <c r="D34" s="37">
        <v>109.51666666666667</v>
      </c>
      <c r="E34" s="37">
        <v>108.08333333333333</v>
      </c>
      <c r="F34" s="37">
        <v>106.21666666666667</v>
      </c>
      <c r="G34" s="37">
        <v>104.78333333333333</v>
      </c>
      <c r="H34" s="37">
        <v>111.38333333333333</v>
      </c>
      <c r="I34" s="37">
        <v>112.81666666666666</v>
      </c>
      <c r="J34" s="37">
        <v>114.68333333333332</v>
      </c>
      <c r="K34" s="28">
        <v>110.95</v>
      </c>
      <c r="L34" s="28">
        <v>107.65</v>
      </c>
      <c r="M34" s="28">
        <v>288.42971999999997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2987.15</v>
      </c>
      <c r="D35" s="37">
        <v>2995.0499999999997</v>
      </c>
      <c r="E35" s="37">
        <v>2958.0999999999995</v>
      </c>
      <c r="F35" s="37">
        <v>2929.0499999999997</v>
      </c>
      <c r="G35" s="37">
        <v>2892.0999999999995</v>
      </c>
      <c r="H35" s="37">
        <v>3024.0999999999995</v>
      </c>
      <c r="I35" s="37">
        <v>3061.0499999999993</v>
      </c>
      <c r="J35" s="37">
        <v>3090.0999999999995</v>
      </c>
      <c r="K35" s="28">
        <v>3032</v>
      </c>
      <c r="L35" s="28">
        <v>2966</v>
      </c>
      <c r="M35" s="28">
        <v>18.57685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1969.8</v>
      </c>
      <c r="D36" s="37">
        <v>1960.95</v>
      </c>
      <c r="E36" s="37">
        <v>1931.9</v>
      </c>
      <c r="F36" s="37">
        <v>1894</v>
      </c>
      <c r="G36" s="37">
        <v>1864.95</v>
      </c>
      <c r="H36" s="37">
        <v>1998.8500000000001</v>
      </c>
      <c r="I36" s="37">
        <v>2027.8999999999999</v>
      </c>
      <c r="J36" s="37">
        <v>2065.8000000000002</v>
      </c>
      <c r="K36" s="28">
        <v>1990</v>
      </c>
      <c r="L36" s="28">
        <v>1923.05</v>
      </c>
      <c r="M36" s="28">
        <v>3.6257700000000002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621.75</v>
      </c>
      <c r="D37" s="37">
        <v>626.69999999999993</v>
      </c>
      <c r="E37" s="37">
        <v>612.54999999999984</v>
      </c>
      <c r="F37" s="37">
        <v>603.34999999999991</v>
      </c>
      <c r="G37" s="37">
        <v>589.19999999999982</v>
      </c>
      <c r="H37" s="37">
        <v>635.89999999999986</v>
      </c>
      <c r="I37" s="37">
        <v>650.04999999999995</v>
      </c>
      <c r="J37" s="37">
        <v>659.24999999999989</v>
      </c>
      <c r="K37" s="28">
        <v>640.85</v>
      </c>
      <c r="L37" s="28">
        <v>617.5</v>
      </c>
      <c r="M37" s="28">
        <v>17.242370000000001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4231.05</v>
      </c>
      <c r="D38" s="37">
        <v>4217.9333333333334</v>
      </c>
      <c r="E38" s="37">
        <v>4184.8666666666668</v>
      </c>
      <c r="F38" s="37">
        <v>4138.6833333333334</v>
      </c>
      <c r="G38" s="37">
        <v>4105.6166666666668</v>
      </c>
      <c r="H38" s="37">
        <v>4264.1166666666668</v>
      </c>
      <c r="I38" s="37">
        <v>4297.1833333333343</v>
      </c>
      <c r="J38" s="37">
        <v>4343.3666666666668</v>
      </c>
      <c r="K38" s="28">
        <v>4251</v>
      </c>
      <c r="L38" s="28">
        <v>4171.75</v>
      </c>
      <c r="M38" s="28">
        <v>5.6081899999999996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698.15</v>
      </c>
      <c r="D39" s="37">
        <v>703.7166666666667</v>
      </c>
      <c r="E39" s="37">
        <v>689.43333333333339</v>
      </c>
      <c r="F39" s="37">
        <v>680.7166666666667</v>
      </c>
      <c r="G39" s="37">
        <v>666.43333333333339</v>
      </c>
      <c r="H39" s="37">
        <v>712.43333333333339</v>
      </c>
      <c r="I39" s="37">
        <v>726.7166666666667</v>
      </c>
      <c r="J39" s="37">
        <v>735.43333333333339</v>
      </c>
      <c r="K39" s="28">
        <v>718</v>
      </c>
      <c r="L39" s="28">
        <v>695</v>
      </c>
      <c r="M39" s="28">
        <v>121.57425000000001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3454.05</v>
      </c>
      <c r="D40" s="37">
        <v>3458.1333333333332</v>
      </c>
      <c r="E40" s="37">
        <v>3422.2666666666664</v>
      </c>
      <c r="F40" s="37">
        <v>3390.4833333333331</v>
      </c>
      <c r="G40" s="37">
        <v>3354.6166666666663</v>
      </c>
      <c r="H40" s="37">
        <v>3489.9166666666665</v>
      </c>
      <c r="I40" s="37">
        <v>3525.7833333333333</v>
      </c>
      <c r="J40" s="37">
        <v>3557.5666666666666</v>
      </c>
      <c r="K40" s="28">
        <v>3494</v>
      </c>
      <c r="L40" s="28">
        <v>3426.35</v>
      </c>
      <c r="M40" s="28">
        <v>2.2954400000000001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6666.55</v>
      </c>
      <c r="D41" s="37">
        <v>6673.8499999999995</v>
      </c>
      <c r="E41" s="37">
        <v>6597.6999999999989</v>
      </c>
      <c r="F41" s="37">
        <v>6528.8499999999995</v>
      </c>
      <c r="G41" s="37">
        <v>6452.6999999999989</v>
      </c>
      <c r="H41" s="37">
        <v>6742.6999999999989</v>
      </c>
      <c r="I41" s="37">
        <v>6818.8499999999985</v>
      </c>
      <c r="J41" s="37">
        <v>6887.6999999999989</v>
      </c>
      <c r="K41" s="28">
        <v>6750</v>
      </c>
      <c r="L41" s="28">
        <v>6605</v>
      </c>
      <c r="M41" s="28">
        <v>14.7927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15708.9</v>
      </c>
      <c r="D42" s="37">
        <v>15730.983333333332</v>
      </c>
      <c r="E42" s="37">
        <v>15511.966666666664</v>
      </c>
      <c r="F42" s="37">
        <v>15315.033333333331</v>
      </c>
      <c r="G42" s="37">
        <v>15096.016666666663</v>
      </c>
      <c r="H42" s="37">
        <v>15927.916666666664</v>
      </c>
      <c r="I42" s="37">
        <v>16146.933333333331</v>
      </c>
      <c r="J42" s="37">
        <v>16343.866666666665</v>
      </c>
      <c r="K42" s="28">
        <v>15950</v>
      </c>
      <c r="L42" s="28">
        <v>15534.05</v>
      </c>
      <c r="M42" s="28">
        <v>2.9651100000000001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4958.1499999999996</v>
      </c>
      <c r="D43" s="37">
        <v>4946.3833333333332</v>
      </c>
      <c r="E43" s="37">
        <v>4886.7666666666664</v>
      </c>
      <c r="F43" s="37">
        <v>4815.3833333333332</v>
      </c>
      <c r="G43" s="37">
        <v>4755.7666666666664</v>
      </c>
      <c r="H43" s="37">
        <v>5017.7666666666664</v>
      </c>
      <c r="I43" s="37">
        <v>5077.3833333333332</v>
      </c>
      <c r="J43" s="37">
        <v>5148.7666666666664</v>
      </c>
      <c r="K43" s="28">
        <v>5006</v>
      </c>
      <c r="L43" s="28">
        <v>4875</v>
      </c>
      <c r="M43" s="28">
        <v>0.19392000000000001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2005.2</v>
      </c>
      <c r="D44" s="37">
        <v>2006.8166666666666</v>
      </c>
      <c r="E44" s="37">
        <v>1975.5833333333333</v>
      </c>
      <c r="F44" s="37">
        <v>1945.9666666666667</v>
      </c>
      <c r="G44" s="37">
        <v>1914.7333333333333</v>
      </c>
      <c r="H44" s="37">
        <v>2036.4333333333332</v>
      </c>
      <c r="I44" s="37">
        <v>2067.666666666667</v>
      </c>
      <c r="J44" s="37">
        <v>2097.2833333333328</v>
      </c>
      <c r="K44" s="28">
        <v>2038.05</v>
      </c>
      <c r="L44" s="28">
        <v>1977.2</v>
      </c>
      <c r="M44" s="28">
        <v>3.3292199999999998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281.14999999999998</v>
      </c>
      <c r="D45" s="37">
        <v>279.63333333333333</v>
      </c>
      <c r="E45" s="37">
        <v>270.76666666666665</v>
      </c>
      <c r="F45" s="37">
        <v>260.38333333333333</v>
      </c>
      <c r="G45" s="37">
        <v>251.51666666666665</v>
      </c>
      <c r="H45" s="37">
        <v>290.01666666666665</v>
      </c>
      <c r="I45" s="37">
        <v>298.88333333333333</v>
      </c>
      <c r="J45" s="37">
        <v>309.26666666666665</v>
      </c>
      <c r="K45" s="28">
        <v>288.5</v>
      </c>
      <c r="L45" s="28">
        <v>269.25</v>
      </c>
      <c r="M45" s="28">
        <v>318.25605999999999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105.9</v>
      </c>
      <c r="D46" s="37">
        <v>106.68333333333334</v>
      </c>
      <c r="E46" s="37">
        <v>104.46666666666667</v>
      </c>
      <c r="F46" s="37">
        <v>103.03333333333333</v>
      </c>
      <c r="G46" s="37">
        <v>100.81666666666666</v>
      </c>
      <c r="H46" s="37">
        <v>108.11666666666667</v>
      </c>
      <c r="I46" s="37">
        <v>110.33333333333334</v>
      </c>
      <c r="J46" s="37">
        <v>111.76666666666668</v>
      </c>
      <c r="K46" s="28">
        <v>108.9</v>
      </c>
      <c r="L46" s="28">
        <v>105.25</v>
      </c>
      <c r="M46" s="28">
        <v>468.27033999999998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47.3</v>
      </c>
      <c r="D47" s="37">
        <v>47.85</v>
      </c>
      <c r="E47" s="37">
        <v>46.45</v>
      </c>
      <c r="F47" s="37">
        <v>45.6</v>
      </c>
      <c r="G47" s="37">
        <v>44.2</v>
      </c>
      <c r="H47" s="37">
        <v>48.7</v>
      </c>
      <c r="I47" s="37">
        <v>50.099999999999994</v>
      </c>
      <c r="J47" s="37">
        <v>50.95</v>
      </c>
      <c r="K47" s="28">
        <v>49.25</v>
      </c>
      <c r="L47" s="28">
        <v>47</v>
      </c>
      <c r="M47" s="28">
        <v>50.492019999999997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1836.45</v>
      </c>
      <c r="D48" s="37">
        <v>1841.1000000000001</v>
      </c>
      <c r="E48" s="37">
        <v>1815.3500000000004</v>
      </c>
      <c r="F48" s="37">
        <v>1794.2500000000002</v>
      </c>
      <c r="G48" s="37">
        <v>1768.5000000000005</v>
      </c>
      <c r="H48" s="37">
        <v>1862.2000000000003</v>
      </c>
      <c r="I48" s="37">
        <v>1887.9499999999998</v>
      </c>
      <c r="J48" s="37">
        <v>1909.0500000000002</v>
      </c>
      <c r="K48" s="28">
        <v>1866.85</v>
      </c>
      <c r="L48" s="28">
        <v>1820</v>
      </c>
      <c r="M48" s="28">
        <v>2.24926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695.45</v>
      </c>
      <c r="D49" s="37">
        <v>693.51666666666677</v>
      </c>
      <c r="E49" s="37">
        <v>685.03333333333353</v>
      </c>
      <c r="F49" s="37">
        <v>674.61666666666679</v>
      </c>
      <c r="G49" s="37">
        <v>666.13333333333355</v>
      </c>
      <c r="H49" s="37">
        <v>703.93333333333351</v>
      </c>
      <c r="I49" s="37">
        <v>712.41666666666686</v>
      </c>
      <c r="J49" s="37">
        <v>722.83333333333348</v>
      </c>
      <c r="K49" s="28">
        <v>702</v>
      </c>
      <c r="L49" s="28">
        <v>683.1</v>
      </c>
      <c r="M49" s="28">
        <v>19.040489999999998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205.55</v>
      </c>
      <c r="D50" s="37">
        <v>206.31666666666669</v>
      </c>
      <c r="E50" s="37">
        <v>202.48333333333338</v>
      </c>
      <c r="F50" s="37">
        <v>199.41666666666669</v>
      </c>
      <c r="G50" s="37">
        <v>195.58333333333337</v>
      </c>
      <c r="H50" s="37">
        <v>209.38333333333338</v>
      </c>
      <c r="I50" s="37">
        <v>213.2166666666667</v>
      </c>
      <c r="J50" s="37">
        <v>216.28333333333339</v>
      </c>
      <c r="K50" s="28">
        <v>210.15</v>
      </c>
      <c r="L50" s="28">
        <v>203.25</v>
      </c>
      <c r="M50" s="28">
        <v>77.761629999999997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653</v>
      </c>
      <c r="D51" s="37">
        <v>655.7166666666667</v>
      </c>
      <c r="E51" s="37">
        <v>642.63333333333344</v>
      </c>
      <c r="F51" s="37">
        <v>632.26666666666677</v>
      </c>
      <c r="G51" s="37">
        <v>619.18333333333351</v>
      </c>
      <c r="H51" s="37">
        <v>666.08333333333337</v>
      </c>
      <c r="I51" s="37">
        <v>679.16666666666663</v>
      </c>
      <c r="J51" s="37">
        <v>689.5333333333333</v>
      </c>
      <c r="K51" s="28">
        <v>668.8</v>
      </c>
      <c r="L51" s="28">
        <v>645.35</v>
      </c>
      <c r="M51" s="28">
        <v>21.288730000000001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50.2</v>
      </c>
      <c r="D52" s="37">
        <v>50.550000000000004</v>
      </c>
      <c r="E52" s="37">
        <v>49.350000000000009</v>
      </c>
      <c r="F52" s="37">
        <v>48.500000000000007</v>
      </c>
      <c r="G52" s="37">
        <v>47.300000000000011</v>
      </c>
      <c r="H52" s="37">
        <v>51.400000000000006</v>
      </c>
      <c r="I52" s="37">
        <v>52.600000000000009</v>
      </c>
      <c r="J52" s="37">
        <v>53.45</v>
      </c>
      <c r="K52" s="28">
        <v>51.75</v>
      </c>
      <c r="L52" s="28">
        <v>49.7</v>
      </c>
      <c r="M52" s="28">
        <v>214.90509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350.3</v>
      </c>
      <c r="D53" s="37">
        <v>353.3</v>
      </c>
      <c r="E53" s="37">
        <v>345.1</v>
      </c>
      <c r="F53" s="37">
        <v>339.90000000000003</v>
      </c>
      <c r="G53" s="37">
        <v>331.70000000000005</v>
      </c>
      <c r="H53" s="37">
        <v>358.5</v>
      </c>
      <c r="I53" s="37">
        <v>366.69999999999993</v>
      </c>
      <c r="J53" s="37">
        <v>371.9</v>
      </c>
      <c r="K53" s="28">
        <v>361.5</v>
      </c>
      <c r="L53" s="28">
        <v>348.1</v>
      </c>
      <c r="M53" s="28">
        <v>60.654330000000002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703.1</v>
      </c>
      <c r="D54" s="37">
        <v>702.69999999999993</v>
      </c>
      <c r="E54" s="37">
        <v>695.89999999999986</v>
      </c>
      <c r="F54" s="37">
        <v>688.69999999999993</v>
      </c>
      <c r="G54" s="37">
        <v>681.89999999999986</v>
      </c>
      <c r="H54" s="37">
        <v>709.89999999999986</v>
      </c>
      <c r="I54" s="37">
        <v>716.69999999999982</v>
      </c>
      <c r="J54" s="37">
        <v>723.89999999999986</v>
      </c>
      <c r="K54" s="28">
        <v>709.5</v>
      </c>
      <c r="L54" s="28">
        <v>695.5</v>
      </c>
      <c r="M54" s="28">
        <v>60.064390000000003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327.45</v>
      </c>
      <c r="D55" s="37">
        <v>330.0333333333333</v>
      </c>
      <c r="E55" s="37">
        <v>323.11666666666662</v>
      </c>
      <c r="F55" s="37">
        <v>318.7833333333333</v>
      </c>
      <c r="G55" s="37">
        <v>311.86666666666662</v>
      </c>
      <c r="H55" s="37">
        <v>334.36666666666662</v>
      </c>
      <c r="I55" s="37">
        <v>341.28333333333336</v>
      </c>
      <c r="J55" s="37">
        <v>345.61666666666662</v>
      </c>
      <c r="K55" s="28">
        <v>336.95</v>
      </c>
      <c r="L55" s="28">
        <v>325.7</v>
      </c>
      <c r="M55" s="28">
        <v>47.629600000000003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13921.45</v>
      </c>
      <c r="D56" s="37">
        <v>14024.083333333334</v>
      </c>
      <c r="E56" s="37">
        <v>13763.216666666667</v>
      </c>
      <c r="F56" s="37">
        <v>13604.983333333334</v>
      </c>
      <c r="G56" s="37">
        <v>13344.116666666667</v>
      </c>
      <c r="H56" s="37">
        <v>14182.316666666668</v>
      </c>
      <c r="I56" s="37">
        <v>14443.183333333332</v>
      </c>
      <c r="J56" s="37">
        <v>14601.416666666668</v>
      </c>
      <c r="K56" s="28">
        <v>14284.95</v>
      </c>
      <c r="L56" s="28">
        <v>13865.85</v>
      </c>
      <c r="M56" s="28">
        <v>0.68262999999999996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3222.85</v>
      </c>
      <c r="D57" s="37">
        <v>3217.8333333333335</v>
      </c>
      <c r="E57" s="37">
        <v>3186.666666666667</v>
      </c>
      <c r="F57" s="37">
        <v>3150.4833333333336</v>
      </c>
      <c r="G57" s="37">
        <v>3119.3166666666671</v>
      </c>
      <c r="H57" s="37">
        <v>3254.0166666666669</v>
      </c>
      <c r="I57" s="37">
        <v>3285.1833333333338</v>
      </c>
      <c r="J57" s="37">
        <v>3321.3666666666668</v>
      </c>
      <c r="K57" s="28">
        <v>3249</v>
      </c>
      <c r="L57" s="28">
        <v>3181.65</v>
      </c>
      <c r="M57" s="28">
        <v>2.58636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713.8</v>
      </c>
      <c r="D58" s="37">
        <v>722.26666666666677</v>
      </c>
      <c r="E58" s="37">
        <v>700.28333333333353</v>
      </c>
      <c r="F58" s="37">
        <v>686.76666666666677</v>
      </c>
      <c r="G58" s="37">
        <v>664.78333333333353</v>
      </c>
      <c r="H58" s="37">
        <v>735.78333333333353</v>
      </c>
      <c r="I58" s="37">
        <v>757.76666666666688</v>
      </c>
      <c r="J58" s="37">
        <v>771.28333333333353</v>
      </c>
      <c r="K58" s="28">
        <v>744.25</v>
      </c>
      <c r="L58" s="28">
        <v>708.75</v>
      </c>
      <c r="M58" s="28">
        <v>2.1938499999999999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218.9</v>
      </c>
      <c r="D59" s="37">
        <v>221.08333333333334</v>
      </c>
      <c r="E59" s="37">
        <v>215.4666666666667</v>
      </c>
      <c r="F59" s="37">
        <v>212.03333333333336</v>
      </c>
      <c r="G59" s="37">
        <v>206.41666666666671</v>
      </c>
      <c r="H59" s="37">
        <v>224.51666666666668</v>
      </c>
      <c r="I59" s="37">
        <v>230.1333333333333</v>
      </c>
      <c r="J59" s="37">
        <v>233.56666666666666</v>
      </c>
      <c r="K59" s="28">
        <v>226.7</v>
      </c>
      <c r="L59" s="28">
        <v>217.65</v>
      </c>
      <c r="M59" s="28">
        <v>148.28169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106.05</v>
      </c>
      <c r="D60" s="37">
        <v>106.61666666666667</v>
      </c>
      <c r="E60" s="37">
        <v>105.23333333333335</v>
      </c>
      <c r="F60" s="37">
        <v>104.41666666666667</v>
      </c>
      <c r="G60" s="37">
        <v>103.03333333333335</v>
      </c>
      <c r="H60" s="37">
        <v>107.43333333333335</v>
      </c>
      <c r="I60" s="37">
        <v>108.81666666666668</v>
      </c>
      <c r="J60" s="37">
        <v>109.63333333333335</v>
      </c>
      <c r="K60" s="28">
        <v>108</v>
      </c>
      <c r="L60" s="28">
        <v>105.8</v>
      </c>
      <c r="M60" s="28">
        <v>7.4048299999999996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685.8</v>
      </c>
      <c r="D61" s="37">
        <v>686.78333333333342</v>
      </c>
      <c r="E61" s="37">
        <v>674.71666666666681</v>
      </c>
      <c r="F61" s="37">
        <v>663.63333333333344</v>
      </c>
      <c r="G61" s="37">
        <v>651.56666666666683</v>
      </c>
      <c r="H61" s="37">
        <v>697.86666666666679</v>
      </c>
      <c r="I61" s="37">
        <v>709.93333333333339</v>
      </c>
      <c r="J61" s="37">
        <v>721.01666666666677</v>
      </c>
      <c r="K61" s="28">
        <v>698.85</v>
      </c>
      <c r="L61" s="28">
        <v>675.7</v>
      </c>
      <c r="M61" s="28">
        <v>35.117190000000001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1068.05</v>
      </c>
      <c r="D62" s="37">
        <v>1065.3500000000001</v>
      </c>
      <c r="E62" s="37">
        <v>1047.7000000000003</v>
      </c>
      <c r="F62" s="37">
        <v>1027.3500000000001</v>
      </c>
      <c r="G62" s="37">
        <v>1009.7000000000003</v>
      </c>
      <c r="H62" s="37">
        <v>1085.7000000000003</v>
      </c>
      <c r="I62" s="37">
        <v>1103.3500000000004</v>
      </c>
      <c r="J62" s="37">
        <v>1123.7000000000003</v>
      </c>
      <c r="K62" s="28">
        <v>1083</v>
      </c>
      <c r="L62" s="28">
        <v>1045</v>
      </c>
      <c r="M62" s="28">
        <v>79.453329999999994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119.65</v>
      </c>
      <c r="D63" s="37">
        <v>120.2</v>
      </c>
      <c r="E63" s="37">
        <v>118.45</v>
      </c>
      <c r="F63" s="37">
        <v>117.25</v>
      </c>
      <c r="G63" s="37">
        <v>115.5</v>
      </c>
      <c r="H63" s="37">
        <v>121.4</v>
      </c>
      <c r="I63" s="37">
        <v>123.15</v>
      </c>
      <c r="J63" s="37">
        <v>124.35000000000001</v>
      </c>
      <c r="K63" s="28">
        <v>121.95</v>
      </c>
      <c r="L63" s="28">
        <v>119</v>
      </c>
      <c r="M63" s="28">
        <v>30.74427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172.9</v>
      </c>
      <c r="D64" s="37">
        <v>174.79999999999998</v>
      </c>
      <c r="E64" s="37">
        <v>169.59999999999997</v>
      </c>
      <c r="F64" s="37">
        <v>166.29999999999998</v>
      </c>
      <c r="G64" s="37">
        <v>161.09999999999997</v>
      </c>
      <c r="H64" s="37">
        <v>178.09999999999997</v>
      </c>
      <c r="I64" s="37">
        <v>183.29999999999995</v>
      </c>
      <c r="J64" s="37">
        <v>186.59999999999997</v>
      </c>
      <c r="K64" s="28">
        <v>180</v>
      </c>
      <c r="L64" s="28">
        <v>171.5</v>
      </c>
      <c r="M64" s="28">
        <v>140.74860000000001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4151.6000000000004</v>
      </c>
      <c r="D65" s="37">
        <v>4215.2333333333336</v>
      </c>
      <c r="E65" s="37">
        <v>4020.4666666666672</v>
      </c>
      <c r="F65" s="37">
        <v>3889.3333333333335</v>
      </c>
      <c r="G65" s="37">
        <v>3694.5666666666671</v>
      </c>
      <c r="H65" s="37">
        <v>4346.3666666666668</v>
      </c>
      <c r="I65" s="37">
        <v>4541.1333333333332</v>
      </c>
      <c r="J65" s="37">
        <v>4672.2666666666673</v>
      </c>
      <c r="K65" s="28">
        <v>4410</v>
      </c>
      <c r="L65" s="28">
        <v>4084.1</v>
      </c>
      <c r="M65" s="28">
        <v>9.9383300000000006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1518.5</v>
      </c>
      <c r="D66" s="37">
        <v>1521.3999999999999</v>
      </c>
      <c r="E66" s="37">
        <v>1507.1999999999998</v>
      </c>
      <c r="F66" s="37">
        <v>1495.8999999999999</v>
      </c>
      <c r="G66" s="37">
        <v>1481.6999999999998</v>
      </c>
      <c r="H66" s="37">
        <v>1532.6999999999998</v>
      </c>
      <c r="I66" s="37">
        <v>1546.9</v>
      </c>
      <c r="J66" s="37">
        <v>1558.1999999999998</v>
      </c>
      <c r="K66" s="28">
        <v>1535.6</v>
      </c>
      <c r="L66" s="28">
        <v>1510.1</v>
      </c>
      <c r="M66" s="28">
        <v>4.4866700000000002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589.95000000000005</v>
      </c>
      <c r="D67" s="37">
        <v>593.6</v>
      </c>
      <c r="E67" s="37">
        <v>583.20000000000005</v>
      </c>
      <c r="F67" s="37">
        <v>576.45000000000005</v>
      </c>
      <c r="G67" s="37">
        <v>566.05000000000007</v>
      </c>
      <c r="H67" s="37">
        <v>600.35</v>
      </c>
      <c r="I67" s="37">
        <v>610.74999999999989</v>
      </c>
      <c r="J67" s="37">
        <v>617.5</v>
      </c>
      <c r="K67" s="28">
        <v>604</v>
      </c>
      <c r="L67" s="28">
        <v>586.85</v>
      </c>
      <c r="M67" s="28">
        <v>6.2444699999999997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777.55</v>
      </c>
      <c r="D68" s="37">
        <v>773.08333333333337</v>
      </c>
      <c r="E68" s="37">
        <v>764.4666666666667</v>
      </c>
      <c r="F68" s="37">
        <v>751.38333333333333</v>
      </c>
      <c r="G68" s="37">
        <v>742.76666666666665</v>
      </c>
      <c r="H68" s="37">
        <v>786.16666666666674</v>
      </c>
      <c r="I68" s="37">
        <v>794.7833333333333</v>
      </c>
      <c r="J68" s="37">
        <v>807.86666666666679</v>
      </c>
      <c r="K68" s="28">
        <v>781.7</v>
      </c>
      <c r="L68" s="28">
        <v>760</v>
      </c>
      <c r="M68" s="28">
        <v>3.4108800000000001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393.05</v>
      </c>
      <c r="D69" s="37">
        <v>394.68333333333334</v>
      </c>
      <c r="E69" s="37">
        <v>383.11666666666667</v>
      </c>
      <c r="F69" s="37">
        <v>373.18333333333334</v>
      </c>
      <c r="G69" s="37">
        <v>361.61666666666667</v>
      </c>
      <c r="H69" s="37">
        <v>404.61666666666667</v>
      </c>
      <c r="I69" s="37">
        <v>416.18333333333339</v>
      </c>
      <c r="J69" s="37">
        <v>426.11666666666667</v>
      </c>
      <c r="K69" s="28">
        <v>406.25</v>
      </c>
      <c r="L69" s="28">
        <v>384.75</v>
      </c>
      <c r="M69" s="28">
        <v>27.425660000000001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1030.95</v>
      </c>
      <c r="D70" s="37">
        <v>1034.6166666666668</v>
      </c>
      <c r="E70" s="37">
        <v>1018.2833333333335</v>
      </c>
      <c r="F70" s="37">
        <v>1005.6166666666668</v>
      </c>
      <c r="G70" s="37">
        <v>989.28333333333353</v>
      </c>
      <c r="H70" s="37">
        <v>1047.2833333333335</v>
      </c>
      <c r="I70" s="37">
        <v>1063.6166666666666</v>
      </c>
      <c r="J70" s="37">
        <v>1076.2833333333335</v>
      </c>
      <c r="K70" s="28">
        <v>1050.95</v>
      </c>
      <c r="L70" s="28">
        <v>1021.95</v>
      </c>
      <c r="M70" s="28">
        <v>11.6473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341.15</v>
      </c>
      <c r="D71" s="37">
        <v>343.33333333333331</v>
      </c>
      <c r="E71" s="37">
        <v>333.21666666666664</v>
      </c>
      <c r="F71" s="37">
        <v>325.2833333333333</v>
      </c>
      <c r="G71" s="37">
        <v>315.16666666666663</v>
      </c>
      <c r="H71" s="37">
        <v>351.26666666666665</v>
      </c>
      <c r="I71" s="37">
        <v>361.38333333333333</v>
      </c>
      <c r="J71" s="37">
        <v>369.31666666666666</v>
      </c>
      <c r="K71" s="28">
        <v>353.45</v>
      </c>
      <c r="L71" s="28">
        <v>335.4</v>
      </c>
      <c r="M71" s="28">
        <v>81.511799999999994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556.65</v>
      </c>
      <c r="D72" s="37">
        <v>551.73333333333335</v>
      </c>
      <c r="E72" s="37">
        <v>544.7166666666667</v>
      </c>
      <c r="F72" s="37">
        <v>532.7833333333333</v>
      </c>
      <c r="G72" s="37">
        <v>525.76666666666665</v>
      </c>
      <c r="H72" s="37">
        <v>563.66666666666674</v>
      </c>
      <c r="I72" s="37">
        <v>570.68333333333339</v>
      </c>
      <c r="J72" s="37">
        <v>582.61666666666679</v>
      </c>
      <c r="K72" s="28">
        <v>558.75</v>
      </c>
      <c r="L72" s="28">
        <v>539.79999999999995</v>
      </c>
      <c r="M72" s="28">
        <v>27.261500000000002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1423.8</v>
      </c>
      <c r="D73" s="37">
        <v>1434.5833333333333</v>
      </c>
      <c r="E73" s="37">
        <v>1394.2666666666664</v>
      </c>
      <c r="F73" s="37">
        <v>1364.7333333333331</v>
      </c>
      <c r="G73" s="37">
        <v>1324.4166666666663</v>
      </c>
      <c r="H73" s="37">
        <v>1464.1166666666666</v>
      </c>
      <c r="I73" s="37">
        <v>1504.4333333333336</v>
      </c>
      <c r="J73" s="37">
        <v>1533.9666666666667</v>
      </c>
      <c r="K73" s="28">
        <v>1474.9</v>
      </c>
      <c r="L73" s="28">
        <v>1405.05</v>
      </c>
      <c r="M73" s="28">
        <v>3.8981599999999998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2200.25</v>
      </c>
      <c r="D74" s="37">
        <v>2217.6666666666665</v>
      </c>
      <c r="E74" s="37">
        <v>2162.583333333333</v>
      </c>
      <c r="F74" s="37">
        <v>2124.9166666666665</v>
      </c>
      <c r="G74" s="37">
        <v>2069.833333333333</v>
      </c>
      <c r="H74" s="37">
        <v>2255.333333333333</v>
      </c>
      <c r="I74" s="37">
        <v>2310.4166666666661</v>
      </c>
      <c r="J74" s="37">
        <v>2348.083333333333</v>
      </c>
      <c r="K74" s="28">
        <v>2272.75</v>
      </c>
      <c r="L74" s="28">
        <v>2180</v>
      </c>
      <c r="M74" s="28">
        <v>20.293880000000001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72.849999999999994</v>
      </c>
      <c r="D75" s="37">
        <v>73.816666666666663</v>
      </c>
      <c r="E75" s="37">
        <v>70.73333333333332</v>
      </c>
      <c r="F75" s="37">
        <v>68.61666666666666</v>
      </c>
      <c r="G75" s="37">
        <v>65.533333333333317</v>
      </c>
      <c r="H75" s="37">
        <v>75.933333333333323</v>
      </c>
      <c r="I75" s="37">
        <v>79.016666666666666</v>
      </c>
      <c r="J75" s="37">
        <v>81.133333333333326</v>
      </c>
      <c r="K75" s="28">
        <v>76.900000000000006</v>
      </c>
      <c r="L75" s="28">
        <v>71.7</v>
      </c>
      <c r="M75" s="28">
        <v>47.773789999999998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4386.25</v>
      </c>
      <c r="D76" s="37">
        <v>4409.8500000000004</v>
      </c>
      <c r="E76" s="37">
        <v>4341.5000000000009</v>
      </c>
      <c r="F76" s="37">
        <v>4296.7500000000009</v>
      </c>
      <c r="G76" s="37">
        <v>4228.4000000000015</v>
      </c>
      <c r="H76" s="37">
        <v>4454.6000000000004</v>
      </c>
      <c r="I76" s="37">
        <v>4522.9499999999989</v>
      </c>
      <c r="J76" s="37">
        <v>4567.7</v>
      </c>
      <c r="K76" s="28">
        <v>4478.2</v>
      </c>
      <c r="L76" s="28">
        <v>4365.1000000000004</v>
      </c>
      <c r="M76" s="28">
        <v>4.0339400000000003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4284.2</v>
      </c>
      <c r="D77" s="37">
        <v>4320.083333333333</v>
      </c>
      <c r="E77" s="37">
        <v>4217.1666666666661</v>
      </c>
      <c r="F77" s="37">
        <v>4150.1333333333332</v>
      </c>
      <c r="G77" s="37">
        <v>4047.2166666666662</v>
      </c>
      <c r="H77" s="37">
        <v>4387.1166666666659</v>
      </c>
      <c r="I77" s="37">
        <v>4490.0333333333319</v>
      </c>
      <c r="J77" s="37">
        <v>4557.0666666666657</v>
      </c>
      <c r="K77" s="28">
        <v>4423</v>
      </c>
      <c r="L77" s="28">
        <v>4253.05</v>
      </c>
      <c r="M77" s="28">
        <v>3.4058000000000002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2618.5500000000002</v>
      </c>
      <c r="D78" s="37">
        <v>2631.6833333333334</v>
      </c>
      <c r="E78" s="37">
        <v>2588.3666666666668</v>
      </c>
      <c r="F78" s="37">
        <v>2558.1833333333334</v>
      </c>
      <c r="G78" s="37">
        <v>2514.8666666666668</v>
      </c>
      <c r="H78" s="37">
        <v>2661.8666666666668</v>
      </c>
      <c r="I78" s="37">
        <v>2705.1833333333334</v>
      </c>
      <c r="J78" s="37">
        <v>2735.3666666666668</v>
      </c>
      <c r="K78" s="28">
        <v>2675</v>
      </c>
      <c r="L78" s="28">
        <v>2601.5</v>
      </c>
      <c r="M78" s="28">
        <v>1.94435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3899.85</v>
      </c>
      <c r="D79" s="37">
        <v>3926.2833333333333</v>
      </c>
      <c r="E79" s="37">
        <v>3853.5666666666666</v>
      </c>
      <c r="F79" s="37">
        <v>3807.2833333333333</v>
      </c>
      <c r="G79" s="37">
        <v>3734.5666666666666</v>
      </c>
      <c r="H79" s="37">
        <v>3972.5666666666666</v>
      </c>
      <c r="I79" s="37">
        <v>4045.2833333333328</v>
      </c>
      <c r="J79" s="37">
        <v>4091.5666666666666</v>
      </c>
      <c r="K79" s="28">
        <v>3999</v>
      </c>
      <c r="L79" s="28">
        <v>3880</v>
      </c>
      <c r="M79" s="28">
        <v>4.7129399999999997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2305.25</v>
      </c>
      <c r="D80" s="37">
        <v>2313.4333333333329</v>
      </c>
      <c r="E80" s="37">
        <v>2271.9166666666661</v>
      </c>
      <c r="F80" s="37">
        <v>2238.583333333333</v>
      </c>
      <c r="G80" s="37">
        <v>2197.0666666666662</v>
      </c>
      <c r="H80" s="37">
        <v>2346.766666666666</v>
      </c>
      <c r="I80" s="37">
        <v>2388.2833333333333</v>
      </c>
      <c r="J80" s="37">
        <v>2421.6166666666659</v>
      </c>
      <c r="K80" s="28">
        <v>2354.9499999999998</v>
      </c>
      <c r="L80" s="28">
        <v>2280.1</v>
      </c>
      <c r="M80" s="28">
        <v>6.1102499999999997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483.9</v>
      </c>
      <c r="D81" s="37">
        <v>484.84999999999997</v>
      </c>
      <c r="E81" s="37">
        <v>479.04999999999995</v>
      </c>
      <c r="F81" s="37">
        <v>474.2</v>
      </c>
      <c r="G81" s="37">
        <v>468.4</v>
      </c>
      <c r="H81" s="37">
        <v>489.69999999999993</v>
      </c>
      <c r="I81" s="37">
        <v>495.5</v>
      </c>
      <c r="J81" s="37">
        <v>500.34999999999991</v>
      </c>
      <c r="K81" s="28">
        <v>490.65</v>
      </c>
      <c r="L81" s="28">
        <v>480</v>
      </c>
      <c r="M81" s="28">
        <v>5.4273199999999999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1198.25</v>
      </c>
      <c r="D82" s="37">
        <v>1188.4666666666667</v>
      </c>
      <c r="E82" s="37">
        <v>1166.9333333333334</v>
      </c>
      <c r="F82" s="37">
        <v>1135.6166666666668</v>
      </c>
      <c r="G82" s="37">
        <v>1114.0833333333335</v>
      </c>
      <c r="H82" s="37">
        <v>1219.7833333333333</v>
      </c>
      <c r="I82" s="37">
        <v>1241.3166666666666</v>
      </c>
      <c r="J82" s="37">
        <v>1272.6333333333332</v>
      </c>
      <c r="K82" s="28">
        <v>1210</v>
      </c>
      <c r="L82" s="28">
        <v>1157.1500000000001</v>
      </c>
      <c r="M82" s="28">
        <v>0.59784999999999999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1809.8</v>
      </c>
      <c r="D83" s="37">
        <v>1806.55</v>
      </c>
      <c r="E83" s="37">
        <v>1798.3</v>
      </c>
      <c r="F83" s="37">
        <v>1786.8</v>
      </c>
      <c r="G83" s="37">
        <v>1778.55</v>
      </c>
      <c r="H83" s="37">
        <v>1818.05</v>
      </c>
      <c r="I83" s="37">
        <v>1826.3</v>
      </c>
      <c r="J83" s="37">
        <v>1837.8</v>
      </c>
      <c r="K83" s="28">
        <v>1814.8</v>
      </c>
      <c r="L83" s="28">
        <v>1795.05</v>
      </c>
      <c r="M83" s="28">
        <v>15.84013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154</v>
      </c>
      <c r="D84" s="37">
        <v>154.43333333333334</v>
      </c>
      <c r="E84" s="37">
        <v>152.26666666666668</v>
      </c>
      <c r="F84" s="37">
        <v>150.53333333333333</v>
      </c>
      <c r="G84" s="37">
        <v>148.36666666666667</v>
      </c>
      <c r="H84" s="37">
        <v>156.16666666666669</v>
      </c>
      <c r="I84" s="37">
        <v>158.33333333333331</v>
      </c>
      <c r="J84" s="37">
        <v>160.06666666666669</v>
      </c>
      <c r="K84" s="28">
        <v>156.6</v>
      </c>
      <c r="L84" s="28">
        <v>152.69999999999999</v>
      </c>
      <c r="M84" s="28">
        <v>21.217870000000001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93.45</v>
      </c>
      <c r="D85" s="37">
        <v>94.083333333333329</v>
      </c>
      <c r="E85" s="37">
        <v>92.36666666666666</v>
      </c>
      <c r="F85" s="37">
        <v>91.283333333333331</v>
      </c>
      <c r="G85" s="37">
        <v>89.566666666666663</v>
      </c>
      <c r="H85" s="37">
        <v>95.166666666666657</v>
      </c>
      <c r="I85" s="37">
        <v>96.883333333333326</v>
      </c>
      <c r="J85" s="37">
        <v>97.966666666666654</v>
      </c>
      <c r="K85" s="28">
        <v>95.8</v>
      </c>
      <c r="L85" s="28">
        <v>93</v>
      </c>
      <c r="M85" s="28">
        <v>126.84289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251.75</v>
      </c>
      <c r="D86" s="37">
        <v>253.81666666666669</v>
      </c>
      <c r="E86" s="37">
        <v>248.63333333333338</v>
      </c>
      <c r="F86" s="37">
        <v>245.51666666666668</v>
      </c>
      <c r="G86" s="37">
        <v>240.33333333333337</v>
      </c>
      <c r="H86" s="37">
        <v>256.93333333333339</v>
      </c>
      <c r="I86" s="37">
        <v>262.11666666666673</v>
      </c>
      <c r="J86" s="37">
        <v>265.23333333333341</v>
      </c>
      <c r="K86" s="28">
        <v>259</v>
      </c>
      <c r="L86" s="28">
        <v>250.7</v>
      </c>
      <c r="M86" s="28">
        <v>9.9081700000000001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148.44999999999999</v>
      </c>
      <c r="D87" s="37">
        <v>149.01666666666668</v>
      </c>
      <c r="E87" s="37">
        <v>146.13333333333335</v>
      </c>
      <c r="F87" s="37">
        <v>143.81666666666666</v>
      </c>
      <c r="G87" s="37">
        <v>140.93333333333334</v>
      </c>
      <c r="H87" s="37">
        <v>151.33333333333337</v>
      </c>
      <c r="I87" s="37">
        <v>154.2166666666667</v>
      </c>
      <c r="J87" s="37">
        <v>156.53333333333339</v>
      </c>
      <c r="K87" s="28">
        <v>151.9</v>
      </c>
      <c r="L87" s="28">
        <v>146.69999999999999</v>
      </c>
      <c r="M87" s="28">
        <v>205.24474000000001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37.6</v>
      </c>
      <c r="D88" s="37">
        <v>38.016666666666673</v>
      </c>
      <c r="E88" s="37">
        <v>36.983333333333348</v>
      </c>
      <c r="F88" s="37">
        <v>36.366666666666674</v>
      </c>
      <c r="G88" s="37">
        <v>35.33333333333335</v>
      </c>
      <c r="H88" s="37">
        <v>38.633333333333347</v>
      </c>
      <c r="I88" s="37">
        <v>39.666666666666664</v>
      </c>
      <c r="J88" s="37">
        <v>40.283333333333346</v>
      </c>
      <c r="K88" s="28">
        <v>39.049999999999997</v>
      </c>
      <c r="L88" s="28">
        <v>37.4</v>
      </c>
      <c r="M88" s="28">
        <v>99.466489999999993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3271.3</v>
      </c>
      <c r="D89" s="37">
        <v>3290.2833333333333</v>
      </c>
      <c r="E89" s="37">
        <v>3237.0166666666664</v>
      </c>
      <c r="F89" s="37">
        <v>3202.7333333333331</v>
      </c>
      <c r="G89" s="37">
        <v>3149.4666666666662</v>
      </c>
      <c r="H89" s="37">
        <v>3324.5666666666666</v>
      </c>
      <c r="I89" s="37">
        <v>3377.8333333333339</v>
      </c>
      <c r="J89" s="37">
        <v>3412.1166666666668</v>
      </c>
      <c r="K89" s="28">
        <v>3343.55</v>
      </c>
      <c r="L89" s="28">
        <v>3256</v>
      </c>
      <c r="M89" s="28">
        <v>1.9104300000000001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444.05</v>
      </c>
      <c r="D90" s="37">
        <v>446.95</v>
      </c>
      <c r="E90" s="37">
        <v>436.2</v>
      </c>
      <c r="F90" s="37">
        <v>428.35</v>
      </c>
      <c r="G90" s="37">
        <v>417.6</v>
      </c>
      <c r="H90" s="37">
        <v>454.79999999999995</v>
      </c>
      <c r="I90" s="37">
        <v>465.54999999999995</v>
      </c>
      <c r="J90" s="37">
        <v>473.39999999999992</v>
      </c>
      <c r="K90" s="28">
        <v>457.7</v>
      </c>
      <c r="L90" s="28">
        <v>439.1</v>
      </c>
      <c r="M90" s="28">
        <v>9.5244700000000009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724.6</v>
      </c>
      <c r="D91" s="37">
        <v>725.06666666666661</v>
      </c>
      <c r="E91" s="37">
        <v>709.13333333333321</v>
      </c>
      <c r="F91" s="37">
        <v>693.66666666666663</v>
      </c>
      <c r="G91" s="37">
        <v>677.73333333333323</v>
      </c>
      <c r="H91" s="37">
        <v>740.53333333333319</v>
      </c>
      <c r="I91" s="37">
        <v>756.46666666666658</v>
      </c>
      <c r="J91" s="37">
        <v>771.93333333333317</v>
      </c>
      <c r="K91" s="28">
        <v>741</v>
      </c>
      <c r="L91" s="28">
        <v>709.6</v>
      </c>
      <c r="M91" s="28">
        <v>24.83379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496.25</v>
      </c>
      <c r="D92" s="37">
        <v>501.35000000000008</v>
      </c>
      <c r="E92" s="37">
        <v>488.50000000000011</v>
      </c>
      <c r="F92" s="37">
        <v>480.75000000000006</v>
      </c>
      <c r="G92" s="37">
        <v>467.90000000000009</v>
      </c>
      <c r="H92" s="37">
        <v>509.10000000000014</v>
      </c>
      <c r="I92" s="37">
        <v>521.95000000000016</v>
      </c>
      <c r="J92" s="37">
        <v>529.70000000000016</v>
      </c>
      <c r="K92" s="28">
        <v>514.20000000000005</v>
      </c>
      <c r="L92" s="28">
        <v>493.6</v>
      </c>
      <c r="M92" s="28">
        <v>3.7621600000000002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1470.95</v>
      </c>
      <c r="D93" s="37">
        <v>1489.95</v>
      </c>
      <c r="E93" s="37">
        <v>1443</v>
      </c>
      <c r="F93" s="37">
        <v>1415.05</v>
      </c>
      <c r="G93" s="37">
        <v>1368.1</v>
      </c>
      <c r="H93" s="37">
        <v>1517.9</v>
      </c>
      <c r="I93" s="37">
        <v>1564.8500000000004</v>
      </c>
      <c r="J93" s="37">
        <v>1592.8000000000002</v>
      </c>
      <c r="K93" s="28">
        <v>1536.9</v>
      </c>
      <c r="L93" s="28">
        <v>1462</v>
      </c>
      <c r="M93" s="28">
        <v>16.191389999999998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1564.25</v>
      </c>
      <c r="D94" s="37">
        <v>1573.5166666666664</v>
      </c>
      <c r="E94" s="37">
        <v>1548.3333333333328</v>
      </c>
      <c r="F94" s="37">
        <v>1532.4166666666663</v>
      </c>
      <c r="G94" s="37">
        <v>1507.2333333333327</v>
      </c>
      <c r="H94" s="37">
        <v>1589.4333333333329</v>
      </c>
      <c r="I94" s="37">
        <v>1614.6166666666663</v>
      </c>
      <c r="J94" s="37">
        <v>1630.5333333333331</v>
      </c>
      <c r="K94" s="28">
        <v>1598.7</v>
      </c>
      <c r="L94" s="28">
        <v>1557.6</v>
      </c>
      <c r="M94" s="28">
        <v>9.1326199999999993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511.05</v>
      </c>
      <c r="D95" s="37">
        <v>516.9</v>
      </c>
      <c r="E95" s="37">
        <v>502.79999999999995</v>
      </c>
      <c r="F95" s="37">
        <v>494.54999999999995</v>
      </c>
      <c r="G95" s="37">
        <v>480.44999999999993</v>
      </c>
      <c r="H95" s="37">
        <v>525.15</v>
      </c>
      <c r="I95" s="37">
        <v>539.25000000000011</v>
      </c>
      <c r="J95" s="37">
        <v>547.5</v>
      </c>
      <c r="K95" s="28">
        <v>531</v>
      </c>
      <c r="L95" s="28">
        <v>508.65</v>
      </c>
      <c r="M95" s="28">
        <v>25.650729999999999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259.3</v>
      </c>
      <c r="D96" s="37">
        <v>261.58333333333331</v>
      </c>
      <c r="E96" s="37">
        <v>254.71666666666664</v>
      </c>
      <c r="F96" s="37">
        <v>250.13333333333333</v>
      </c>
      <c r="G96" s="37">
        <v>243.26666666666665</v>
      </c>
      <c r="H96" s="37">
        <v>266.16666666666663</v>
      </c>
      <c r="I96" s="37">
        <v>273.0333333333333</v>
      </c>
      <c r="J96" s="37">
        <v>277.61666666666662</v>
      </c>
      <c r="K96" s="28">
        <v>268.45</v>
      </c>
      <c r="L96" s="28">
        <v>257</v>
      </c>
      <c r="M96" s="28">
        <v>6.8948600000000004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1176.8499999999999</v>
      </c>
      <c r="D97" s="37">
        <v>1186.4166666666665</v>
      </c>
      <c r="E97" s="37">
        <v>1158.5333333333331</v>
      </c>
      <c r="F97" s="37">
        <v>1140.2166666666665</v>
      </c>
      <c r="G97" s="37">
        <v>1112.333333333333</v>
      </c>
      <c r="H97" s="37">
        <v>1204.7333333333331</v>
      </c>
      <c r="I97" s="37">
        <v>1232.6166666666663</v>
      </c>
      <c r="J97" s="37">
        <v>1250.9333333333332</v>
      </c>
      <c r="K97" s="28">
        <v>1214.3</v>
      </c>
      <c r="L97" s="28">
        <v>1168.0999999999999</v>
      </c>
      <c r="M97" s="28">
        <v>30.030660000000001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2132.15</v>
      </c>
      <c r="D98" s="37">
        <v>2141.5833333333335</v>
      </c>
      <c r="E98" s="37">
        <v>2109.2166666666672</v>
      </c>
      <c r="F98" s="37">
        <v>2086.2833333333338</v>
      </c>
      <c r="G98" s="37">
        <v>2053.9166666666674</v>
      </c>
      <c r="H98" s="37">
        <v>2164.5166666666669</v>
      </c>
      <c r="I98" s="37">
        <v>2196.8833333333328</v>
      </c>
      <c r="J98" s="37">
        <v>2219.8166666666666</v>
      </c>
      <c r="K98" s="28">
        <v>2173.9499999999998</v>
      </c>
      <c r="L98" s="28">
        <v>2118.65</v>
      </c>
      <c r="M98" s="28">
        <v>2.6036899999999998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1424</v>
      </c>
      <c r="D99" s="37">
        <v>1428.4166666666667</v>
      </c>
      <c r="E99" s="37">
        <v>1407.3333333333335</v>
      </c>
      <c r="F99" s="37">
        <v>1390.6666666666667</v>
      </c>
      <c r="G99" s="37">
        <v>1369.5833333333335</v>
      </c>
      <c r="H99" s="37">
        <v>1445.0833333333335</v>
      </c>
      <c r="I99" s="37">
        <v>1466.166666666667</v>
      </c>
      <c r="J99" s="37">
        <v>1482.8333333333335</v>
      </c>
      <c r="K99" s="28">
        <v>1449.5</v>
      </c>
      <c r="L99" s="28">
        <v>1411.75</v>
      </c>
      <c r="M99" s="28">
        <v>94.339640000000003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504.7</v>
      </c>
      <c r="D100" s="37">
        <v>509.08333333333331</v>
      </c>
      <c r="E100" s="37">
        <v>498.36666666666667</v>
      </c>
      <c r="F100" s="37">
        <v>492.03333333333336</v>
      </c>
      <c r="G100" s="37">
        <v>481.31666666666672</v>
      </c>
      <c r="H100" s="37">
        <v>515.41666666666663</v>
      </c>
      <c r="I100" s="37">
        <v>526.13333333333321</v>
      </c>
      <c r="J100" s="37">
        <v>532.46666666666658</v>
      </c>
      <c r="K100" s="28">
        <v>519.79999999999995</v>
      </c>
      <c r="L100" s="28">
        <v>502.75</v>
      </c>
      <c r="M100" s="28">
        <v>45.135129999999997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1082.05</v>
      </c>
      <c r="D101" s="37">
        <v>1089.5833333333333</v>
      </c>
      <c r="E101" s="37">
        <v>1065.0666666666666</v>
      </c>
      <c r="F101" s="37">
        <v>1048.0833333333333</v>
      </c>
      <c r="G101" s="37">
        <v>1023.5666666666666</v>
      </c>
      <c r="H101" s="37">
        <v>1106.5666666666666</v>
      </c>
      <c r="I101" s="37">
        <v>1131.0833333333335</v>
      </c>
      <c r="J101" s="37">
        <v>1148.0666666666666</v>
      </c>
      <c r="K101" s="28">
        <v>1114.0999999999999</v>
      </c>
      <c r="L101" s="28">
        <v>1072.5999999999999</v>
      </c>
      <c r="M101" s="28">
        <v>11.582649999999999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2318.4</v>
      </c>
      <c r="D102" s="37">
        <v>2332.7999999999997</v>
      </c>
      <c r="E102" s="37">
        <v>2285.5999999999995</v>
      </c>
      <c r="F102" s="37">
        <v>2252.7999999999997</v>
      </c>
      <c r="G102" s="37">
        <v>2205.5999999999995</v>
      </c>
      <c r="H102" s="37">
        <v>2365.5999999999995</v>
      </c>
      <c r="I102" s="37">
        <v>2412.7999999999993</v>
      </c>
      <c r="J102" s="37">
        <v>2445.5999999999995</v>
      </c>
      <c r="K102" s="28">
        <v>2380</v>
      </c>
      <c r="L102" s="28">
        <v>2300</v>
      </c>
      <c r="M102" s="28">
        <v>6.1228499999999997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559.75</v>
      </c>
      <c r="D103" s="37">
        <v>565.86666666666667</v>
      </c>
      <c r="E103" s="37">
        <v>549.83333333333337</v>
      </c>
      <c r="F103" s="37">
        <v>539.91666666666674</v>
      </c>
      <c r="G103" s="37">
        <v>523.88333333333344</v>
      </c>
      <c r="H103" s="37">
        <v>575.7833333333333</v>
      </c>
      <c r="I103" s="37">
        <v>591.81666666666661</v>
      </c>
      <c r="J103" s="37">
        <v>601.73333333333323</v>
      </c>
      <c r="K103" s="28">
        <v>581.9</v>
      </c>
      <c r="L103" s="28">
        <v>555.95000000000005</v>
      </c>
      <c r="M103" s="28">
        <v>130.05715000000001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1376.8</v>
      </c>
      <c r="D104" s="37">
        <v>1379.1833333333334</v>
      </c>
      <c r="E104" s="37">
        <v>1356.3666666666668</v>
      </c>
      <c r="F104" s="37">
        <v>1335.9333333333334</v>
      </c>
      <c r="G104" s="37">
        <v>1313.1166666666668</v>
      </c>
      <c r="H104" s="37">
        <v>1399.6166666666668</v>
      </c>
      <c r="I104" s="37">
        <v>1422.4333333333334</v>
      </c>
      <c r="J104" s="37">
        <v>1442.8666666666668</v>
      </c>
      <c r="K104" s="28">
        <v>1402</v>
      </c>
      <c r="L104" s="28">
        <v>1358.75</v>
      </c>
      <c r="M104" s="28">
        <v>3.9660500000000001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114.15</v>
      </c>
      <c r="D105" s="37">
        <v>115.48333333333335</v>
      </c>
      <c r="E105" s="37">
        <v>110.81666666666669</v>
      </c>
      <c r="F105" s="37">
        <v>107.48333333333335</v>
      </c>
      <c r="G105" s="37">
        <v>102.81666666666669</v>
      </c>
      <c r="H105" s="37">
        <v>118.81666666666669</v>
      </c>
      <c r="I105" s="37">
        <v>123.48333333333335</v>
      </c>
      <c r="J105" s="37">
        <v>126.81666666666669</v>
      </c>
      <c r="K105" s="28">
        <v>120.15</v>
      </c>
      <c r="L105" s="28">
        <v>112.15</v>
      </c>
      <c r="M105" s="28">
        <v>70.401759999999996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273.55</v>
      </c>
      <c r="D106" s="37">
        <v>275.66666666666669</v>
      </c>
      <c r="E106" s="37">
        <v>268.13333333333338</v>
      </c>
      <c r="F106" s="37">
        <v>262.7166666666667</v>
      </c>
      <c r="G106" s="37">
        <v>255.18333333333339</v>
      </c>
      <c r="H106" s="37">
        <v>281.08333333333337</v>
      </c>
      <c r="I106" s="37">
        <v>288.61666666666667</v>
      </c>
      <c r="J106" s="37">
        <v>294.03333333333336</v>
      </c>
      <c r="K106" s="28">
        <v>283.2</v>
      </c>
      <c r="L106" s="28">
        <v>270.25</v>
      </c>
      <c r="M106" s="28">
        <v>80.357249999999993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2038.2</v>
      </c>
      <c r="D107" s="37">
        <v>2048</v>
      </c>
      <c r="E107" s="37">
        <v>2015.1999999999998</v>
      </c>
      <c r="F107" s="37">
        <v>1992.1999999999998</v>
      </c>
      <c r="G107" s="37">
        <v>1959.3999999999996</v>
      </c>
      <c r="H107" s="37">
        <v>2071</v>
      </c>
      <c r="I107" s="37">
        <v>2103.8000000000002</v>
      </c>
      <c r="J107" s="37">
        <v>2126.8000000000002</v>
      </c>
      <c r="K107" s="28">
        <v>2080.8000000000002</v>
      </c>
      <c r="L107" s="28">
        <v>2025</v>
      </c>
      <c r="M107" s="28">
        <v>23.910229999999999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305.5</v>
      </c>
      <c r="D108" s="37">
        <v>307.45</v>
      </c>
      <c r="E108" s="37">
        <v>303.04999999999995</v>
      </c>
      <c r="F108" s="37">
        <v>300.59999999999997</v>
      </c>
      <c r="G108" s="37">
        <v>296.19999999999993</v>
      </c>
      <c r="H108" s="37">
        <v>309.89999999999998</v>
      </c>
      <c r="I108" s="37">
        <v>314.29999999999995</v>
      </c>
      <c r="J108" s="37">
        <v>316.75</v>
      </c>
      <c r="K108" s="28">
        <v>311.85000000000002</v>
      </c>
      <c r="L108" s="28">
        <v>305</v>
      </c>
      <c r="M108" s="28">
        <v>9.7392400000000006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2240.85</v>
      </c>
      <c r="D109" s="37">
        <v>2259.7833333333333</v>
      </c>
      <c r="E109" s="37">
        <v>2211.5166666666664</v>
      </c>
      <c r="F109" s="37">
        <v>2182.1833333333329</v>
      </c>
      <c r="G109" s="37">
        <v>2133.9166666666661</v>
      </c>
      <c r="H109" s="37">
        <v>2289.1166666666668</v>
      </c>
      <c r="I109" s="37">
        <v>2337.3833333333341</v>
      </c>
      <c r="J109" s="37">
        <v>2366.7166666666672</v>
      </c>
      <c r="K109" s="28">
        <v>2308.0500000000002</v>
      </c>
      <c r="L109" s="28">
        <v>2230.4499999999998</v>
      </c>
      <c r="M109" s="28">
        <v>45.572360000000003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697.35</v>
      </c>
      <c r="D110" s="37">
        <v>697.81666666666661</v>
      </c>
      <c r="E110" s="37">
        <v>687.53333333333319</v>
      </c>
      <c r="F110" s="37">
        <v>677.71666666666658</v>
      </c>
      <c r="G110" s="37">
        <v>667.43333333333317</v>
      </c>
      <c r="H110" s="37">
        <v>707.63333333333321</v>
      </c>
      <c r="I110" s="37">
        <v>717.91666666666652</v>
      </c>
      <c r="J110" s="37">
        <v>727.73333333333323</v>
      </c>
      <c r="K110" s="28">
        <v>708.1</v>
      </c>
      <c r="L110" s="28">
        <v>688</v>
      </c>
      <c r="M110" s="28">
        <v>277.14580000000001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1210.7</v>
      </c>
      <c r="D111" s="37">
        <v>1227.25</v>
      </c>
      <c r="E111" s="37">
        <v>1186.9000000000001</v>
      </c>
      <c r="F111" s="37">
        <v>1163.1000000000001</v>
      </c>
      <c r="G111" s="37">
        <v>1122.7500000000002</v>
      </c>
      <c r="H111" s="37">
        <v>1251.05</v>
      </c>
      <c r="I111" s="37">
        <v>1291.3999999999999</v>
      </c>
      <c r="J111" s="37">
        <v>1315.1999999999998</v>
      </c>
      <c r="K111" s="28">
        <v>1267.5999999999999</v>
      </c>
      <c r="L111" s="28">
        <v>1203.45</v>
      </c>
      <c r="M111" s="28">
        <v>8.0771999999999995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458</v>
      </c>
      <c r="D112" s="37">
        <v>462.05</v>
      </c>
      <c r="E112" s="37">
        <v>450.95000000000005</v>
      </c>
      <c r="F112" s="37">
        <v>443.90000000000003</v>
      </c>
      <c r="G112" s="37">
        <v>432.80000000000007</v>
      </c>
      <c r="H112" s="37">
        <v>469.1</v>
      </c>
      <c r="I112" s="37">
        <v>480.20000000000005</v>
      </c>
      <c r="J112" s="37">
        <v>487.25</v>
      </c>
      <c r="K112" s="28">
        <v>473.15</v>
      </c>
      <c r="L112" s="28">
        <v>455</v>
      </c>
      <c r="M112" s="28">
        <v>14.881030000000001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599.1</v>
      </c>
      <c r="D113" s="37">
        <v>596.33333333333337</v>
      </c>
      <c r="E113" s="37">
        <v>585.86666666666679</v>
      </c>
      <c r="F113" s="37">
        <v>572.63333333333344</v>
      </c>
      <c r="G113" s="37">
        <v>562.16666666666686</v>
      </c>
      <c r="H113" s="37">
        <v>609.56666666666672</v>
      </c>
      <c r="I113" s="37">
        <v>620.03333333333319</v>
      </c>
      <c r="J113" s="37">
        <v>633.26666666666665</v>
      </c>
      <c r="K113" s="28">
        <v>606.79999999999995</v>
      </c>
      <c r="L113" s="28">
        <v>583.1</v>
      </c>
      <c r="M113" s="28">
        <v>6.6735199999999999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40.700000000000003</v>
      </c>
      <c r="D114" s="37">
        <v>41.183333333333337</v>
      </c>
      <c r="E114" s="37">
        <v>39.916666666666671</v>
      </c>
      <c r="F114" s="37">
        <v>39.133333333333333</v>
      </c>
      <c r="G114" s="37">
        <v>37.866666666666667</v>
      </c>
      <c r="H114" s="37">
        <v>41.966666666666676</v>
      </c>
      <c r="I114" s="37">
        <v>43.233333333333341</v>
      </c>
      <c r="J114" s="37">
        <v>44.01666666666668</v>
      </c>
      <c r="K114" s="28">
        <v>42.45</v>
      </c>
      <c r="L114" s="28">
        <v>40.4</v>
      </c>
      <c r="M114" s="28">
        <v>277.19716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237.85</v>
      </c>
      <c r="D115" s="37">
        <v>238.38333333333333</v>
      </c>
      <c r="E115" s="37">
        <v>235.36666666666665</v>
      </c>
      <c r="F115" s="37">
        <v>232.88333333333333</v>
      </c>
      <c r="G115" s="37">
        <v>229.86666666666665</v>
      </c>
      <c r="H115" s="37">
        <v>240.86666666666665</v>
      </c>
      <c r="I115" s="37">
        <v>243.8833333333333</v>
      </c>
      <c r="J115" s="37">
        <v>246.36666666666665</v>
      </c>
      <c r="K115" s="28">
        <v>241.4</v>
      </c>
      <c r="L115" s="28">
        <v>235.9</v>
      </c>
      <c r="M115" s="28">
        <v>329.98304999999999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4351.8500000000004</v>
      </c>
      <c r="D116" s="37">
        <v>4412.5333333333338</v>
      </c>
      <c r="E116" s="37">
        <v>4275.0666666666675</v>
      </c>
      <c r="F116" s="37">
        <v>4198.2833333333338</v>
      </c>
      <c r="G116" s="37">
        <v>4060.8166666666675</v>
      </c>
      <c r="H116" s="37">
        <v>4489.3166666666675</v>
      </c>
      <c r="I116" s="37">
        <v>4626.7833333333328</v>
      </c>
      <c r="J116" s="37">
        <v>4703.5666666666675</v>
      </c>
      <c r="K116" s="28">
        <v>4550</v>
      </c>
      <c r="L116" s="28">
        <v>4335.75</v>
      </c>
      <c r="M116" s="28">
        <v>1.2978000000000001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148.69999999999999</v>
      </c>
      <c r="D117" s="37">
        <v>149.81666666666666</v>
      </c>
      <c r="E117" s="37">
        <v>145.63333333333333</v>
      </c>
      <c r="F117" s="37">
        <v>142.56666666666666</v>
      </c>
      <c r="G117" s="37">
        <v>138.38333333333333</v>
      </c>
      <c r="H117" s="37">
        <v>152.88333333333333</v>
      </c>
      <c r="I117" s="37">
        <v>157.06666666666666</v>
      </c>
      <c r="J117" s="37">
        <v>160.13333333333333</v>
      </c>
      <c r="K117" s="28">
        <v>154</v>
      </c>
      <c r="L117" s="28">
        <v>146.75</v>
      </c>
      <c r="M117" s="28">
        <v>17.097249999999999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201.75</v>
      </c>
      <c r="D118" s="37">
        <v>203.15</v>
      </c>
      <c r="E118" s="37">
        <v>199</v>
      </c>
      <c r="F118" s="37">
        <v>196.25</v>
      </c>
      <c r="G118" s="37">
        <v>192.1</v>
      </c>
      <c r="H118" s="37">
        <v>205.9</v>
      </c>
      <c r="I118" s="37">
        <v>210.05000000000004</v>
      </c>
      <c r="J118" s="37">
        <v>212.8</v>
      </c>
      <c r="K118" s="28">
        <v>207.3</v>
      </c>
      <c r="L118" s="28">
        <v>200.4</v>
      </c>
      <c r="M118" s="28">
        <v>20.773199999999999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119</v>
      </c>
      <c r="D119" s="37">
        <v>119.41666666666667</v>
      </c>
      <c r="E119" s="37">
        <v>117.78333333333335</v>
      </c>
      <c r="F119" s="37">
        <v>116.56666666666668</v>
      </c>
      <c r="G119" s="37">
        <v>114.93333333333335</v>
      </c>
      <c r="H119" s="37">
        <v>120.63333333333334</v>
      </c>
      <c r="I119" s="37">
        <v>122.26666666666667</v>
      </c>
      <c r="J119" s="37">
        <v>123.48333333333333</v>
      </c>
      <c r="K119" s="28">
        <v>121.05</v>
      </c>
      <c r="L119" s="28">
        <v>118.2</v>
      </c>
      <c r="M119" s="28">
        <v>110.01228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756.4</v>
      </c>
      <c r="D120" s="37">
        <v>759.11666666666667</v>
      </c>
      <c r="E120" s="37">
        <v>748.33333333333337</v>
      </c>
      <c r="F120" s="37">
        <v>740.26666666666665</v>
      </c>
      <c r="G120" s="37">
        <v>729.48333333333335</v>
      </c>
      <c r="H120" s="37">
        <v>767.18333333333339</v>
      </c>
      <c r="I120" s="37">
        <v>777.9666666666667</v>
      </c>
      <c r="J120" s="37">
        <v>786.03333333333342</v>
      </c>
      <c r="K120" s="28">
        <v>769.9</v>
      </c>
      <c r="L120" s="28">
        <v>751.05</v>
      </c>
      <c r="M120" s="28">
        <v>30.532789999999999</v>
      </c>
      <c r="N120" s="1"/>
      <c r="O120" s="1"/>
    </row>
    <row r="121" spans="1:15" ht="12.75" customHeight="1">
      <c r="A121" s="53">
        <v>112</v>
      </c>
      <c r="B121" s="28" t="s">
        <v>829</v>
      </c>
      <c r="C121" s="28">
        <v>22.15</v>
      </c>
      <c r="D121" s="37">
        <v>22.216666666666665</v>
      </c>
      <c r="E121" s="37">
        <v>21.983333333333331</v>
      </c>
      <c r="F121" s="37">
        <v>21.816666666666666</v>
      </c>
      <c r="G121" s="37">
        <v>21.583333333333332</v>
      </c>
      <c r="H121" s="37">
        <v>22.383333333333329</v>
      </c>
      <c r="I121" s="37">
        <v>22.616666666666664</v>
      </c>
      <c r="J121" s="37">
        <v>22.783333333333328</v>
      </c>
      <c r="K121" s="28">
        <v>22.45</v>
      </c>
      <c r="L121" s="28">
        <v>22.05</v>
      </c>
      <c r="M121" s="28">
        <v>68.463130000000007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382.3</v>
      </c>
      <c r="D122" s="37">
        <v>388.08333333333331</v>
      </c>
      <c r="E122" s="37">
        <v>375.21666666666664</v>
      </c>
      <c r="F122" s="37">
        <v>368.13333333333333</v>
      </c>
      <c r="G122" s="37">
        <v>355.26666666666665</v>
      </c>
      <c r="H122" s="37">
        <v>395.16666666666663</v>
      </c>
      <c r="I122" s="37">
        <v>408.0333333333333</v>
      </c>
      <c r="J122" s="37">
        <v>415.11666666666662</v>
      </c>
      <c r="K122" s="28">
        <v>400.95</v>
      </c>
      <c r="L122" s="28">
        <v>381</v>
      </c>
      <c r="M122" s="28">
        <v>34.523110000000003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209.6</v>
      </c>
      <c r="D123" s="37">
        <v>211.03333333333333</v>
      </c>
      <c r="E123" s="37">
        <v>207.06666666666666</v>
      </c>
      <c r="F123" s="37">
        <v>204.53333333333333</v>
      </c>
      <c r="G123" s="37">
        <v>200.56666666666666</v>
      </c>
      <c r="H123" s="37">
        <v>213.56666666666666</v>
      </c>
      <c r="I123" s="37">
        <v>217.5333333333333</v>
      </c>
      <c r="J123" s="37">
        <v>220.06666666666666</v>
      </c>
      <c r="K123" s="28">
        <v>215</v>
      </c>
      <c r="L123" s="28">
        <v>208.5</v>
      </c>
      <c r="M123" s="28">
        <v>21.850960000000001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896.65</v>
      </c>
      <c r="D124" s="37">
        <v>901.9666666666667</v>
      </c>
      <c r="E124" s="37">
        <v>881.93333333333339</v>
      </c>
      <c r="F124" s="37">
        <v>867.2166666666667</v>
      </c>
      <c r="G124" s="37">
        <v>847.18333333333339</v>
      </c>
      <c r="H124" s="37">
        <v>916.68333333333339</v>
      </c>
      <c r="I124" s="37">
        <v>936.7166666666667</v>
      </c>
      <c r="J124" s="37">
        <v>951.43333333333339</v>
      </c>
      <c r="K124" s="28">
        <v>922</v>
      </c>
      <c r="L124" s="28">
        <v>887.25</v>
      </c>
      <c r="M124" s="28">
        <v>43.907350000000001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4442.3</v>
      </c>
      <c r="D125" s="37">
        <v>4454.3166666666666</v>
      </c>
      <c r="E125" s="37">
        <v>4368.9833333333336</v>
      </c>
      <c r="F125" s="37">
        <v>4295.666666666667</v>
      </c>
      <c r="G125" s="37">
        <v>4210.3333333333339</v>
      </c>
      <c r="H125" s="37">
        <v>4527.6333333333332</v>
      </c>
      <c r="I125" s="37">
        <v>4612.9666666666672</v>
      </c>
      <c r="J125" s="37">
        <v>4686.2833333333328</v>
      </c>
      <c r="K125" s="28">
        <v>4539.6499999999996</v>
      </c>
      <c r="L125" s="28">
        <v>4381</v>
      </c>
      <c r="M125" s="28">
        <v>4.6513400000000003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1839.3</v>
      </c>
      <c r="D126" s="37">
        <v>1852.55</v>
      </c>
      <c r="E126" s="37">
        <v>1816.75</v>
      </c>
      <c r="F126" s="37">
        <v>1794.2</v>
      </c>
      <c r="G126" s="37">
        <v>1758.4</v>
      </c>
      <c r="H126" s="37">
        <v>1875.1</v>
      </c>
      <c r="I126" s="37">
        <v>1910.8999999999996</v>
      </c>
      <c r="J126" s="37">
        <v>1933.4499999999998</v>
      </c>
      <c r="K126" s="28">
        <v>1888.35</v>
      </c>
      <c r="L126" s="28">
        <v>1830</v>
      </c>
      <c r="M126" s="28">
        <v>71.404430000000005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1832.55</v>
      </c>
      <c r="D127" s="37">
        <v>1845.5333333333335</v>
      </c>
      <c r="E127" s="37">
        <v>1807.666666666667</v>
      </c>
      <c r="F127" s="37">
        <v>1782.7833333333335</v>
      </c>
      <c r="G127" s="37">
        <v>1744.916666666667</v>
      </c>
      <c r="H127" s="37">
        <v>1870.416666666667</v>
      </c>
      <c r="I127" s="37">
        <v>1908.2833333333333</v>
      </c>
      <c r="J127" s="37">
        <v>1933.166666666667</v>
      </c>
      <c r="K127" s="28">
        <v>1883.4</v>
      </c>
      <c r="L127" s="28">
        <v>1820.65</v>
      </c>
      <c r="M127" s="28">
        <v>9.6503399999999999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993.15</v>
      </c>
      <c r="D128" s="37">
        <v>1005.5166666666668</v>
      </c>
      <c r="E128" s="37">
        <v>977.03333333333353</v>
      </c>
      <c r="F128" s="37">
        <v>960.91666666666674</v>
      </c>
      <c r="G128" s="37">
        <v>932.43333333333351</v>
      </c>
      <c r="H128" s="37">
        <v>1021.6333333333336</v>
      </c>
      <c r="I128" s="37">
        <v>1050.1166666666668</v>
      </c>
      <c r="J128" s="37">
        <v>1066.2333333333336</v>
      </c>
      <c r="K128" s="28">
        <v>1034</v>
      </c>
      <c r="L128" s="28">
        <v>989.4</v>
      </c>
      <c r="M128" s="28">
        <v>2.5083299999999999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309.10000000000002</v>
      </c>
      <c r="D129" s="37">
        <v>311.06666666666666</v>
      </c>
      <c r="E129" s="37">
        <v>304.23333333333335</v>
      </c>
      <c r="F129" s="37">
        <v>299.36666666666667</v>
      </c>
      <c r="G129" s="37">
        <v>292.53333333333336</v>
      </c>
      <c r="H129" s="37">
        <v>315.93333333333334</v>
      </c>
      <c r="I129" s="37">
        <v>322.76666666666671</v>
      </c>
      <c r="J129" s="37">
        <v>327.63333333333333</v>
      </c>
      <c r="K129" s="28">
        <v>317.89999999999998</v>
      </c>
      <c r="L129" s="28">
        <v>306.2</v>
      </c>
      <c r="M129" s="28">
        <v>1.4489000000000001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641.15</v>
      </c>
      <c r="D130" s="37">
        <v>645.65</v>
      </c>
      <c r="E130" s="37">
        <v>630.5</v>
      </c>
      <c r="F130" s="37">
        <v>619.85</v>
      </c>
      <c r="G130" s="37">
        <v>604.70000000000005</v>
      </c>
      <c r="H130" s="37">
        <v>656.3</v>
      </c>
      <c r="I130" s="37">
        <v>671.44999999999982</v>
      </c>
      <c r="J130" s="37">
        <v>682.09999999999991</v>
      </c>
      <c r="K130" s="28">
        <v>660.8</v>
      </c>
      <c r="L130" s="28">
        <v>635</v>
      </c>
      <c r="M130" s="28">
        <v>47.549840000000003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452.5</v>
      </c>
      <c r="D131" s="37">
        <v>457.5333333333333</v>
      </c>
      <c r="E131" s="37">
        <v>440.76666666666659</v>
      </c>
      <c r="F131" s="37">
        <v>429.0333333333333</v>
      </c>
      <c r="G131" s="37">
        <v>412.26666666666659</v>
      </c>
      <c r="H131" s="37">
        <v>469.26666666666659</v>
      </c>
      <c r="I131" s="37">
        <v>486.03333333333325</v>
      </c>
      <c r="J131" s="37">
        <v>497.76666666666659</v>
      </c>
      <c r="K131" s="28">
        <v>474.3</v>
      </c>
      <c r="L131" s="28">
        <v>445.8</v>
      </c>
      <c r="M131" s="28">
        <v>86.317419999999998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2524.0500000000002</v>
      </c>
      <c r="D132" s="37">
        <v>2532.2333333333336</v>
      </c>
      <c r="E132" s="37">
        <v>2475.0666666666671</v>
      </c>
      <c r="F132" s="37">
        <v>2426.0833333333335</v>
      </c>
      <c r="G132" s="37">
        <v>2368.916666666667</v>
      </c>
      <c r="H132" s="37">
        <v>2581.2166666666672</v>
      </c>
      <c r="I132" s="37">
        <v>2638.3833333333332</v>
      </c>
      <c r="J132" s="37">
        <v>2687.3666666666672</v>
      </c>
      <c r="K132" s="28">
        <v>2589.4</v>
      </c>
      <c r="L132" s="28">
        <v>2483.25</v>
      </c>
      <c r="M132" s="28">
        <v>36.339359999999999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1733.75</v>
      </c>
      <c r="D133" s="37">
        <v>1745.8999999999999</v>
      </c>
      <c r="E133" s="37">
        <v>1701.8499999999997</v>
      </c>
      <c r="F133" s="37">
        <v>1669.9499999999998</v>
      </c>
      <c r="G133" s="37">
        <v>1625.8999999999996</v>
      </c>
      <c r="H133" s="37">
        <v>1777.7999999999997</v>
      </c>
      <c r="I133" s="37">
        <v>1821.85</v>
      </c>
      <c r="J133" s="37">
        <v>1853.7499999999998</v>
      </c>
      <c r="K133" s="28">
        <v>1789.95</v>
      </c>
      <c r="L133" s="28">
        <v>1714</v>
      </c>
      <c r="M133" s="28">
        <v>48.074550000000002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64.650000000000006</v>
      </c>
      <c r="D134" s="37">
        <v>65.283333333333331</v>
      </c>
      <c r="E134" s="37">
        <v>63.466666666666669</v>
      </c>
      <c r="F134" s="37">
        <v>62.283333333333331</v>
      </c>
      <c r="G134" s="37">
        <v>60.466666666666669</v>
      </c>
      <c r="H134" s="37">
        <v>66.466666666666669</v>
      </c>
      <c r="I134" s="37">
        <v>68.283333333333331</v>
      </c>
      <c r="J134" s="37">
        <v>69.466666666666669</v>
      </c>
      <c r="K134" s="28">
        <v>67.099999999999994</v>
      </c>
      <c r="L134" s="28">
        <v>64.099999999999994</v>
      </c>
      <c r="M134" s="28">
        <v>78.027810000000002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4753.8500000000004</v>
      </c>
      <c r="D135" s="37">
        <v>4831.916666666667</v>
      </c>
      <c r="E135" s="37">
        <v>4646.9333333333343</v>
      </c>
      <c r="F135" s="37">
        <v>4540.0166666666673</v>
      </c>
      <c r="G135" s="37">
        <v>4355.0333333333347</v>
      </c>
      <c r="H135" s="37">
        <v>4938.8333333333339</v>
      </c>
      <c r="I135" s="37">
        <v>5123.8166666666657</v>
      </c>
      <c r="J135" s="37">
        <v>5230.7333333333336</v>
      </c>
      <c r="K135" s="28">
        <v>5016.8999999999996</v>
      </c>
      <c r="L135" s="28">
        <v>4725</v>
      </c>
      <c r="M135" s="28">
        <v>3.1786099999999999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346.2</v>
      </c>
      <c r="D136" s="37">
        <v>349.16666666666669</v>
      </c>
      <c r="E136" s="37">
        <v>341.23333333333335</v>
      </c>
      <c r="F136" s="37">
        <v>336.26666666666665</v>
      </c>
      <c r="G136" s="37">
        <v>328.33333333333331</v>
      </c>
      <c r="H136" s="37">
        <v>354.13333333333338</v>
      </c>
      <c r="I136" s="37">
        <v>362.06666666666666</v>
      </c>
      <c r="J136" s="37">
        <v>367.03333333333342</v>
      </c>
      <c r="K136" s="28">
        <v>357.1</v>
      </c>
      <c r="L136" s="28">
        <v>344.2</v>
      </c>
      <c r="M136" s="28">
        <v>30.015180000000001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6037.8</v>
      </c>
      <c r="D137" s="37">
        <v>6112.9333333333334</v>
      </c>
      <c r="E137" s="37">
        <v>5926.8666666666668</v>
      </c>
      <c r="F137" s="37">
        <v>5815.9333333333334</v>
      </c>
      <c r="G137" s="37">
        <v>5629.8666666666668</v>
      </c>
      <c r="H137" s="37">
        <v>6223.8666666666668</v>
      </c>
      <c r="I137" s="37">
        <v>6409.9333333333343</v>
      </c>
      <c r="J137" s="37">
        <v>6520.8666666666668</v>
      </c>
      <c r="K137" s="28">
        <v>6299</v>
      </c>
      <c r="L137" s="28">
        <v>6002</v>
      </c>
      <c r="M137" s="28">
        <v>4.3508100000000001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1743.45</v>
      </c>
      <c r="D138" s="37">
        <v>1745.0166666666664</v>
      </c>
      <c r="E138" s="37">
        <v>1725.0333333333328</v>
      </c>
      <c r="F138" s="37">
        <v>1706.6166666666663</v>
      </c>
      <c r="G138" s="37">
        <v>1686.6333333333328</v>
      </c>
      <c r="H138" s="37">
        <v>1763.4333333333329</v>
      </c>
      <c r="I138" s="37">
        <v>1783.4166666666665</v>
      </c>
      <c r="J138" s="37">
        <v>1801.833333333333</v>
      </c>
      <c r="K138" s="28">
        <v>1765</v>
      </c>
      <c r="L138" s="28">
        <v>1726.6</v>
      </c>
      <c r="M138" s="28">
        <v>20.62332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568.85</v>
      </c>
      <c r="D139" s="37">
        <v>573.58333333333337</v>
      </c>
      <c r="E139" s="37">
        <v>560.26666666666677</v>
      </c>
      <c r="F139" s="37">
        <v>551.68333333333339</v>
      </c>
      <c r="G139" s="37">
        <v>538.36666666666679</v>
      </c>
      <c r="H139" s="37">
        <v>582.16666666666674</v>
      </c>
      <c r="I139" s="37">
        <v>595.48333333333335</v>
      </c>
      <c r="J139" s="37">
        <v>604.06666666666672</v>
      </c>
      <c r="K139" s="28">
        <v>586.9</v>
      </c>
      <c r="L139" s="28">
        <v>565</v>
      </c>
      <c r="M139" s="28">
        <v>26.22064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737.95</v>
      </c>
      <c r="D140" s="37">
        <v>743.01666666666677</v>
      </c>
      <c r="E140" s="37">
        <v>728.13333333333355</v>
      </c>
      <c r="F140" s="37">
        <v>718.31666666666683</v>
      </c>
      <c r="G140" s="37">
        <v>703.43333333333362</v>
      </c>
      <c r="H140" s="37">
        <v>752.83333333333348</v>
      </c>
      <c r="I140" s="37">
        <v>767.7166666666667</v>
      </c>
      <c r="J140" s="37">
        <v>777.53333333333342</v>
      </c>
      <c r="K140" s="28">
        <v>757.9</v>
      </c>
      <c r="L140" s="28">
        <v>733.2</v>
      </c>
      <c r="M140" s="28">
        <v>11.679600000000001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68085</v>
      </c>
      <c r="D141" s="37">
        <v>68193.333333333328</v>
      </c>
      <c r="E141" s="37">
        <v>67391.666666666657</v>
      </c>
      <c r="F141" s="37">
        <v>66698.333333333328</v>
      </c>
      <c r="G141" s="37">
        <v>65896.666666666657</v>
      </c>
      <c r="H141" s="37">
        <v>68886.666666666657</v>
      </c>
      <c r="I141" s="37">
        <v>69688.333333333314</v>
      </c>
      <c r="J141" s="37">
        <v>70381.666666666657</v>
      </c>
      <c r="K141" s="28">
        <v>68995</v>
      </c>
      <c r="L141" s="28">
        <v>67500</v>
      </c>
      <c r="M141" s="28">
        <v>9.0649999999999994E-2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753.5</v>
      </c>
      <c r="D142" s="37">
        <v>765.85</v>
      </c>
      <c r="E142" s="37">
        <v>738.85</v>
      </c>
      <c r="F142" s="37">
        <v>724.2</v>
      </c>
      <c r="G142" s="37">
        <v>697.2</v>
      </c>
      <c r="H142" s="37">
        <v>780.5</v>
      </c>
      <c r="I142" s="37">
        <v>807.5</v>
      </c>
      <c r="J142" s="37">
        <v>822.15</v>
      </c>
      <c r="K142" s="28">
        <v>792.85</v>
      </c>
      <c r="L142" s="28">
        <v>751.2</v>
      </c>
      <c r="M142" s="28">
        <v>6.8282999999999996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148.6</v>
      </c>
      <c r="D143" s="37">
        <v>148.78333333333333</v>
      </c>
      <c r="E143" s="37">
        <v>146.21666666666667</v>
      </c>
      <c r="F143" s="37">
        <v>143.83333333333334</v>
      </c>
      <c r="G143" s="37">
        <v>141.26666666666668</v>
      </c>
      <c r="H143" s="37">
        <v>151.16666666666666</v>
      </c>
      <c r="I143" s="37">
        <v>153.73333333333332</v>
      </c>
      <c r="J143" s="37">
        <v>156.11666666666665</v>
      </c>
      <c r="K143" s="28">
        <v>151.35</v>
      </c>
      <c r="L143" s="28">
        <v>146.4</v>
      </c>
      <c r="M143" s="28">
        <v>65.151229999999998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761.2</v>
      </c>
      <c r="D144" s="37">
        <v>758.4666666666667</v>
      </c>
      <c r="E144" s="37">
        <v>747.73333333333335</v>
      </c>
      <c r="F144" s="37">
        <v>734.26666666666665</v>
      </c>
      <c r="G144" s="37">
        <v>723.5333333333333</v>
      </c>
      <c r="H144" s="37">
        <v>771.93333333333339</v>
      </c>
      <c r="I144" s="37">
        <v>782.66666666666674</v>
      </c>
      <c r="J144" s="37">
        <v>796.13333333333344</v>
      </c>
      <c r="K144" s="28">
        <v>769.2</v>
      </c>
      <c r="L144" s="28">
        <v>745</v>
      </c>
      <c r="M144" s="28">
        <v>48.1145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113.75</v>
      </c>
      <c r="D145" s="37">
        <v>114.95</v>
      </c>
      <c r="E145" s="37">
        <v>112.10000000000001</v>
      </c>
      <c r="F145" s="37">
        <v>110.45</v>
      </c>
      <c r="G145" s="37">
        <v>107.60000000000001</v>
      </c>
      <c r="H145" s="37">
        <v>116.60000000000001</v>
      </c>
      <c r="I145" s="37">
        <v>119.45</v>
      </c>
      <c r="J145" s="37">
        <v>121.10000000000001</v>
      </c>
      <c r="K145" s="28">
        <v>117.8</v>
      </c>
      <c r="L145" s="28">
        <v>113.3</v>
      </c>
      <c r="M145" s="28">
        <v>71.242159999999998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511.45</v>
      </c>
      <c r="D146" s="37">
        <v>510.83333333333331</v>
      </c>
      <c r="E146" s="37">
        <v>507.86666666666667</v>
      </c>
      <c r="F146" s="37">
        <v>504.28333333333336</v>
      </c>
      <c r="G146" s="37">
        <v>501.31666666666672</v>
      </c>
      <c r="H146" s="37">
        <v>514.41666666666663</v>
      </c>
      <c r="I146" s="37">
        <v>517.38333333333321</v>
      </c>
      <c r="J146" s="37">
        <v>520.96666666666658</v>
      </c>
      <c r="K146" s="28">
        <v>513.79999999999995</v>
      </c>
      <c r="L146" s="28">
        <v>507.25</v>
      </c>
      <c r="M146" s="28">
        <v>11.679729999999999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7420.1</v>
      </c>
      <c r="D147" s="37">
        <v>7452.7</v>
      </c>
      <c r="E147" s="37">
        <v>7285.4</v>
      </c>
      <c r="F147" s="37">
        <v>7150.7</v>
      </c>
      <c r="G147" s="37">
        <v>6983.4</v>
      </c>
      <c r="H147" s="37">
        <v>7587.4</v>
      </c>
      <c r="I147" s="37">
        <v>7754.7000000000007</v>
      </c>
      <c r="J147" s="37">
        <v>7889.4</v>
      </c>
      <c r="K147" s="28">
        <v>7620</v>
      </c>
      <c r="L147" s="28">
        <v>7318</v>
      </c>
      <c r="M147" s="28">
        <v>15.86111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774.4</v>
      </c>
      <c r="D148" s="37">
        <v>780.18333333333339</v>
      </c>
      <c r="E148" s="37">
        <v>760.61666666666679</v>
      </c>
      <c r="F148" s="37">
        <v>746.83333333333337</v>
      </c>
      <c r="G148" s="37">
        <v>727.26666666666677</v>
      </c>
      <c r="H148" s="37">
        <v>793.96666666666681</v>
      </c>
      <c r="I148" s="37">
        <v>813.53333333333342</v>
      </c>
      <c r="J148" s="37">
        <v>827.31666666666683</v>
      </c>
      <c r="K148" s="28">
        <v>799.75</v>
      </c>
      <c r="L148" s="28">
        <v>766.4</v>
      </c>
      <c r="M148" s="28">
        <v>6.7225999999999999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3884.15</v>
      </c>
      <c r="D149" s="37">
        <v>3968.7166666666667</v>
      </c>
      <c r="E149" s="37">
        <v>3777.4333333333334</v>
      </c>
      <c r="F149" s="37">
        <v>3670.7166666666667</v>
      </c>
      <c r="G149" s="37">
        <v>3479.4333333333334</v>
      </c>
      <c r="H149" s="37">
        <v>4075.4333333333334</v>
      </c>
      <c r="I149" s="37">
        <v>4266.7166666666672</v>
      </c>
      <c r="J149" s="37">
        <v>4373.4333333333334</v>
      </c>
      <c r="K149" s="28">
        <v>4160</v>
      </c>
      <c r="L149" s="28">
        <v>3862</v>
      </c>
      <c r="M149" s="28">
        <v>8.1317299999999992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3187.2</v>
      </c>
      <c r="D150" s="37">
        <v>3223.9333333333329</v>
      </c>
      <c r="E150" s="37">
        <v>3108.3166666666657</v>
      </c>
      <c r="F150" s="37">
        <v>3029.4333333333329</v>
      </c>
      <c r="G150" s="37">
        <v>2913.8166666666657</v>
      </c>
      <c r="H150" s="37">
        <v>3302.8166666666657</v>
      </c>
      <c r="I150" s="37">
        <v>3418.4333333333334</v>
      </c>
      <c r="J150" s="37">
        <v>3497.3166666666657</v>
      </c>
      <c r="K150" s="28">
        <v>3339.55</v>
      </c>
      <c r="L150" s="28">
        <v>3145.05</v>
      </c>
      <c r="M150" s="28">
        <v>9.1777599999999993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1333.35</v>
      </c>
      <c r="D151" s="37">
        <v>1346.75</v>
      </c>
      <c r="E151" s="37">
        <v>1315.15</v>
      </c>
      <c r="F151" s="37">
        <v>1296.95</v>
      </c>
      <c r="G151" s="37">
        <v>1265.3500000000001</v>
      </c>
      <c r="H151" s="37">
        <v>1364.95</v>
      </c>
      <c r="I151" s="37">
        <v>1396.55</v>
      </c>
      <c r="J151" s="37">
        <v>1414.75</v>
      </c>
      <c r="K151" s="28">
        <v>1378.35</v>
      </c>
      <c r="L151" s="28">
        <v>1328.55</v>
      </c>
      <c r="M151" s="28">
        <v>6.4483899999999998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825.45</v>
      </c>
      <c r="D152" s="37">
        <v>831.69999999999993</v>
      </c>
      <c r="E152" s="37">
        <v>815.99999999999989</v>
      </c>
      <c r="F152" s="37">
        <v>806.55</v>
      </c>
      <c r="G152" s="37">
        <v>790.84999999999991</v>
      </c>
      <c r="H152" s="37">
        <v>841.14999999999986</v>
      </c>
      <c r="I152" s="37">
        <v>856.84999999999991</v>
      </c>
      <c r="J152" s="37">
        <v>866.29999999999984</v>
      </c>
      <c r="K152" s="28">
        <v>847.4</v>
      </c>
      <c r="L152" s="28">
        <v>822.25</v>
      </c>
      <c r="M152" s="28">
        <v>1.93232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147.55000000000001</v>
      </c>
      <c r="D153" s="37">
        <v>149.68333333333334</v>
      </c>
      <c r="E153" s="37">
        <v>144.61666666666667</v>
      </c>
      <c r="F153" s="37">
        <v>141.68333333333334</v>
      </c>
      <c r="G153" s="37">
        <v>136.61666666666667</v>
      </c>
      <c r="H153" s="37">
        <v>152.61666666666667</v>
      </c>
      <c r="I153" s="37">
        <v>157.68333333333334</v>
      </c>
      <c r="J153" s="37">
        <v>160.61666666666667</v>
      </c>
      <c r="K153" s="28">
        <v>154.75</v>
      </c>
      <c r="L153" s="28">
        <v>146.75</v>
      </c>
      <c r="M153" s="28">
        <v>129.00904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131.05000000000001</v>
      </c>
      <c r="D154" s="37">
        <v>131.54999999999998</v>
      </c>
      <c r="E154" s="37">
        <v>130.14999999999998</v>
      </c>
      <c r="F154" s="37">
        <v>129.25</v>
      </c>
      <c r="G154" s="37">
        <v>127.85</v>
      </c>
      <c r="H154" s="37">
        <v>132.44999999999996</v>
      </c>
      <c r="I154" s="37">
        <v>133.85</v>
      </c>
      <c r="J154" s="37">
        <v>134.74999999999994</v>
      </c>
      <c r="K154" s="28">
        <v>132.94999999999999</v>
      </c>
      <c r="L154" s="28">
        <v>130.65</v>
      </c>
      <c r="M154" s="28">
        <v>68.951899999999995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113.65</v>
      </c>
      <c r="D155" s="37">
        <v>114.36666666666667</v>
      </c>
      <c r="E155" s="37">
        <v>112.03333333333335</v>
      </c>
      <c r="F155" s="37">
        <v>110.41666666666667</v>
      </c>
      <c r="G155" s="37">
        <v>108.08333333333334</v>
      </c>
      <c r="H155" s="37">
        <v>115.98333333333335</v>
      </c>
      <c r="I155" s="37">
        <v>118.31666666666666</v>
      </c>
      <c r="J155" s="37">
        <v>119.93333333333335</v>
      </c>
      <c r="K155" s="28">
        <v>116.7</v>
      </c>
      <c r="L155" s="28">
        <v>112.75</v>
      </c>
      <c r="M155" s="28">
        <v>270.15131000000002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3948.4</v>
      </c>
      <c r="D156" s="37">
        <v>3934.8333333333335</v>
      </c>
      <c r="E156" s="37">
        <v>3899.666666666667</v>
      </c>
      <c r="F156" s="37">
        <v>3850.9333333333334</v>
      </c>
      <c r="G156" s="37">
        <v>3815.7666666666669</v>
      </c>
      <c r="H156" s="37">
        <v>3983.5666666666671</v>
      </c>
      <c r="I156" s="37">
        <v>4018.733333333334</v>
      </c>
      <c r="J156" s="37">
        <v>4067.4666666666672</v>
      </c>
      <c r="K156" s="28">
        <v>3970</v>
      </c>
      <c r="L156" s="28">
        <v>3886.1</v>
      </c>
      <c r="M156" s="28">
        <v>1.6956500000000001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17461.599999999999</v>
      </c>
      <c r="D157" s="37">
        <v>17422.216666666664</v>
      </c>
      <c r="E157" s="37">
        <v>17284.433333333327</v>
      </c>
      <c r="F157" s="37">
        <v>17107.266666666663</v>
      </c>
      <c r="G157" s="37">
        <v>16969.483333333326</v>
      </c>
      <c r="H157" s="37">
        <v>17599.383333333328</v>
      </c>
      <c r="I157" s="37">
        <v>17737.166666666661</v>
      </c>
      <c r="J157" s="37">
        <v>17914.333333333328</v>
      </c>
      <c r="K157" s="28">
        <v>17560</v>
      </c>
      <c r="L157" s="28">
        <v>17245.05</v>
      </c>
      <c r="M157" s="28">
        <v>0.62211000000000005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315.85000000000002</v>
      </c>
      <c r="D158" s="37">
        <v>318.61666666666667</v>
      </c>
      <c r="E158" s="37">
        <v>310.58333333333337</v>
      </c>
      <c r="F158" s="37">
        <v>305.31666666666672</v>
      </c>
      <c r="G158" s="37">
        <v>297.28333333333342</v>
      </c>
      <c r="H158" s="37">
        <v>323.88333333333333</v>
      </c>
      <c r="I158" s="37">
        <v>331.91666666666663</v>
      </c>
      <c r="J158" s="37">
        <v>337.18333333333328</v>
      </c>
      <c r="K158" s="28">
        <v>326.64999999999998</v>
      </c>
      <c r="L158" s="28">
        <v>313.35000000000002</v>
      </c>
      <c r="M158" s="28">
        <v>6.1502999999999997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889.65</v>
      </c>
      <c r="D159" s="37">
        <v>891.55000000000007</v>
      </c>
      <c r="E159" s="37">
        <v>865.10000000000014</v>
      </c>
      <c r="F159" s="37">
        <v>840.55000000000007</v>
      </c>
      <c r="G159" s="37">
        <v>814.10000000000014</v>
      </c>
      <c r="H159" s="37">
        <v>916.10000000000014</v>
      </c>
      <c r="I159" s="37">
        <v>942.55000000000018</v>
      </c>
      <c r="J159" s="37">
        <v>967.10000000000014</v>
      </c>
      <c r="K159" s="28">
        <v>918</v>
      </c>
      <c r="L159" s="28">
        <v>867</v>
      </c>
      <c r="M159" s="28">
        <v>10.63003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163.75</v>
      </c>
      <c r="D160" s="37">
        <v>164.96666666666667</v>
      </c>
      <c r="E160" s="37">
        <v>160.43333333333334</v>
      </c>
      <c r="F160" s="37">
        <v>157.11666666666667</v>
      </c>
      <c r="G160" s="37">
        <v>152.58333333333334</v>
      </c>
      <c r="H160" s="37">
        <v>168.28333333333333</v>
      </c>
      <c r="I160" s="37">
        <v>172.81666666666669</v>
      </c>
      <c r="J160" s="37">
        <v>176.13333333333333</v>
      </c>
      <c r="K160" s="28">
        <v>169.5</v>
      </c>
      <c r="L160" s="28">
        <v>161.65</v>
      </c>
      <c r="M160" s="28">
        <v>423.33127000000002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228.05</v>
      </c>
      <c r="D161" s="37">
        <v>227.33333333333334</v>
      </c>
      <c r="E161" s="37">
        <v>223.91666666666669</v>
      </c>
      <c r="F161" s="37">
        <v>219.78333333333333</v>
      </c>
      <c r="G161" s="37">
        <v>216.36666666666667</v>
      </c>
      <c r="H161" s="37">
        <v>231.4666666666667</v>
      </c>
      <c r="I161" s="37">
        <v>234.88333333333338</v>
      </c>
      <c r="J161" s="37">
        <v>239.01666666666671</v>
      </c>
      <c r="K161" s="28">
        <v>230.75</v>
      </c>
      <c r="L161" s="28">
        <v>223.2</v>
      </c>
      <c r="M161" s="28">
        <v>13.07044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2649.15</v>
      </c>
      <c r="D162" s="37">
        <v>2667.2999999999997</v>
      </c>
      <c r="E162" s="37">
        <v>2598.6999999999994</v>
      </c>
      <c r="F162" s="37">
        <v>2548.2499999999995</v>
      </c>
      <c r="G162" s="37">
        <v>2479.6499999999992</v>
      </c>
      <c r="H162" s="37">
        <v>2717.7499999999995</v>
      </c>
      <c r="I162" s="37">
        <v>2786.35</v>
      </c>
      <c r="J162" s="37">
        <v>2836.7999999999997</v>
      </c>
      <c r="K162" s="28">
        <v>2735.9</v>
      </c>
      <c r="L162" s="28">
        <v>2616.85</v>
      </c>
      <c r="M162" s="28">
        <v>3.8455499999999998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41230.699999999997</v>
      </c>
      <c r="D163" s="37">
        <v>41269.716666666667</v>
      </c>
      <c r="E163" s="37">
        <v>40914.983333333337</v>
      </c>
      <c r="F163" s="37">
        <v>40599.26666666667</v>
      </c>
      <c r="G163" s="37">
        <v>40244.53333333334</v>
      </c>
      <c r="H163" s="37">
        <v>41585.433333333334</v>
      </c>
      <c r="I163" s="37">
        <v>41940.166666666657</v>
      </c>
      <c r="J163" s="37">
        <v>42255.883333333331</v>
      </c>
      <c r="K163" s="28">
        <v>41624.449999999997</v>
      </c>
      <c r="L163" s="28">
        <v>40954</v>
      </c>
      <c r="M163" s="28">
        <v>0.22771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202.45</v>
      </c>
      <c r="D164" s="37">
        <v>203.23333333333335</v>
      </c>
      <c r="E164" s="37">
        <v>200.56666666666669</v>
      </c>
      <c r="F164" s="37">
        <v>198.68333333333334</v>
      </c>
      <c r="G164" s="37">
        <v>196.01666666666668</v>
      </c>
      <c r="H164" s="37">
        <v>205.1166666666667</v>
      </c>
      <c r="I164" s="37">
        <v>207.78333333333333</v>
      </c>
      <c r="J164" s="37">
        <v>209.66666666666671</v>
      </c>
      <c r="K164" s="28">
        <v>205.9</v>
      </c>
      <c r="L164" s="28">
        <v>201.35</v>
      </c>
      <c r="M164" s="28">
        <v>29.105239999999998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4400.3</v>
      </c>
      <c r="D165" s="37">
        <v>4412.7666666666664</v>
      </c>
      <c r="E165" s="37">
        <v>4337.5333333333328</v>
      </c>
      <c r="F165" s="37">
        <v>4274.7666666666664</v>
      </c>
      <c r="G165" s="37">
        <v>4199.5333333333328</v>
      </c>
      <c r="H165" s="37">
        <v>4475.5333333333328</v>
      </c>
      <c r="I165" s="37">
        <v>4550.7666666666664</v>
      </c>
      <c r="J165" s="37">
        <v>4613.5333333333328</v>
      </c>
      <c r="K165" s="28">
        <v>4488</v>
      </c>
      <c r="L165" s="28">
        <v>4350</v>
      </c>
      <c r="M165" s="28">
        <v>0.40042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2370.5500000000002</v>
      </c>
      <c r="D166" s="37">
        <v>2374.1833333333334</v>
      </c>
      <c r="E166" s="37">
        <v>2349.666666666667</v>
      </c>
      <c r="F166" s="37">
        <v>2328.7833333333338</v>
      </c>
      <c r="G166" s="37">
        <v>2304.2666666666673</v>
      </c>
      <c r="H166" s="37">
        <v>2395.0666666666666</v>
      </c>
      <c r="I166" s="37">
        <v>2419.583333333333</v>
      </c>
      <c r="J166" s="37">
        <v>2440.4666666666662</v>
      </c>
      <c r="K166" s="28">
        <v>2398.6999999999998</v>
      </c>
      <c r="L166" s="28">
        <v>2353.3000000000002</v>
      </c>
      <c r="M166" s="28">
        <v>3.6158800000000002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2071.25</v>
      </c>
      <c r="D167" s="37">
        <v>2088.75</v>
      </c>
      <c r="E167" s="37">
        <v>2022.5</v>
      </c>
      <c r="F167" s="37">
        <v>1973.75</v>
      </c>
      <c r="G167" s="37">
        <v>1907.5</v>
      </c>
      <c r="H167" s="37">
        <v>2137.5</v>
      </c>
      <c r="I167" s="37">
        <v>2203.75</v>
      </c>
      <c r="J167" s="37">
        <v>2252.5</v>
      </c>
      <c r="K167" s="28">
        <v>2155</v>
      </c>
      <c r="L167" s="28">
        <v>2040</v>
      </c>
      <c r="M167" s="28">
        <v>15.65483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2395.6</v>
      </c>
      <c r="D168" s="37">
        <v>2376.4666666666667</v>
      </c>
      <c r="E168" s="37">
        <v>2338.9333333333334</v>
      </c>
      <c r="F168" s="37">
        <v>2282.2666666666669</v>
      </c>
      <c r="G168" s="37">
        <v>2244.7333333333336</v>
      </c>
      <c r="H168" s="37">
        <v>2433.1333333333332</v>
      </c>
      <c r="I168" s="37">
        <v>2470.666666666667</v>
      </c>
      <c r="J168" s="37">
        <v>2527.333333333333</v>
      </c>
      <c r="K168" s="28">
        <v>2414</v>
      </c>
      <c r="L168" s="28">
        <v>2319.8000000000002</v>
      </c>
      <c r="M168" s="28">
        <v>2.9642599999999999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110.85</v>
      </c>
      <c r="D169" s="37">
        <v>111.38333333333333</v>
      </c>
      <c r="E169" s="37">
        <v>109.56666666666665</v>
      </c>
      <c r="F169" s="37">
        <v>108.28333333333332</v>
      </c>
      <c r="G169" s="37">
        <v>106.46666666666664</v>
      </c>
      <c r="H169" s="37">
        <v>112.66666666666666</v>
      </c>
      <c r="I169" s="37">
        <v>114.48333333333332</v>
      </c>
      <c r="J169" s="37">
        <v>115.76666666666667</v>
      </c>
      <c r="K169" s="28">
        <v>113.2</v>
      </c>
      <c r="L169" s="28">
        <v>110.1</v>
      </c>
      <c r="M169" s="28">
        <v>55.231699999999996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209.65</v>
      </c>
      <c r="D170" s="37">
        <v>211</v>
      </c>
      <c r="E170" s="37">
        <v>206.95</v>
      </c>
      <c r="F170" s="37">
        <v>204.25</v>
      </c>
      <c r="G170" s="37">
        <v>200.2</v>
      </c>
      <c r="H170" s="37">
        <v>213.7</v>
      </c>
      <c r="I170" s="37">
        <v>217.75</v>
      </c>
      <c r="J170" s="37">
        <v>220.45</v>
      </c>
      <c r="K170" s="28">
        <v>215.05</v>
      </c>
      <c r="L170" s="28">
        <v>208.3</v>
      </c>
      <c r="M170" s="28">
        <v>108.96214000000001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436.25</v>
      </c>
      <c r="D171" s="37">
        <v>435.2</v>
      </c>
      <c r="E171" s="37">
        <v>425.9</v>
      </c>
      <c r="F171" s="37">
        <v>415.55</v>
      </c>
      <c r="G171" s="37">
        <v>406.25</v>
      </c>
      <c r="H171" s="37">
        <v>445.54999999999995</v>
      </c>
      <c r="I171" s="37">
        <v>454.85</v>
      </c>
      <c r="J171" s="37">
        <v>465.19999999999993</v>
      </c>
      <c r="K171" s="28">
        <v>444.5</v>
      </c>
      <c r="L171" s="28">
        <v>424.85</v>
      </c>
      <c r="M171" s="28">
        <v>6.3380000000000001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15431.05</v>
      </c>
      <c r="D172" s="37">
        <v>15417.066666666666</v>
      </c>
      <c r="E172" s="37">
        <v>15290.933333333331</v>
      </c>
      <c r="F172" s="37">
        <v>15150.816666666666</v>
      </c>
      <c r="G172" s="37">
        <v>15024.683333333331</v>
      </c>
      <c r="H172" s="37">
        <v>15557.183333333331</v>
      </c>
      <c r="I172" s="37">
        <v>15683.316666666666</v>
      </c>
      <c r="J172" s="37">
        <v>15823.433333333331</v>
      </c>
      <c r="K172" s="28">
        <v>15543.2</v>
      </c>
      <c r="L172" s="28">
        <v>15276.95</v>
      </c>
      <c r="M172" s="28">
        <v>4.6600000000000003E-2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36</v>
      </c>
      <c r="D173" s="37">
        <v>36.366666666666667</v>
      </c>
      <c r="E173" s="37">
        <v>35.533333333333331</v>
      </c>
      <c r="F173" s="37">
        <v>35.066666666666663</v>
      </c>
      <c r="G173" s="37">
        <v>34.233333333333327</v>
      </c>
      <c r="H173" s="37">
        <v>36.833333333333336</v>
      </c>
      <c r="I173" s="37">
        <v>37.666666666666664</v>
      </c>
      <c r="J173" s="37">
        <v>38.13333333333334</v>
      </c>
      <c r="K173" s="28">
        <v>37.200000000000003</v>
      </c>
      <c r="L173" s="28">
        <v>35.9</v>
      </c>
      <c r="M173" s="28">
        <v>507.89501000000001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129.25</v>
      </c>
      <c r="D174" s="37">
        <v>130.93333333333334</v>
      </c>
      <c r="E174" s="37">
        <v>126.61666666666667</v>
      </c>
      <c r="F174" s="37">
        <v>123.98333333333335</v>
      </c>
      <c r="G174" s="37">
        <v>119.66666666666669</v>
      </c>
      <c r="H174" s="37">
        <v>133.56666666666666</v>
      </c>
      <c r="I174" s="37">
        <v>137.88333333333333</v>
      </c>
      <c r="J174" s="37">
        <v>140.51666666666665</v>
      </c>
      <c r="K174" s="28">
        <v>135.25</v>
      </c>
      <c r="L174" s="28">
        <v>128.30000000000001</v>
      </c>
      <c r="M174" s="28">
        <v>134.91923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122.05</v>
      </c>
      <c r="D175" s="37">
        <v>122.71666666666665</v>
      </c>
      <c r="E175" s="37">
        <v>120.73333333333331</v>
      </c>
      <c r="F175" s="37">
        <v>119.41666666666666</v>
      </c>
      <c r="G175" s="37">
        <v>117.43333333333331</v>
      </c>
      <c r="H175" s="37">
        <v>124.0333333333333</v>
      </c>
      <c r="I175" s="37">
        <v>126.01666666666665</v>
      </c>
      <c r="J175" s="37">
        <v>127.3333333333333</v>
      </c>
      <c r="K175" s="28">
        <v>124.7</v>
      </c>
      <c r="L175" s="28">
        <v>121.4</v>
      </c>
      <c r="M175" s="28">
        <v>39.985280000000003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2363.4499999999998</v>
      </c>
      <c r="D176" s="37">
        <v>2377.4166666666665</v>
      </c>
      <c r="E176" s="37">
        <v>2326.8833333333332</v>
      </c>
      <c r="F176" s="37">
        <v>2290.3166666666666</v>
      </c>
      <c r="G176" s="37">
        <v>2239.7833333333333</v>
      </c>
      <c r="H176" s="37">
        <v>2413.9833333333331</v>
      </c>
      <c r="I176" s="37">
        <v>2464.5166666666669</v>
      </c>
      <c r="J176" s="37">
        <v>2501.083333333333</v>
      </c>
      <c r="K176" s="28">
        <v>2427.9499999999998</v>
      </c>
      <c r="L176" s="28">
        <v>2340.85</v>
      </c>
      <c r="M176" s="28">
        <v>73.497399999999999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819.15</v>
      </c>
      <c r="D177" s="37">
        <v>819.7166666666667</v>
      </c>
      <c r="E177" s="37">
        <v>810.43333333333339</v>
      </c>
      <c r="F177" s="37">
        <v>801.7166666666667</v>
      </c>
      <c r="G177" s="37">
        <v>792.43333333333339</v>
      </c>
      <c r="H177" s="37">
        <v>828.43333333333339</v>
      </c>
      <c r="I177" s="37">
        <v>837.7166666666667</v>
      </c>
      <c r="J177" s="37">
        <v>846.43333333333339</v>
      </c>
      <c r="K177" s="28">
        <v>829</v>
      </c>
      <c r="L177" s="28">
        <v>811</v>
      </c>
      <c r="M177" s="28">
        <v>9.5699799999999993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1070.55</v>
      </c>
      <c r="D178" s="37">
        <v>1069.9666666666665</v>
      </c>
      <c r="E178" s="37">
        <v>1060.583333333333</v>
      </c>
      <c r="F178" s="37">
        <v>1050.6166666666666</v>
      </c>
      <c r="G178" s="37">
        <v>1041.2333333333331</v>
      </c>
      <c r="H178" s="37">
        <v>1079.9333333333329</v>
      </c>
      <c r="I178" s="37">
        <v>1089.3166666666666</v>
      </c>
      <c r="J178" s="37">
        <v>1099.2833333333328</v>
      </c>
      <c r="K178" s="28">
        <v>1079.3499999999999</v>
      </c>
      <c r="L178" s="28">
        <v>1060</v>
      </c>
      <c r="M178" s="28">
        <v>10.68905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2420</v>
      </c>
      <c r="D179" s="37">
        <v>2405.5666666666666</v>
      </c>
      <c r="E179" s="37">
        <v>2374.4833333333331</v>
      </c>
      <c r="F179" s="37">
        <v>2328.9666666666667</v>
      </c>
      <c r="G179" s="37">
        <v>2297.8833333333332</v>
      </c>
      <c r="H179" s="37">
        <v>2451.083333333333</v>
      </c>
      <c r="I179" s="37">
        <v>2482.166666666667</v>
      </c>
      <c r="J179" s="37">
        <v>2527.6833333333329</v>
      </c>
      <c r="K179" s="28">
        <v>2436.65</v>
      </c>
      <c r="L179" s="28">
        <v>2360.0500000000002</v>
      </c>
      <c r="M179" s="28">
        <v>14.675750000000001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7346.2</v>
      </c>
      <c r="D180" s="37">
        <v>7346.7333333333336</v>
      </c>
      <c r="E180" s="37">
        <v>7310.4666666666672</v>
      </c>
      <c r="F180" s="37">
        <v>7274.7333333333336</v>
      </c>
      <c r="G180" s="37">
        <v>7238.4666666666672</v>
      </c>
      <c r="H180" s="37">
        <v>7382.4666666666672</v>
      </c>
      <c r="I180" s="37">
        <v>7418.7333333333336</v>
      </c>
      <c r="J180" s="37">
        <v>7454.4666666666672</v>
      </c>
      <c r="K180" s="28">
        <v>7383</v>
      </c>
      <c r="L180" s="28">
        <v>7311</v>
      </c>
      <c r="M180" s="28">
        <v>8.9749999999999996E-2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22800.5</v>
      </c>
      <c r="D181" s="37">
        <v>22650.516666666666</v>
      </c>
      <c r="E181" s="37">
        <v>22451.033333333333</v>
      </c>
      <c r="F181" s="37">
        <v>22101.566666666666</v>
      </c>
      <c r="G181" s="37">
        <v>21902.083333333332</v>
      </c>
      <c r="H181" s="37">
        <v>22999.983333333334</v>
      </c>
      <c r="I181" s="37">
        <v>23199.466666666664</v>
      </c>
      <c r="J181" s="37">
        <v>23548.933333333334</v>
      </c>
      <c r="K181" s="28">
        <v>22850</v>
      </c>
      <c r="L181" s="28">
        <v>22301.05</v>
      </c>
      <c r="M181" s="28">
        <v>0.83328999999999998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1090.1500000000001</v>
      </c>
      <c r="D182" s="37">
        <v>1102.3833333333334</v>
      </c>
      <c r="E182" s="37">
        <v>1067.7666666666669</v>
      </c>
      <c r="F182" s="37">
        <v>1045.3833333333334</v>
      </c>
      <c r="G182" s="37">
        <v>1010.7666666666669</v>
      </c>
      <c r="H182" s="37">
        <v>1124.7666666666669</v>
      </c>
      <c r="I182" s="37">
        <v>1159.3833333333332</v>
      </c>
      <c r="J182" s="37">
        <v>1181.7666666666669</v>
      </c>
      <c r="K182" s="28">
        <v>1137</v>
      </c>
      <c r="L182" s="28">
        <v>1080</v>
      </c>
      <c r="M182" s="28">
        <v>15.545909999999999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2315.6</v>
      </c>
      <c r="D183" s="37">
        <v>2330.3000000000002</v>
      </c>
      <c r="E183" s="37">
        <v>2286.3500000000004</v>
      </c>
      <c r="F183" s="37">
        <v>2257.1000000000004</v>
      </c>
      <c r="G183" s="37">
        <v>2213.1500000000005</v>
      </c>
      <c r="H183" s="37">
        <v>2359.5500000000002</v>
      </c>
      <c r="I183" s="37">
        <v>2403.5</v>
      </c>
      <c r="J183" s="37">
        <v>2432.75</v>
      </c>
      <c r="K183" s="28">
        <v>2374.25</v>
      </c>
      <c r="L183" s="28">
        <v>2301.0500000000002</v>
      </c>
      <c r="M183" s="28">
        <v>1.89496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485.85</v>
      </c>
      <c r="D184" s="37">
        <v>485.66666666666669</v>
      </c>
      <c r="E184" s="37">
        <v>480.83333333333337</v>
      </c>
      <c r="F184" s="37">
        <v>475.81666666666666</v>
      </c>
      <c r="G184" s="37">
        <v>470.98333333333335</v>
      </c>
      <c r="H184" s="37">
        <v>490.68333333333339</v>
      </c>
      <c r="I184" s="37">
        <v>495.51666666666677</v>
      </c>
      <c r="J184" s="37">
        <v>500.53333333333342</v>
      </c>
      <c r="K184" s="28">
        <v>490.5</v>
      </c>
      <c r="L184" s="28">
        <v>480.65</v>
      </c>
      <c r="M184" s="28">
        <v>272.04899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94.9</v>
      </c>
      <c r="D185" s="37">
        <v>95.916666666666671</v>
      </c>
      <c r="E185" s="37">
        <v>92.833333333333343</v>
      </c>
      <c r="F185" s="37">
        <v>90.766666666666666</v>
      </c>
      <c r="G185" s="37">
        <v>87.683333333333337</v>
      </c>
      <c r="H185" s="37">
        <v>97.983333333333348</v>
      </c>
      <c r="I185" s="37">
        <v>101.06666666666669</v>
      </c>
      <c r="J185" s="37">
        <v>103.13333333333335</v>
      </c>
      <c r="K185" s="28">
        <v>99</v>
      </c>
      <c r="L185" s="28">
        <v>93.85</v>
      </c>
      <c r="M185" s="28">
        <v>447.71719999999999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891.65</v>
      </c>
      <c r="D186" s="37">
        <v>893.66666666666663</v>
      </c>
      <c r="E186" s="37">
        <v>879.33333333333326</v>
      </c>
      <c r="F186" s="37">
        <v>867.01666666666665</v>
      </c>
      <c r="G186" s="37">
        <v>852.68333333333328</v>
      </c>
      <c r="H186" s="37">
        <v>905.98333333333323</v>
      </c>
      <c r="I186" s="37">
        <v>920.31666666666649</v>
      </c>
      <c r="J186" s="37">
        <v>932.63333333333321</v>
      </c>
      <c r="K186" s="28">
        <v>908</v>
      </c>
      <c r="L186" s="28">
        <v>881.35</v>
      </c>
      <c r="M186" s="28">
        <v>40.397460000000002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450.15</v>
      </c>
      <c r="D187" s="37">
        <v>454.7833333333333</v>
      </c>
      <c r="E187" s="37">
        <v>443.61666666666662</v>
      </c>
      <c r="F187" s="37">
        <v>437.08333333333331</v>
      </c>
      <c r="G187" s="37">
        <v>425.91666666666663</v>
      </c>
      <c r="H187" s="37">
        <v>461.31666666666661</v>
      </c>
      <c r="I187" s="37">
        <v>472.48333333333335</v>
      </c>
      <c r="J187" s="37">
        <v>479.01666666666659</v>
      </c>
      <c r="K187" s="28">
        <v>465.95</v>
      </c>
      <c r="L187" s="28">
        <v>448.25</v>
      </c>
      <c r="M187" s="28">
        <v>6.2027900000000002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571.79999999999995</v>
      </c>
      <c r="D188" s="37">
        <v>573.30000000000007</v>
      </c>
      <c r="E188" s="37">
        <v>562.10000000000014</v>
      </c>
      <c r="F188" s="37">
        <v>552.40000000000009</v>
      </c>
      <c r="G188" s="37">
        <v>541.20000000000016</v>
      </c>
      <c r="H188" s="37">
        <v>583.00000000000011</v>
      </c>
      <c r="I188" s="37">
        <v>594.20000000000016</v>
      </c>
      <c r="J188" s="37">
        <v>603.90000000000009</v>
      </c>
      <c r="K188" s="28">
        <v>584.5</v>
      </c>
      <c r="L188" s="28">
        <v>563.6</v>
      </c>
      <c r="M188" s="28">
        <v>3.4211399999999998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594.79999999999995</v>
      </c>
      <c r="D189" s="37">
        <v>593.66666666666663</v>
      </c>
      <c r="E189" s="37">
        <v>587.33333333333326</v>
      </c>
      <c r="F189" s="37">
        <v>579.86666666666667</v>
      </c>
      <c r="G189" s="37">
        <v>573.5333333333333</v>
      </c>
      <c r="H189" s="37">
        <v>601.13333333333321</v>
      </c>
      <c r="I189" s="37">
        <v>607.46666666666647</v>
      </c>
      <c r="J189" s="37">
        <v>614.93333333333317</v>
      </c>
      <c r="K189" s="28">
        <v>600</v>
      </c>
      <c r="L189" s="28">
        <v>586.20000000000005</v>
      </c>
      <c r="M189" s="28">
        <v>15.784929999999999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920.65</v>
      </c>
      <c r="D190" s="37">
        <v>925.13333333333321</v>
      </c>
      <c r="E190" s="37">
        <v>909.56666666666638</v>
      </c>
      <c r="F190" s="37">
        <v>898.48333333333312</v>
      </c>
      <c r="G190" s="37">
        <v>882.91666666666629</v>
      </c>
      <c r="H190" s="37">
        <v>936.21666666666647</v>
      </c>
      <c r="I190" s="37">
        <v>951.7833333333333</v>
      </c>
      <c r="J190" s="37">
        <v>962.86666666666656</v>
      </c>
      <c r="K190" s="28">
        <v>940.7</v>
      </c>
      <c r="L190" s="28">
        <v>914.05</v>
      </c>
      <c r="M190" s="28">
        <v>9.6040700000000001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1124.6500000000001</v>
      </c>
      <c r="D191" s="37">
        <v>1135.4000000000001</v>
      </c>
      <c r="E191" s="37">
        <v>1107.8500000000001</v>
      </c>
      <c r="F191" s="37">
        <v>1091.05</v>
      </c>
      <c r="G191" s="37">
        <v>1063.5</v>
      </c>
      <c r="H191" s="37">
        <v>1152.2000000000003</v>
      </c>
      <c r="I191" s="37">
        <v>1179.7500000000005</v>
      </c>
      <c r="J191" s="37">
        <v>1196.5500000000004</v>
      </c>
      <c r="K191" s="28">
        <v>1162.95</v>
      </c>
      <c r="L191" s="28">
        <v>1118.5999999999999</v>
      </c>
      <c r="M191" s="28">
        <v>3.7113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3593.9</v>
      </c>
      <c r="D192" s="37">
        <v>3612.7666666666664</v>
      </c>
      <c r="E192" s="37">
        <v>3566.5333333333328</v>
      </c>
      <c r="F192" s="37">
        <v>3539.1666666666665</v>
      </c>
      <c r="G192" s="37">
        <v>3492.9333333333329</v>
      </c>
      <c r="H192" s="37">
        <v>3640.1333333333328</v>
      </c>
      <c r="I192" s="37">
        <v>3686.3666666666663</v>
      </c>
      <c r="J192" s="37">
        <v>3713.7333333333327</v>
      </c>
      <c r="K192" s="28">
        <v>3659</v>
      </c>
      <c r="L192" s="28">
        <v>3585.4</v>
      </c>
      <c r="M192" s="28">
        <v>36.511330000000001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748.6</v>
      </c>
      <c r="D193" s="37">
        <v>748.7833333333333</v>
      </c>
      <c r="E193" s="37">
        <v>723.56666666666661</v>
      </c>
      <c r="F193" s="37">
        <v>698.5333333333333</v>
      </c>
      <c r="G193" s="37">
        <v>673.31666666666661</v>
      </c>
      <c r="H193" s="37">
        <v>773.81666666666661</v>
      </c>
      <c r="I193" s="37">
        <v>799.0333333333333</v>
      </c>
      <c r="J193" s="37">
        <v>824.06666666666661</v>
      </c>
      <c r="K193" s="28">
        <v>774</v>
      </c>
      <c r="L193" s="28">
        <v>723.75</v>
      </c>
      <c r="M193" s="28">
        <v>93.865020000000001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6997.45</v>
      </c>
      <c r="D194" s="37">
        <v>7045.05</v>
      </c>
      <c r="E194" s="37">
        <v>6860.4000000000005</v>
      </c>
      <c r="F194" s="37">
        <v>6723.35</v>
      </c>
      <c r="G194" s="37">
        <v>6538.7000000000007</v>
      </c>
      <c r="H194" s="37">
        <v>7182.1</v>
      </c>
      <c r="I194" s="37">
        <v>7366.75</v>
      </c>
      <c r="J194" s="37">
        <v>7503.8</v>
      </c>
      <c r="K194" s="28">
        <v>7229.7</v>
      </c>
      <c r="L194" s="28">
        <v>6908</v>
      </c>
      <c r="M194" s="28">
        <v>1.98353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413.65</v>
      </c>
      <c r="D195" s="37">
        <v>415.2833333333333</v>
      </c>
      <c r="E195" s="37">
        <v>406.36666666666662</v>
      </c>
      <c r="F195" s="37">
        <v>399.08333333333331</v>
      </c>
      <c r="G195" s="37">
        <v>390.16666666666663</v>
      </c>
      <c r="H195" s="37">
        <v>422.56666666666661</v>
      </c>
      <c r="I195" s="37">
        <v>431.48333333333335</v>
      </c>
      <c r="J195" s="37">
        <v>438.76666666666659</v>
      </c>
      <c r="K195" s="28">
        <v>424.2</v>
      </c>
      <c r="L195" s="28">
        <v>408</v>
      </c>
      <c r="M195" s="28">
        <v>477.06135999999998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227.4</v>
      </c>
      <c r="D196" s="37">
        <v>228.66666666666666</v>
      </c>
      <c r="E196" s="37">
        <v>224.0333333333333</v>
      </c>
      <c r="F196" s="37">
        <v>220.66666666666666</v>
      </c>
      <c r="G196" s="37">
        <v>216.0333333333333</v>
      </c>
      <c r="H196" s="37">
        <v>232.0333333333333</v>
      </c>
      <c r="I196" s="37">
        <v>236.66666666666669</v>
      </c>
      <c r="J196" s="37">
        <v>240.0333333333333</v>
      </c>
      <c r="K196" s="28">
        <v>233.3</v>
      </c>
      <c r="L196" s="28">
        <v>225.3</v>
      </c>
      <c r="M196" s="28">
        <v>161.50855000000001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1233.75</v>
      </c>
      <c r="D197" s="37">
        <v>1251.5833333333333</v>
      </c>
      <c r="E197" s="37">
        <v>1210.1666666666665</v>
      </c>
      <c r="F197" s="37">
        <v>1186.5833333333333</v>
      </c>
      <c r="G197" s="37">
        <v>1145.1666666666665</v>
      </c>
      <c r="H197" s="37">
        <v>1275.1666666666665</v>
      </c>
      <c r="I197" s="37">
        <v>1316.583333333333</v>
      </c>
      <c r="J197" s="37">
        <v>1340.1666666666665</v>
      </c>
      <c r="K197" s="28">
        <v>1293</v>
      </c>
      <c r="L197" s="28">
        <v>1228</v>
      </c>
      <c r="M197" s="28">
        <v>96.143129999999999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1458.6</v>
      </c>
      <c r="D198" s="37">
        <v>1473.8666666666668</v>
      </c>
      <c r="E198" s="37">
        <v>1432.7333333333336</v>
      </c>
      <c r="F198" s="37">
        <v>1406.8666666666668</v>
      </c>
      <c r="G198" s="37">
        <v>1365.7333333333336</v>
      </c>
      <c r="H198" s="37">
        <v>1499.7333333333336</v>
      </c>
      <c r="I198" s="37">
        <v>1540.8666666666668</v>
      </c>
      <c r="J198" s="37">
        <v>1566.7333333333336</v>
      </c>
      <c r="K198" s="28">
        <v>1515</v>
      </c>
      <c r="L198" s="28">
        <v>1448</v>
      </c>
      <c r="M198" s="28">
        <v>21.885059999999999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725.9</v>
      </c>
      <c r="D199" s="37">
        <v>729.2166666666667</v>
      </c>
      <c r="E199" s="37">
        <v>716.68333333333339</v>
      </c>
      <c r="F199" s="37">
        <v>707.4666666666667</v>
      </c>
      <c r="G199" s="37">
        <v>694.93333333333339</v>
      </c>
      <c r="H199" s="37">
        <v>738.43333333333339</v>
      </c>
      <c r="I199" s="37">
        <v>750.9666666666667</v>
      </c>
      <c r="J199" s="37">
        <v>760.18333333333339</v>
      </c>
      <c r="K199" s="28">
        <v>741.75</v>
      </c>
      <c r="L199" s="28">
        <v>720</v>
      </c>
      <c r="M199" s="28">
        <v>2.8243499999999999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2556.9499999999998</v>
      </c>
      <c r="D200" s="37">
        <v>2559.7166666666667</v>
      </c>
      <c r="E200" s="37">
        <v>2540.4333333333334</v>
      </c>
      <c r="F200" s="37">
        <v>2523.9166666666665</v>
      </c>
      <c r="G200" s="37">
        <v>2504.6333333333332</v>
      </c>
      <c r="H200" s="37">
        <v>2576.2333333333336</v>
      </c>
      <c r="I200" s="37">
        <v>2595.5166666666673</v>
      </c>
      <c r="J200" s="37">
        <v>2612.0333333333338</v>
      </c>
      <c r="K200" s="28">
        <v>2579</v>
      </c>
      <c r="L200" s="28">
        <v>2543.1999999999998</v>
      </c>
      <c r="M200" s="28">
        <v>15.714829999999999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2870.6</v>
      </c>
      <c r="D201" s="37">
        <v>2875.8666666666668</v>
      </c>
      <c r="E201" s="37">
        <v>2826.7333333333336</v>
      </c>
      <c r="F201" s="37">
        <v>2782.8666666666668</v>
      </c>
      <c r="G201" s="37">
        <v>2733.7333333333336</v>
      </c>
      <c r="H201" s="37">
        <v>2919.7333333333336</v>
      </c>
      <c r="I201" s="37">
        <v>2968.8666666666668</v>
      </c>
      <c r="J201" s="37">
        <v>3012.7333333333336</v>
      </c>
      <c r="K201" s="28">
        <v>2925</v>
      </c>
      <c r="L201" s="28">
        <v>2832</v>
      </c>
      <c r="M201" s="28">
        <v>2.0343800000000001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477.3</v>
      </c>
      <c r="D202" s="37">
        <v>480.25</v>
      </c>
      <c r="E202" s="37">
        <v>471.65</v>
      </c>
      <c r="F202" s="37">
        <v>466</v>
      </c>
      <c r="G202" s="37">
        <v>457.4</v>
      </c>
      <c r="H202" s="37">
        <v>485.9</v>
      </c>
      <c r="I202" s="37">
        <v>494.5</v>
      </c>
      <c r="J202" s="37">
        <v>500.15</v>
      </c>
      <c r="K202" s="28">
        <v>488.85</v>
      </c>
      <c r="L202" s="28">
        <v>474.6</v>
      </c>
      <c r="M202" s="28">
        <v>2.58379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1158.25</v>
      </c>
      <c r="D203" s="37">
        <v>1161.5833333333333</v>
      </c>
      <c r="E203" s="37">
        <v>1142.1666666666665</v>
      </c>
      <c r="F203" s="37">
        <v>1126.0833333333333</v>
      </c>
      <c r="G203" s="37">
        <v>1106.6666666666665</v>
      </c>
      <c r="H203" s="37">
        <v>1177.6666666666665</v>
      </c>
      <c r="I203" s="37">
        <v>1197.083333333333</v>
      </c>
      <c r="J203" s="37">
        <v>1213.1666666666665</v>
      </c>
      <c r="K203" s="28">
        <v>1181</v>
      </c>
      <c r="L203" s="28">
        <v>1145.5</v>
      </c>
      <c r="M203" s="28">
        <v>4.00312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741</v>
      </c>
      <c r="D204" s="37">
        <v>738.51666666666677</v>
      </c>
      <c r="E204" s="37">
        <v>731.03333333333353</v>
      </c>
      <c r="F204" s="37">
        <v>721.06666666666672</v>
      </c>
      <c r="G204" s="37">
        <v>713.58333333333348</v>
      </c>
      <c r="H204" s="37">
        <v>748.48333333333358</v>
      </c>
      <c r="I204" s="37">
        <v>755.96666666666692</v>
      </c>
      <c r="J204" s="37">
        <v>765.93333333333362</v>
      </c>
      <c r="K204" s="28">
        <v>746</v>
      </c>
      <c r="L204" s="28">
        <v>728.55</v>
      </c>
      <c r="M204" s="28">
        <v>40.514650000000003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6021.25</v>
      </c>
      <c r="D205" s="37">
        <v>6055.0999999999995</v>
      </c>
      <c r="E205" s="37">
        <v>5938.1999999999989</v>
      </c>
      <c r="F205" s="37">
        <v>5855.15</v>
      </c>
      <c r="G205" s="37">
        <v>5738.2499999999991</v>
      </c>
      <c r="H205" s="37">
        <v>6138.1499999999987</v>
      </c>
      <c r="I205" s="37">
        <v>6255.0499999999984</v>
      </c>
      <c r="J205" s="37">
        <v>6338.0999999999985</v>
      </c>
      <c r="K205" s="28">
        <v>6172</v>
      </c>
      <c r="L205" s="28">
        <v>5972.05</v>
      </c>
      <c r="M205" s="28">
        <v>8.1926299999999994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39.549999999999997</v>
      </c>
      <c r="D206" s="37">
        <v>39.85</v>
      </c>
      <c r="E206" s="37">
        <v>39.150000000000006</v>
      </c>
      <c r="F206" s="37">
        <v>38.750000000000007</v>
      </c>
      <c r="G206" s="37">
        <v>38.050000000000011</v>
      </c>
      <c r="H206" s="37">
        <v>40.25</v>
      </c>
      <c r="I206" s="37">
        <v>40.950000000000003</v>
      </c>
      <c r="J206" s="37">
        <v>41.349999999999994</v>
      </c>
      <c r="K206" s="28">
        <v>40.549999999999997</v>
      </c>
      <c r="L206" s="28">
        <v>39.450000000000003</v>
      </c>
      <c r="M206" s="28">
        <v>94.161959999999993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1431.5</v>
      </c>
      <c r="D207" s="37">
        <v>1434</v>
      </c>
      <c r="E207" s="37">
        <v>1413</v>
      </c>
      <c r="F207" s="37">
        <v>1394.5</v>
      </c>
      <c r="G207" s="37">
        <v>1373.5</v>
      </c>
      <c r="H207" s="37">
        <v>1452.5</v>
      </c>
      <c r="I207" s="37">
        <v>1473.5</v>
      </c>
      <c r="J207" s="37">
        <v>1492</v>
      </c>
      <c r="K207" s="28">
        <v>1455</v>
      </c>
      <c r="L207" s="28">
        <v>1415.5</v>
      </c>
      <c r="M207" s="28">
        <v>2.3325100000000001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858.25</v>
      </c>
      <c r="D208" s="37">
        <v>858.38333333333333</v>
      </c>
      <c r="E208" s="37">
        <v>850.86666666666667</v>
      </c>
      <c r="F208" s="37">
        <v>843.48333333333335</v>
      </c>
      <c r="G208" s="37">
        <v>835.9666666666667</v>
      </c>
      <c r="H208" s="37">
        <v>865.76666666666665</v>
      </c>
      <c r="I208" s="37">
        <v>873.2833333333333</v>
      </c>
      <c r="J208" s="37">
        <v>880.66666666666663</v>
      </c>
      <c r="K208" s="28">
        <v>865.9</v>
      </c>
      <c r="L208" s="28">
        <v>851</v>
      </c>
      <c r="M208" s="28">
        <v>13.56249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925</v>
      </c>
      <c r="D209" s="37">
        <v>916.65</v>
      </c>
      <c r="E209" s="37">
        <v>898.59999999999991</v>
      </c>
      <c r="F209" s="37">
        <v>872.19999999999993</v>
      </c>
      <c r="G209" s="37">
        <v>854.14999999999986</v>
      </c>
      <c r="H209" s="37">
        <v>943.05</v>
      </c>
      <c r="I209" s="37">
        <v>961.09999999999991</v>
      </c>
      <c r="J209" s="37">
        <v>987.5</v>
      </c>
      <c r="K209" s="28">
        <v>934.7</v>
      </c>
      <c r="L209" s="28">
        <v>890.25</v>
      </c>
      <c r="M209" s="28">
        <v>5.6054199999999996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357.7</v>
      </c>
      <c r="D210" s="37">
        <v>360.96666666666664</v>
      </c>
      <c r="E210" s="37">
        <v>350.5333333333333</v>
      </c>
      <c r="F210" s="37">
        <v>343.36666666666667</v>
      </c>
      <c r="G210" s="37">
        <v>332.93333333333334</v>
      </c>
      <c r="H210" s="37">
        <v>368.13333333333327</v>
      </c>
      <c r="I210" s="37">
        <v>378.56666666666655</v>
      </c>
      <c r="J210" s="37">
        <v>385.73333333333323</v>
      </c>
      <c r="K210" s="28">
        <v>371.4</v>
      </c>
      <c r="L210" s="28">
        <v>353.8</v>
      </c>
      <c r="M210" s="28">
        <v>81.970010000000002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</v>
      </c>
      <c r="D211" s="37">
        <v>10.133333333333333</v>
      </c>
      <c r="E211" s="37">
        <v>9.7666666666666657</v>
      </c>
      <c r="F211" s="37">
        <v>9.5333333333333332</v>
      </c>
      <c r="G211" s="37">
        <v>9.1666666666666661</v>
      </c>
      <c r="H211" s="37">
        <v>10.366666666666665</v>
      </c>
      <c r="I211" s="37">
        <v>10.733333333333333</v>
      </c>
      <c r="J211" s="37">
        <v>10.966666666666665</v>
      </c>
      <c r="K211" s="28">
        <v>10.5</v>
      </c>
      <c r="L211" s="28">
        <v>9.9</v>
      </c>
      <c r="M211" s="28">
        <v>2521.7661400000002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1211.95</v>
      </c>
      <c r="D212" s="37">
        <v>1210.0333333333333</v>
      </c>
      <c r="E212" s="37">
        <v>1195.5666666666666</v>
      </c>
      <c r="F212" s="37">
        <v>1179.1833333333334</v>
      </c>
      <c r="G212" s="37">
        <v>1164.7166666666667</v>
      </c>
      <c r="H212" s="37">
        <v>1226.4166666666665</v>
      </c>
      <c r="I212" s="37">
        <v>1240.8833333333332</v>
      </c>
      <c r="J212" s="37">
        <v>1257.2666666666664</v>
      </c>
      <c r="K212" s="28">
        <v>1224.5</v>
      </c>
      <c r="L212" s="28">
        <v>1193.6500000000001</v>
      </c>
      <c r="M212" s="28">
        <v>12.949260000000001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1557</v>
      </c>
      <c r="D213" s="37">
        <v>1558.8333333333333</v>
      </c>
      <c r="E213" s="37">
        <v>1543.1666666666665</v>
      </c>
      <c r="F213" s="37">
        <v>1529.3333333333333</v>
      </c>
      <c r="G213" s="37">
        <v>1513.6666666666665</v>
      </c>
      <c r="H213" s="37">
        <v>1572.6666666666665</v>
      </c>
      <c r="I213" s="37">
        <v>1588.333333333333</v>
      </c>
      <c r="J213" s="37">
        <v>1602.1666666666665</v>
      </c>
      <c r="K213" s="28">
        <v>1574.5</v>
      </c>
      <c r="L213" s="28">
        <v>1545</v>
      </c>
      <c r="M213" s="28">
        <v>2.0658300000000001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587.70000000000005</v>
      </c>
      <c r="D214" s="37">
        <v>591.9</v>
      </c>
      <c r="E214" s="37">
        <v>580.09999999999991</v>
      </c>
      <c r="F214" s="37">
        <v>572.49999999999989</v>
      </c>
      <c r="G214" s="37">
        <v>560.69999999999982</v>
      </c>
      <c r="H214" s="37">
        <v>599.5</v>
      </c>
      <c r="I214" s="37">
        <v>611.29999999999995</v>
      </c>
      <c r="J214" s="37">
        <v>618.90000000000009</v>
      </c>
      <c r="K214" s="37">
        <v>603.70000000000005</v>
      </c>
      <c r="L214" s="37">
        <v>584.29999999999995</v>
      </c>
      <c r="M214" s="37">
        <v>69.266220000000004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12.7</v>
      </c>
      <c r="D215" s="37">
        <v>12.700000000000001</v>
      </c>
      <c r="E215" s="37">
        <v>12.600000000000001</v>
      </c>
      <c r="F215" s="37">
        <v>12.5</v>
      </c>
      <c r="G215" s="37">
        <v>12.4</v>
      </c>
      <c r="H215" s="37">
        <v>12.800000000000002</v>
      </c>
      <c r="I215" s="37">
        <v>12.9</v>
      </c>
      <c r="J215" s="37">
        <v>13.000000000000004</v>
      </c>
      <c r="K215" s="37">
        <v>12.8</v>
      </c>
      <c r="L215" s="37">
        <v>12.6</v>
      </c>
      <c r="M215" s="37">
        <v>826.61442999999997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253.95</v>
      </c>
      <c r="D216" s="37">
        <v>256.83333333333331</v>
      </c>
      <c r="E216" s="37">
        <v>249.71666666666664</v>
      </c>
      <c r="F216" s="37">
        <v>245.48333333333332</v>
      </c>
      <c r="G216" s="37">
        <v>238.36666666666665</v>
      </c>
      <c r="H216" s="37">
        <v>261.06666666666661</v>
      </c>
      <c r="I216" s="37">
        <v>268.18333333333328</v>
      </c>
      <c r="J216" s="37">
        <v>272.41666666666663</v>
      </c>
      <c r="K216" s="37">
        <v>263.95</v>
      </c>
      <c r="L216" s="37">
        <v>252.6</v>
      </c>
      <c r="M216" s="37">
        <v>154.53514999999999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C16" sqref="C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9"/>
      <c r="B1" s="49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44636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2" t="s">
        <v>16</v>
      </c>
      <c r="B9" s="484" t="s">
        <v>18</v>
      </c>
      <c r="C9" s="488" t="s">
        <v>20</v>
      </c>
      <c r="D9" s="488" t="s">
        <v>21</v>
      </c>
      <c r="E9" s="479" t="s">
        <v>22</v>
      </c>
      <c r="F9" s="480"/>
      <c r="G9" s="481"/>
      <c r="H9" s="479" t="s">
        <v>23</v>
      </c>
      <c r="I9" s="480"/>
      <c r="J9" s="481"/>
      <c r="K9" s="23"/>
      <c r="L9" s="24"/>
      <c r="M9" s="50"/>
      <c r="N9" s="1"/>
      <c r="O9" s="1"/>
    </row>
    <row r="10" spans="1:15" ht="42.75" customHeight="1">
      <c r="A10" s="486"/>
      <c r="B10" s="487"/>
      <c r="C10" s="487"/>
      <c r="D10" s="48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1" t="s">
        <v>288</v>
      </c>
      <c r="C11" s="323">
        <v>19562.5</v>
      </c>
      <c r="D11" s="324">
        <v>19730.416666666668</v>
      </c>
      <c r="E11" s="324">
        <v>19283.083333333336</v>
      </c>
      <c r="F11" s="324">
        <v>19003.666666666668</v>
      </c>
      <c r="G11" s="324">
        <v>18556.333333333336</v>
      </c>
      <c r="H11" s="324">
        <v>20009.833333333336</v>
      </c>
      <c r="I11" s="324">
        <v>20457.166666666672</v>
      </c>
      <c r="J11" s="324">
        <v>20736.583333333336</v>
      </c>
      <c r="K11" s="323">
        <v>20177.75</v>
      </c>
      <c r="L11" s="323">
        <v>19451</v>
      </c>
      <c r="M11" s="323">
        <v>6.3140000000000002E-2</v>
      </c>
      <c r="N11" s="1"/>
      <c r="O11" s="1"/>
    </row>
    <row r="12" spans="1:15" ht="12" customHeight="1">
      <c r="A12" s="30">
        <v>2</v>
      </c>
      <c r="B12" s="342" t="s">
        <v>293</v>
      </c>
      <c r="C12" s="323">
        <v>443.65</v>
      </c>
      <c r="D12" s="324">
        <v>447.95</v>
      </c>
      <c r="E12" s="324">
        <v>437.2</v>
      </c>
      <c r="F12" s="324">
        <v>430.75</v>
      </c>
      <c r="G12" s="324">
        <v>420</v>
      </c>
      <c r="H12" s="324">
        <v>454.4</v>
      </c>
      <c r="I12" s="324">
        <v>465.15</v>
      </c>
      <c r="J12" s="324">
        <v>471.59999999999997</v>
      </c>
      <c r="K12" s="323">
        <v>458.7</v>
      </c>
      <c r="L12" s="323">
        <v>441.5</v>
      </c>
      <c r="M12" s="323">
        <v>1.4416500000000001</v>
      </c>
      <c r="N12" s="1"/>
      <c r="O12" s="1"/>
    </row>
    <row r="13" spans="1:15" ht="12" customHeight="1">
      <c r="A13" s="30">
        <v>3</v>
      </c>
      <c r="B13" s="342" t="s">
        <v>39</v>
      </c>
      <c r="C13" s="323">
        <v>859.4</v>
      </c>
      <c r="D13" s="324">
        <v>864.28333333333342</v>
      </c>
      <c r="E13" s="324">
        <v>846.56666666666683</v>
      </c>
      <c r="F13" s="324">
        <v>833.73333333333346</v>
      </c>
      <c r="G13" s="324">
        <v>816.01666666666688</v>
      </c>
      <c r="H13" s="324">
        <v>877.11666666666679</v>
      </c>
      <c r="I13" s="324">
        <v>894.83333333333326</v>
      </c>
      <c r="J13" s="324">
        <v>907.66666666666674</v>
      </c>
      <c r="K13" s="323">
        <v>882</v>
      </c>
      <c r="L13" s="323">
        <v>851.45</v>
      </c>
      <c r="M13" s="323">
        <v>8.1669199999999993</v>
      </c>
      <c r="N13" s="1"/>
      <c r="O13" s="1"/>
    </row>
    <row r="14" spans="1:15" ht="12" customHeight="1">
      <c r="A14" s="30">
        <v>4</v>
      </c>
      <c r="B14" s="342" t="s">
        <v>294</v>
      </c>
      <c r="C14" s="323">
        <v>2452.5500000000002</v>
      </c>
      <c r="D14" s="324">
        <v>2460.9666666666667</v>
      </c>
      <c r="E14" s="324">
        <v>2406.9333333333334</v>
      </c>
      <c r="F14" s="324">
        <v>2361.3166666666666</v>
      </c>
      <c r="G14" s="324">
        <v>2307.2833333333333</v>
      </c>
      <c r="H14" s="324">
        <v>2506.5833333333335</v>
      </c>
      <c r="I14" s="324">
        <v>2560.6166666666672</v>
      </c>
      <c r="J14" s="324">
        <v>2606.2333333333336</v>
      </c>
      <c r="K14" s="323">
        <v>2515</v>
      </c>
      <c r="L14" s="323">
        <v>2415.35</v>
      </c>
      <c r="M14" s="323">
        <v>1.21272</v>
      </c>
      <c r="N14" s="1"/>
      <c r="O14" s="1"/>
    </row>
    <row r="15" spans="1:15" ht="12" customHeight="1">
      <c r="A15" s="30">
        <v>5</v>
      </c>
      <c r="B15" s="342" t="s">
        <v>289</v>
      </c>
      <c r="C15" s="323">
        <v>2091.6999999999998</v>
      </c>
      <c r="D15" s="324">
        <v>2075.9499999999998</v>
      </c>
      <c r="E15" s="324">
        <v>2056.7999999999997</v>
      </c>
      <c r="F15" s="324">
        <v>2021.8999999999999</v>
      </c>
      <c r="G15" s="324">
        <v>2002.7499999999998</v>
      </c>
      <c r="H15" s="324">
        <v>2110.8499999999995</v>
      </c>
      <c r="I15" s="324">
        <v>2129.9999999999991</v>
      </c>
      <c r="J15" s="324">
        <v>2164.8999999999996</v>
      </c>
      <c r="K15" s="323">
        <v>2095.1</v>
      </c>
      <c r="L15" s="323">
        <v>2041.05</v>
      </c>
      <c r="M15" s="323">
        <v>1.7898799999999999</v>
      </c>
      <c r="N15" s="1"/>
      <c r="O15" s="1"/>
    </row>
    <row r="16" spans="1:15" ht="12" customHeight="1">
      <c r="A16" s="30">
        <v>6</v>
      </c>
      <c r="B16" s="342" t="s">
        <v>238</v>
      </c>
      <c r="C16" s="323">
        <v>17203.95</v>
      </c>
      <c r="D16" s="324">
        <v>17189.516666666666</v>
      </c>
      <c r="E16" s="324">
        <v>17084.433333333334</v>
      </c>
      <c r="F16" s="324">
        <v>16964.916666666668</v>
      </c>
      <c r="G16" s="324">
        <v>16859.833333333336</v>
      </c>
      <c r="H16" s="324">
        <v>17309.033333333333</v>
      </c>
      <c r="I16" s="324">
        <v>17414.116666666669</v>
      </c>
      <c r="J16" s="324">
        <v>17533.633333333331</v>
      </c>
      <c r="K16" s="323">
        <v>17294.599999999999</v>
      </c>
      <c r="L16" s="323">
        <v>17070</v>
      </c>
      <c r="M16" s="323">
        <v>0.15049000000000001</v>
      </c>
      <c r="N16" s="1"/>
      <c r="O16" s="1"/>
    </row>
    <row r="17" spans="1:15" ht="12" customHeight="1">
      <c r="A17" s="30">
        <v>7</v>
      </c>
      <c r="B17" s="342" t="s">
        <v>242</v>
      </c>
      <c r="C17" s="323">
        <v>104.7</v>
      </c>
      <c r="D17" s="324">
        <v>104.78333333333335</v>
      </c>
      <c r="E17" s="324">
        <v>103.61666666666669</v>
      </c>
      <c r="F17" s="324">
        <v>102.53333333333335</v>
      </c>
      <c r="G17" s="324">
        <v>101.36666666666669</v>
      </c>
      <c r="H17" s="324">
        <v>105.86666666666669</v>
      </c>
      <c r="I17" s="324">
        <v>107.03333333333335</v>
      </c>
      <c r="J17" s="324">
        <v>108.11666666666669</v>
      </c>
      <c r="K17" s="323">
        <v>105.95</v>
      </c>
      <c r="L17" s="323">
        <v>103.7</v>
      </c>
      <c r="M17" s="323">
        <v>39.139209999999999</v>
      </c>
      <c r="N17" s="1"/>
      <c r="O17" s="1"/>
    </row>
    <row r="18" spans="1:15" ht="12" customHeight="1">
      <c r="A18" s="30">
        <v>8</v>
      </c>
      <c r="B18" s="342" t="s">
        <v>41</v>
      </c>
      <c r="C18" s="323">
        <v>273.14999999999998</v>
      </c>
      <c r="D18" s="324">
        <v>273.88333333333327</v>
      </c>
      <c r="E18" s="324">
        <v>268.06666666666655</v>
      </c>
      <c r="F18" s="324">
        <v>262.98333333333329</v>
      </c>
      <c r="G18" s="324">
        <v>257.16666666666657</v>
      </c>
      <c r="H18" s="324">
        <v>278.96666666666653</v>
      </c>
      <c r="I18" s="324">
        <v>284.78333333333325</v>
      </c>
      <c r="J18" s="324">
        <v>289.8666666666665</v>
      </c>
      <c r="K18" s="323">
        <v>279.7</v>
      </c>
      <c r="L18" s="323">
        <v>268.8</v>
      </c>
      <c r="M18" s="323">
        <v>12.31973</v>
      </c>
      <c r="N18" s="1"/>
      <c r="O18" s="1"/>
    </row>
    <row r="19" spans="1:15" ht="12" customHeight="1">
      <c r="A19" s="30">
        <v>9</v>
      </c>
      <c r="B19" s="342" t="s">
        <v>43</v>
      </c>
      <c r="C19" s="323">
        <v>2060.35</v>
      </c>
      <c r="D19" s="324">
        <v>2071.2499999999995</v>
      </c>
      <c r="E19" s="324">
        <v>2032.7999999999993</v>
      </c>
      <c r="F19" s="324">
        <v>2005.2499999999998</v>
      </c>
      <c r="G19" s="324">
        <v>1966.7999999999995</v>
      </c>
      <c r="H19" s="324">
        <v>2098.7999999999993</v>
      </c>
      <c r="I19" s="324">
        <v>2137.2499999999991</v>
      </c>
      <c r="J19" s="324">
        <v>2164.7999999999988</v>
      </c>
      <c r="K19" s="323">
        <v>2109.6999999999998</v>
      </c>
      <c r="L19" s="323">
        <v>2043.7</v>
      </c>
      <c r="M19" s="323">
        <v>3.5879799999999999</v>
      </c>
      <c r="N19" s="1"/>
      <c r="O19" s="1"/>
    </row>
    <row r="20" spans="1:15" ht="12" customHeight="1">
      <c r="A20" s="30">
        <v>10</v>
      </c>
      <c r="B20" s="342" t="s">
        <v>45</v>
      </c>
      <c r="C20" s="323">
        <v>1701.4</v>
      </c>
      <c r="D20" s="324">
        <v>1714.0833333333333</v>
      </c>
      <c r="E20" s="324">
        <v>1673.9666666666665</v>
      </c>
      <c r="F20" s="324">
        <v>1646.5333333333333</v>
      </c>
      <c r="G20" s="324">
        <v>1606.4166666666665</v>
      </c>
      <c r="H20" s="324">
        <v>1741.5166666666664</v>
      </c>
      <c r="I20" s="324">
        <v>1781.6333333333332</v>
      </c>
      <c r="J20" s="324">
        <v>1809.0666666666664</v>
      </c>
      <c r="K20" s="323">
        <v>1754.2</v>
      </c>
      <c r="L20" s="323">
        <v>1686.65</v>
      </c>
      <c r="M20" s="323">
        <v>10.85901</v>
      </c>
      <c r="N20" s="1"/>
      <c r="O20" s="1"/>
    </row>
    <row r="21" spans="1:15" ht="12" customHeight="1">
      <c r="A21" s="30">
        <v>11</v>
      </c>
      <c r="B21" s="342" t="s">
        <v>239</v>
      </c>
      <c r="C21" s="323">
        <v>1798.75</v>
      </c>
      <c r="D21" s="324">
        <v>1811.25</v>
      </c>
      <c r="E21" s="324">
        <v>1772.5</v>
      </c>
      <c r="F21" s="324">
        <v>1746.25</v>
      </c>
      <c r="G21" s="324">
        <v>1707.5</v>
      </c>
      <c r="H21" s="324">
        <v>1837.5</v>
      </c>
      <c r="I21" s="324">
        <v>1876.25</v>
      </c>
      <c r="J21" s="324">
        <v>1902.5</v>
      </c>
      <c r="K21" s="323">
        <v>1850</v>
      </c>
      <c r="L21" s="323">
        <v>1785</v>
      </c>
      <c r="M21" s="323">
        <v>3.96469</v>
      </c>
      <c r="N21" s="1"/>
      <c r="O21" s="1"/>
    </row>
    <row r="22" spans="1:15" ht="12" customHeight="1">
      <c r="A22" s="30">
        <v>12</v>
      </c>
      <c r="B22" s="342" t="s">
        <v>46</v>
      </c>
      <c r="C22" s="323">
        <v>721.3</v>
      </c>
      <c r="D22" s="324">
        <v>724.51666666666677</v>
      </c>
      <c r="E22" s="324">
        <v>713.03333333333353</v>
      </c>
      <c r="F22" s="324">
        <v>704.76666666666677</v>
      </c>
      <c r="G22" s="324">
        <v>693.28333333333353</v>
      </c>
      <c r="H22" s="324">
        <v>732.78333333333353</v>
      </c>
      <c r="I22" s="324">
        <v>744.26666666666688</v>
      </c>
      <c r="J22" s="324">
        <v>752.53333333333353</v>
      </c>
      <c r="K22" s="323">
        <v>736</v>
      </c>
      <c r="L22" s="323">
        <v>716.25</v>
      </c>
      <c r="M22" s="323">
        <v>42.285820000000001</v>
      </c>
      <c r="N22" s="1"/>
      <c r="O22" s="1"/>
    </row>
    <row r="23" spans="1:15" ht="12.75" customHeight="1">
      <c r="A23" s="30">
        <v>13</v>
      </c>
      <c r="B23" s="342" t="s">
        <v>241</v>
      </c>
      <c r="C23" s="323">
        <v>2217.5500000000002</v>
      </c>
      <c r="D23" s="324">
        <v>2237.4666666666667</v>
      </c>
      <c r="E23" s="324">
        <v>2180.0833333333335</v>
      </c>
      <c r="F23" s="324">
        <v>2142.6166666666668</v>
      </c>
      <c r="G23" s="324">
        <v>2085.2333333333336</v>
      </c>
      <c r="H23" s="324">
        <v>2274.9333333333334</v>
      </c>
      <c r="I23" s="324">
        <v>2332.3166666666666</v>
      </c>
      <c r="J23" s="324">
        <v>2369.7833333333333</v>
      </c>
      <c r="K23" s="323">
        <v>2294.85</v>
      </c>
      <c r="L23" s="323">
        <v>2200</v>
      </c>
      <c r="M23" s="323">
        <v>3.3723900000000002</v>
      </c>
      <c r="N23" s="1"/>
      <c r="O23" s="1"/>
    </row>
    <row r="24" spans="1:15" ht="12.75" customHeight="1">
      <c r="A24" s="30">
        <v>14</v>
      </c>
      <c r="B24" s="342" t="s">
        <v>295</v>
      </c>
      <c r="C24" s="323">
        <v>299.64999999999998</v>
      </c>
      <c r="D24" s="324">
        <v>303.3</v>
      </c>
      <c r="E24" s="324">
        <v>295.35000000000002</v>
      </c>
      <c r="F24" s="324">
        <v>291.05</v>
      </c>
      <c r="G24" s="324">
        <v>283.10000000000002</v>
      </c>
      <c r="H24" s="324">
        <v>307.60000000000002</v>
      </c>
      <c r="I24" s="324">
        <v>315.54999999999995</v>
      </c>
      <c r="J24" s="324">
        <v>319.85000000000002</v>
      </c>
      <c r="K24" s="323">
        <v>311.25</v>
      </c>
      <c r="L24" s="323">
        <v>299</v>
      </c>
      <c r="M24" s="323">
        <v>1.7221200000000001</v>
      </c>
      <c r="N24" s="1"/>
      <c r="O24" s="1"/>
    </row>
    <row r="25" spans="1:15" ht="12.75" customHeight="1">
      <c r="A25" s="30">
        <v>15</v>
      </c>
      <c r="B25" s="342" t="s">
        <v>296</v>
      </c>
      <c r="C25" s="323">
        <v>190.95</v>
      </c>
      <c r="D25" s="324">
        <v>191.9</v>
      </c>
      <c r="E25" s="324">
        <v>187.85000000000002</v>
      </c>
      <c r="F25" s="324">
        <v>184.75000000000003</v>
      </c>
      <c r="G25" s="324">
        <v>180.70000000000005</v>
      </c>
      <c r="H25" s="324">
        <v>195</v>
      </c>
      <c r="I25" s="324">
        <v>199.05</v>
      </c>
      <c r="J25" s="324">
        <v>202.14999999999998</v>
      </c>
      <c r="K25" s="323">
        <v>195.95</v>
      </c>
      <c r="L25" s="323">
        <v>188.8</v>
      </c>
      <c r="M25" s="323">
        <v>4.48583</v>
      </c>
      <c r="N25" s="1"/>
      <c r="O25" s="1"/>
    </row>
    <row r="26" spans="1:15" ht="12.75" customHeight="1">
      <c r="A26" s="30">
        <v>16</v>
      </c>
      <c r="B26" s="342" t="s">
        <v>297</v>
      </c>
      <c r="C26" s="323">
        <v>1192.7</v>
      </c>
      <c r="D26" s="324">
        <v>1204.2666666666667</v>
      </c>
      <c r="E26" s="324">
        <v>1176.3333333333333</v>
      </c>
      <c r="F26" s="324">
        <v>1159.9666666666667</v>
      </c>
      <c r="G26" s="324">
        <v>1132.0333333333333</v>
      </c>
      <c r="H26" s="324">
        <v>1220.6333333333332</v>
      </c>
      <c r="I26" s="324">
        <v>1248.5666666666666</v>
      </c>
      <c r="J26" s="324">
        <v>1264.9333333333332</v>
      </c>
      <c r="K26" s="323">
        <v>1232.2</v>
      </c>
      <c r="L26" s="323">
        <v>1187.9000000000001</v>
      </c>
      <c r="M26" s="323">
        <v>2.7237300000000002</v>
      </c>
      <c r="N26" s="1"/>
      <c r="O26" s="1"/>
    </row>
    <row r="27" spans="1:15" ht="12.75" customHeight="1">
      <c r="A27" s="30">
        <v>17</v>
      </c>
      <c r="B27" s="342" t="s">
        <v>291</v>
      </c>
      <c r="C27" s="323">
        <v>1705.1</v>
      </c>
      <c r="D27" s="324">
        <v>1705.2166666666665</v>
      </c>
      <c r="E27" s="324">
        <v>1666.5333333333328</v>
      </c>
      <c r="F27" s="324">
        <v>1627.9666666666665</v>
      </c>
      <c r="G27" s="324">
        <v>1589.2833333333328</v>
      </c>
      <c r="H27" s="324">
        <v>1743.7833333333328</v>
      </c>
      <c r="I27" s="324">
        <v>1782.4666666666667</v>
      </c>
      <c r="J27" s="324">
        <v>1821.0333333333328</v>
      </c>
      <c r="K27" s="323">
        <v>1743.9</v>
      </c>
      <c r="L27" s="323">
        <v>1666.65</v>
      </c>
      <c r="M27" s="323">
        <v>0.17102000000000001</v>
      </c>
      <c r="N27" s="1"/>
      <c r="O27" s="1"/>
    </row>
    <row r="28" spans="1:15" ht="12.75" customHeight="1">
      <c r="A28" s="30">
        <v>18</v>
      </c>
      <c r="B28" s="342" t="s">
        <v>243</v>
      </c>
      <c r="C28" s="323">
        <v>1778</v>
      </c>
      <c r="D28" s="324">
        <v>1772.8999999999999</v>
      </c>
      <c r="E28" s="324">
        <v>1745.0499999999997</v>
      </c>
      <c r="F28" s="324">
        <v>1712.1</v>
      </c>
      <c r="G28" s="324">
        <v>1684.2499999999998</v>
      </c>
      <c r="H28" s="324">
        <v>1805.8499999999997</v>
      </c>
      <c r="I28" s="324">
        <v>1833.6999999999996</v>
      </c>
      <c r="J28" s="324">
        <v>1866.6499999999996</v>
      </c>
      <c r="K28" s="323">
        <v>1800.75</v>
      </c>
      <c r="L28" s="323">
        <v>1739.95</v>
      </c>
      <c r="M28" s="323">
        <v>0.30412</v>
      </c>
      <c r="N28" s="1"/>
      <c r="O28" s="1"/>
    </row>
    <row r="29" spans="1:15" ht="12.75" customHeight="1">
      <c r="A29" s="30">
        <v>19</v>
      </c>
      <c r="B29" s="342" t="s">
        <v>298</v>
      </c>
      <c r="C29" s="323">
        <v>80.8</v>
      </c>
      <c r="D29" s="324">
        <v>81.333333333333329</v>
      </c>
      <c r="E29" s="324">
        <v>79.916666666666657</v>
      </c>
      <c r="F29" s="324">
        <v>79.033333333333331</v>
      </c>
      <c r="G29" s="324">
        <v>77.61666666666666</v>
      </c>
      <c r="H29" s="324">
        <v>82.216666666666654</v>
      </c>
      <c r="I29" s="324">
        <v>83.633333333333312</v>
      </c>
      <c r="J29" s="324">
        <v>84.516666666666652</v>
      </c>
      <c r="K29" s="323">
        <v>82.75</v>
      </c>
      <c r="L29" s="323">
        <v>80.45</v>
      </c>
      <c r="M29" s="323">
        <v>2.7546599999999999</v>
      </c>
      <c r="N29" s="1"/>
      <c r="O29" s="1"/>
    </row>
    <row r="30" spans="1:15" ht="12.75" customHeight="1">
      <c r="A30" s="30">
        <v>20</v>
      </c>
      <c r="B30" s="342" t="s">
        <v>48</v>
      </c>
      <c r="C30" s="323">
        <v>3374.6</v>
      </c>
      <c r="D30" s="324">
        <v>3384.1833333333329</v>
      </c>
      <c r="E30" s="324">
        <v>3340.4166666666661</v>
      </c>
      <c r="F30" s="324">
        <v>3306.2333333333331</v>
      </c>
      <c r="G30" s="324">
        <v>3262.4666666666662</v>
      </c>
      <c r="H30" s="324">
        <v>3418.3666666666659</v>
      </c>
      <c r="I30" s="324">
        <v>3462.1333333333332</v>
      </c>
      <c r="J30" s="324">
        <v>3496.3166666666657</v>
      </c>
      <c r="K30" s="323">
        <v>3427.95</v>
      </c>
      <c r="L30" s="323">
        <v>3350</v>
      </c>
      <c r="M30" s="323">
        <v>0.84389000000000003</v>
      </c>
      <c r="N30" s="1"/>
      <c r="O30" s="1"/>
    </row>
    <row r="31" spans="1:15" ht="12.75" customHeight="1">
      <c r="A31" s="30">
        <v>21</v>
      </c>
      <c r="B31" s="342" t="s">
        <v>299</v>
      </c>
      <c r="C31" s="323">
        <v>2893.15</v>
      </c>
      <c r="D31" s="324">
        <v>2929.5</v>
      </c>
      <c r="E31" s="324">
        <v>2820.65</v>
      </c>
      <c r="F31" s="324">
        <v>2748.15</v>
      </c>
      <c r="G31" s="324">
        <v>2639.3</v>
      </c>
      <c r="H31" s="324">
        <v>3002</v>
      </c>
      <c r="I31" s="324">
        <v>3110.8500000000004</v>
      </c>
      <c r="J31" s="324">
        <v>3183.35</v>
      </c>
      <c r="K31" s="323">
        <v>3038.35</v>
      </c>
      <c r="L31" s="323">
        <v>2857</v>
      </c>
      <c r="M31" s="323">
        <v>0.53944999999999999</v>
      </c>
      <c r="N31" s="1"/>
      <c r="O31" s="1"/>
    </row>
    <row r="32" spans="1:15" ht="12.75" customHeight="1">
      <c r="A32" s="30">
        <v>22</v>
      </c>
      <c r="B32" s="342" t="s">
        <v>300</v>
      </c>
      <c r="C32" s="323">
        <v>23.95</v>
      </c>
      <c r="D32" s="324">
        <v>24.183333333333334</v>
      </c>
      <c r="E32" s="324">
        <v>23.466666666666669</v>
      </c>
      <c r="F32" s="324">
        <v>22.983333333333334</v>
      </c>
      <c r="G32" s="324">
        <v>22.266666666666669</v>
      </c>
      <c r="H32" s="324">
        <v>24.666666666666668</v>
      </c>
      <c r="I32" s="324">
        <v>25.383333333333329</v>
      </c>
      <c r="J32" s="324">
        <v>25.866666666666667</v>
      </c>
      <c r="K32" s="323">
        <v>24.9</v>
      </c>
      <c r="L32" s="323">
        <v>23.7</v>
      </c>
      <c r="M32" s="323">
        <v>140.26670999999999</v>
      </c>
      <c r="N32" s="1"/>
      <c r="O32" s="1"/>
    </row>
    <row r="33" spans="1:15" ht="12.75" customHeight="1">
      <c r="A33" s="30">
        <v>23</v>
      </c>
      <c r="B33" s="342" t="s">
        <v>50</v>
      </c>
      <c r="C33" s="323">
        <v>569.95000000000005</v>
      </c>
      <c r="D33" s="324">
        <v>573.65</v>
      </c>
      <c r="E33" s="324">
        <v>562.34999999999991</v>
      </c>
      <c r="F33" s="324">
        <v>554.74999999999989</v>
      </c>
      <c r="G33" s="324">
        <v>543.44999999999982</v>
      </c>
      <c r="H33" s="324">
        <v>581.25</v>
      </c>
      <c r="I33" s="324">
        <v>592.54999999999995</v>
      </c>
      <c r="J33" s="324">
        <v>600.15000000000009</v>
      </c>
      <c r="K33" s="323">
        <v>584.95000000000005</v>
      </c>
      <c r="L33" s="323">
        <v>566.04999999999995</v>
      </c>
      <c r="M33" s="323">
        <v>6.12662</v>
      </c>
      <c r="N33" s="1"/>
      <c r="O33" s="1"/>
    </row>
    <row r="34" spans="1:15" ht="12.75" customHeight="1">
      <c r="A34" s="30">
        <v>24</v>
      </c>
      <c r="B34" s="342" t="s">
        <v>301</v>
      </c>
      <c r="C34" s="323">
        <v>3606.55</v>
      </c>
      <c r="D34" s="324">
        <v>3647.1833333333329</v>
      </c>
      <c r="E34" s="324">
        <v>3544.3666666666659</v>
      </c>
      <c r="F34" s="324">
        <v>3482.1833333333329</v>
      </c>
      <c r="G34" s="324">
        <v>3379.3666666666659</v>
      </c>
      <c r="H34" s="324">
        <v>3709.3666666666659</v>
      </c>
      <c r="I34" s="324">
        <v>3812.1833333333325</v>
      </c>
      <c r="J34" s="324">
        <v>3874.3666666666659</v>
      </c>
      <c r="K34" s="323">
        <v>3750</v>
      </c>
      <c r="L34" s="323">
        <v>3585</v>
      </c>
      <c r="M34" s="323">
        <v>0.2477</v>
      </c>
      <c r="N34" s="1"/>
      <c r="O34" s="1"/>
    </row>
    <row r="35" spans="1:15" ht="12.75" customHeight="1">
      <c r="A35" s="30">
        <v>25</v>
      </c>
      <c r="B35" s="342" t="s">
        <v>51</v>
      </c>
      <c r="C35" s="323">
        <v>295.10000000000002</v>
      </c>
      <c r="D35" s="324">
        <v>296.60000000000002</v>
      </c>
      <c r="E35" s="324">
        <v>291.35000000000002</v>
      </c>
      <c r="F35" s="324">
        <v>287.60000000000002</v>
      </c>
      <c r="G35" s="324">
        <v>282.35000000000002</v>
      </c>
      <c r="H35" s="324">
        <v>300.35000000000002</v>
      </c>
      <c r="I35" s="324">
        <v>305.60000000000002</v>
      </c>
      <c r="J35" s="324">
        <v>309.35000000000002</v>
      </c>
      <c r="K35" s="323">
        <v>301.85000000000002</v>
      </c>
      <c r="L35" s="323">
        <v>292.85000000000002</v>
      </c>
      <c r="M35" s="323">
        <v>68.267480000000006</v>
      </c>
      <c r="N35" s="1"/>
      <c r="O35" s="1"/>
    </row>
    <row r="36" spans="1:15" ht="12.75" customHeight="1">
      <c r="A36" s="30">
        <v>26</v>
      </c>
      <c r="B36" s="342" t="s">
        <v>851</v>
      </c>
      <c r="C36" s="323">
        <v>1349.5</v>
      </c>
      <c r="D36" s="324">
        <v>1334.0333333333333</v>
      </c>
      <c r="E36" s="324">
        <v>1310.4666666666667</v>
      </c>
      <c r="F36" s="324">
        <v>1271.4333333333334</v>
      </c>
      <c r="G36" s="324">
        <v>1247.8666666666668</v>
      </c>
      <c r="H36" s="324">
        <v>1373.0666666666666</v>
      </c>
      <c r="I36" s="324">
        <v>1396.6333333333332</v>
      </c>
      <c r="J36" s="324">
        <v>1435.6666666666665</v>
      </c>
      <c r="K36" s="323">
        <v>1357.6</v>
      </c>
      <c r="L36" s="323">
        <v>1295</v>
      </c>
      <c r="M36" s="323">
        <v>8.5515000000000008</v>
      </c>
      <c r="N36" s="1"/>
      <c r="O36" s="1"/>
    </row>
    <row r="37" spans="1:15" ht="12.75" customHeight="1">
      <c r="A37" s="30">
        <v>27</v>
      </c>
      <c r="B37" s="342" t="s">
        <v>812</v>
      </c>
      <c r="C37" s="323">
        <v>908.9</v>
      </c>
      <c r="D37" s="324">
        <v>898.41666666666663</v>
      </c>
      <c r="E37" s="324">
        <v>876.83333333333326</v>
      </c>
      <c r="F37" s="324">
        <v>844.76666666666665</v>
      </c>
      <c r="G37" s="324">
        <v>823.18333333333328</v>
      </c>
      <c r="H37" s="324">
        <v>930.48333333333323</v>
      </c>
      <c r="I37" s="324">
        <v>952.06666666666649</v>
      </c>
      <c r="J37" s="324">
        <v>984.13333333333321</v>
      </c>
      <c r="K37" s="323">
        <v>920</v>
      </c>
      <c r="L37" s="323">
        <v>866.35</v>
      </c>
      <c r="M37" s="323">
        <v>3.0142000000000002</v>
      </c>
      <c r="N37" s="1"/>
      <c r="O37" s="1"/>
    </row>
    <row r="38" spans="1:15" ht="12.75" customHeight="1">
      <c r="A38" s="30">
        <v>28</v>
      </c>
      <c r="B38" s="342" t="s">
        <v>292</v>
      </c>
      <c r="C38" s="323">
        <v>918.65</v>
      </c>
      <c r="D38" s="324">
        <v>909.76666666666677</v>
      </c>
      <c r="E38" s="324">
        <v>890.53333333333353</v>
      </c>
      <c r="F38" s="324">
        <v>862.41666666666674</v>
      </c>
      <c r="G38" s="324">
        <v>843.18333333333351</v>
      </c>
      <c r="H38" s="324">
        <v>937.88333333333355</v>
      </c>
      <c r="I38" s="324">
        <v>957.1166666666669</v>
      </c>
      <c r="J38" s="324">
        <v>985.23333333333358</v>
      </c>
      <c r="K38" s="323">
        <v>929</v>
      </c>
      <c r="L38" s="323">
        <v>881.65</v>
      </c>
      <c r="M38" s="323">
        <v>5.3447100000000001</v>
      </c>
      <c r="N38" s="1"/>
      <c r="O38" s="1"/>
    </row>
    <row r="39" spans="1:15" ht="12.75" customHeight="1">
      <c r="A39" s="30">
        <v>29</v>
      </c>
      <c r="B39" s="342" t="s">
        <v>52</v>
      </c>
      <c r="C39" s="323">
        <v>732.55</v>
      </c>
      <c r="D39" s="324">
        <v>732.0333333333333</v>
      </c>
      <c r="E39" s="324">
        <v>726.01666666666665</v>
      </c>
      <c r="F39" s="324">
        <v>719.48333333333335</v>
      </c>
      <c r="G39" s="324">
        <v>713.4666666666667</v>
      </c>
      <c r="H39" s="324">
        <v>738.56666666666661</v>
      </c>
      <c r="I39" s="324">
        <v>744.58333333333326</v>
      </c>
      <c r="J39" s="324">
        <v>751.11666666666656</v>
      </c>
      <c r="K39" s="323">
        <v>738.05</v>
      </c>
      <c r="L39" s="323">
        <v>725.5</v>
      </c>
      <c r="M39" s="323">
        <v>1.01332</v>
      </c>
      <c r="N39" s="1"/>
      <c r="O39" s="1"/>
    </row>
    <row r="40" spans="1:15" ht="12.75" customHeight="1">
      <c r="A40" s="30">
        <v>30</v>
      </c>
      <c r="B40" s="342" t="s">
        <v>53</v>
      </c>
      <c r="C40" s="323">
        <v>4812.95</v>
      </c>
      <c r="D40" s="324">
        <v>4837.3166666666666</v>
      </c>
      <c r="E40" s="324">
        <v>4675.6333333333332</v>
      </c>
      <c r="F40" s="324">
        <v>4538.3166666666666</v>
      </c>
      <c r="G40" s="324">
        <v>4376.6333333333332</v>
      </c>
      <c r="H40" s="324">
        <v>4974.6333333333332</v>
      </c>
      <c r="I40" s="324">
        <v>5136.3166666666657</v>
      </c>
      <c r="J40" s="324">
        <v>5273.6333333333332</v>
      </c>
      <c r="K40" s="323">
        <v>4999</v>
      </c>
      <c r="L40" s="323">
        <v>4700</v>
      </c>
      <c r="M40" s="323">
        <v>6.86998</v>
      </c>
      <c r="N40" s="1"/>
      <c r="O40" s="1"/>
    </row>
    <row r="41" spans="1:15" ht="12.75" customHeight="1">
      <c r="A41" s="30">
        <v>31</v>
      </c>
      <c r="B41" s="342" t="s">
        <v>54</v>
      </c>
      <c r="C41" s="323">
        <v>184.1</v>
      </c>
      <c r="D41" s="324">
        <v>185.35</v>
      </c>
      <c r="E41" s="324">
        <v>180.75</v>
      </c>
      <c r="F41" s="324">
        <v>177.4</v>
      </c>
      <c r="G41" s="324">
        <v>172.8</v>
      </c>
      <c r="H41" s="324">
        <v>188.7</v>
      </c>
      <c r="I41" s="324">
        <v>193.29999999999995</v>
      </c>
      <c r="J41" s="324">
        <v>196.64999999999998</v>
      </c>
      <c r="K41" s="323">
        <v>189.95</v>
      </c>
      <c r="L41" s="323">
        <v>182</v>
      </c>
      <c r="M41" s="323">
        <v>38.355469999999997</v>
      </c>
      <c r="N41" s="1"/>
      <c r="O41" s="1"/>
    </row>
    <row r="42" spans="1:15" ht="12.75" customHeight="1">
      <c r="A42" s="30">
        <v>32</v>
      </c>
      <c r="B42" s="342" t="s">
        <v>302</v>
      </c>
      <c r="C42" s="323">
        <v>415.4</v>
      </c>
      <c r="D42" s="324">
        <v>418.36666666666662</v>
      </c>
      <c r="E42" s="324">
        <v>408.78333333333325</v>
      </c>
      <c r="F42" s="324">
        <v>402.16666666666663</v>
      </c>
      <c r="G42" s="324">
        <v>392.58333333333326</v>
      </c>
      <c r="H42" s="324">
        <v>424.98333333333323</v>
      </c>
      <c r="I42" s="324">
        <v>434.56666666666661</v>
      </c>
      <c r="J42" s="324">
        <v>441.18333333333322</v>
      </c>
      <c r="K42" s="323">
        <v>427.95</v>
      </c>
      <c r="L42" s="323">
        <v>411.75</v>
      </c>
      <c r="M42" s="323">
        <v>1.6934</v>
      </c>
      <c r="N42" s="1"/>
      <c r="O42" s="1"/>
    </row>
    <row r="43" spans="1:15" ht="12.75" customHeight="1">
      <c r="A43" s="30">
        <v>33</v>
      </c>
      <c r="B43" s="342" t="s">
        <v>303</v>
      </c>
      <c r="C43" s="323">
        <v>89</v>
      </c>
      <c r="D43" s="324">
        <v>89.516666666666652</v>
      </c>
      <c r="E43" s="324">
        <v>88.0833333333333</v>
      </c>
      <c r="F43" s="324">
        <v>87.166666666666643</v>
      </c>
      <c r="G43" s="324">
        <v>85.733333333333292</v>
      </c>
      <c r="H43" s="324">
        <v>90.433333333333309</v>
      </c>
      <c r="I43" s="324">
        <v>91.866666666666646</v>
      </c>
      <c r="J43" s="324">
        <v>92.783333333333317</v>
      </c>
      <c r="K43" s="323">
        <v>90.95</v>
      </c>
      <c r="L43" s="323">
        <v>88.6</v>
      </c>
      <c r="M43" s="323">
        <v>5.8633600000000001</v>
      </c>
      <c r="N43" s="1"/>
      <c r="O43" s="1"/>
    </row>
    <row r="44" spans="1:15" ht="12.75" customHeight="1">
      <c r="A44" s="30">
        <v>34</v>
      </c>
      <c r="B44" s="342" t="s">
        <v>55</v>
      </c>
      <c r="C44" s="323">
        <v>109.95</v>
      </c>
      <c r="D44" s="324">
        <v>109.51666666666667</v>
      </c>
      <c r="E44" s="324">
        <v>108.08333333333333</v>
      </c>
      <c r="F44" s="324">
        <v>106.21666666666667</v>
      </c>
      <c r="G44" s="324">
        <v>104.78333333333333</v>
      </c>
      <c r="H44" s="324">
        <v>111.38333333333333</v>
      </c>
      <c r="I44" s="324">
        <v>112.81666666666666</v>
      </c>
      <c r="J44" s="324">
        <v>114.68333333333332</v>
      </c>
      <c r="K44" s="323">
        <v>110.95</v>
      </c>
      <c r="L44" s="323">
        <v>107.65</v>
      </c>
      <c r="M44" s="323">
        <v>288.42971999999997</v>
      </c>
      <c r="N44" s="1"/>
      <c r="O44" s="1"/>
    </row>
    <row r="45" spans="1:15" ht="12.75" customHeight="1">
      <c r="A45" s="30">
        <v>35</v>
      </c>
      <c r="B45" s="342" t="s">
        <v>57</v>
      </c>
      <c r="C45" s="323">
        <v>2987.15</v>
      </c>
      <c r="D45" s="324">
        <v>2995.0499999999997</v>
      </c>
      <c r="E45" s="324">
        <v>2958.0999999999995</v>
      </c>
      <c r="F45" s="324">
        <v>2929.0499999999997</v>
      </c>
      <c r="G45" s="324">
        <v>2892.0999999999995</v>
      </c>
      <c r="H45" s="324">
        <v>3024.0999999999995</v>
      </c>
      <c r="I45" s="324">
        <v>3061.0499999999993</v>
      </c>
      <c r="J45" s="324">
        <v>3090.0999999999995</v>
      </c>
      <c r="K45" s="323">
        <v>3032</v>
      </c>
      <c r="L45" s="323">
        <v>2966</v>
      </c>
      <c r="M45" s="323">
        <v>18.57685</v>
      </c>
      <c r="N45" s="1"/>
      <c r="O45" s="1"/>
    </row>
    <row r="46" spans="1:15" ht="12.75" customHeight="1">
      <c r="A46" s="30">
        <v>36</v>
      </c>
      <c r="B46" s="342" t="s">
        <v>304</v>
      </c>
      <c r="C46" s="323">
        <v>172.95</v>
      </c>
      <c r="D46" s="324">
        <v>173.31666666666669</v>
      </c>
      <c r="E46" s="324">
        <v>170.63333333333338</v>
      </c>
      <c r="F46" s="324">
        <v>168.31666666666669</v>
      </c>
      <c r="G46" s="324">
        <v>165.63333333333338</v>
      </c>
      <c r="H46" s="324">
        <v>175.63333333333338</v>
      </c>
      <c r="I46" s="324">
        <v>178.31666666666672</v>
      </c>
      <c r="J46" s="324">
        <v>180.63333333333338</v>
      </c>
      <c r="K46" s="323">
        <v>176</v>
      </c>
      <c r="L46" s="323">
        <v>171</v>
      </c>
      <c r="M46" s="323">
        <v>2.1825299999999999</v>
      </c>
      <c r="N46" s="1"/>
      <c r="O46" s="1"/>
    </row>
    <row r="47" spans="1:15" ht="12.75" customHeight="1">
      <c r="A47" s="30">
        <v>37</v>
      </c>
      <c r="B47" s="342" t="s">
        <v>306</v>
      </c>
      <c r="C47" s="323">
        <v>1969.8</v>
      </c>
      <c r="D47" s="324">
        <v>1960.95</v>
      </c>
      <c r="E47" s="324">
        <v>1931.9</v>
      </c>
      <c r="F47" s="324">
        <v>1894</v>
      </c>
      <c r="G47" s="324">
        <v>1864.95</v>
      </c>
      <c r="H47" s="324">
        <v>1998.8500000000001</v>
      </c>
      <c r="I47" s="324">
        <v>2027.8999999999999</v>
      </c>
      <c r="J47" s="324">
        <v>2065.8000000000002</v>
      </c>
      <c r="K47" s="323">
        <v>1990</v>
      </c>
      <c r="L47" s="323">
        <v>1923.05</v>
      </c>
      <c r="M47" s="323">
        <v>3.6257700000000002</v>
      </c>
      <c r="N47" s="1"/>
      <c r="O47" s="1"/>
    </row>
    <row r="48" spans="1:15" ht="12.75" customHeight="1">
      <c r="A48" s="30">
        <v>38</v>
      </c>
      <c r="B48" s="342" t="s">
        <v>305</v>
      </c>
      <c r="C48" s="323">
        <v>2623.35</v>
      </c>
      <c r="D48" s="324">
        <v>2637.8666666666663</v>
      </c>
      <c r="E48" s="324">
        <v>2587.7833333333328</v>
      </c>
      <c r="F48" s="324">
        <v>2552.2166666666667</v>
      </c>
      <c r="G48" s="324">
        <v>2502.1333333333332</v>
      </c>
      <c r="H48" s="324">
        <v>2673.4333333333325</v>
      </c>
      <c r="I48" s="324">
        <v>2723.5166666666655</v>
      </c>
      <c r="J48" s="324">
        <v>2759.0833333333321</v>
      </c>
      <c r="K48" s="323">
        <v>2687.95</v>
      </c>
      <c r="L48" s="323">
        <v>2602.3000000000002</v>
      </c>
      <c r="M48" s="323">
        <v>8.9690000000000006E-2</v>
      </c>
      <c r="N48" s="1"/>
      <c r="O48" s="1"/>
    </row>
    <row r="49" spans="1:15" ht="12.75" customHeight="1">
      <c r="A49" s="30">
        <v>39</v>
      </c>
      <c r="B49" s="342" t="s">
        <v>240</v>
      </c>
      <c r="C49" s="323">
        <v>1624.4</v>
      </c>
      <c r="D49" s="324">
        <v>1635.8</v>
      </c>
      <c r="E49" s="324">
        <v>1598.6</v>
      </c>
      <c r="F49" s="324">
        <v>1572.8</v>
      </c>
      <c r="G49" s="324">
        <v>1535.6</v>
      </c>
      <c r="H49" s="324">
        <v>1661.6</v>
      </c>
      <c r="I49" s="324">
        <v>1698.8000000000002</v>
      </c>
      <c r="J49" s="324">
        <v>1724.6</v>
      </c>
      <c r="K49" s="323">
        <v>1673</v>
      </c>
      <c r="L49" s="323">
        <v>1610</v>
      </c>
      <c r="M49" s="323">
        <v>2.4293100000000001</v>
      </c>
      <c r="N49" s="1"/>
      <c r="O49" s="1"/>
    </row>
    <row r="50" spans="1:15" ht="12.75" customHeight="1">
      <c r="A50" s="30">
        <v>40</v>
      </c>
      <c r="B50" s="342" t="s">
        <v>307</v>
      </c>
      <c r="C50" s="323">
        <v>9722.5</v>
      </c>
      <c r="D50" s="324">
        <v>9667.1</v>
      </c>
      <c r="E50" s="324">
        <v>9560.1500000000015</v>
      </c>
      <c r="F50" s="324">
        <v>9397.8000000000011</v>
      </c>
      <c r="G50" s="324">
        <v>9290.8500000000022</v>
      </c>
      <c r="H50" s="324">
        <v>9829.4500000000007</v>
      </c>
      <c r="I50" s="324">
        <v>9936.4000000000015</v>
      </c>
      <c r="J50" s="324">
        <v>10098.75</v>
      </c>
      <c r="K50" s="323">
        <v>9774.0499999999993</v>
      </c>
      <c r="L50" s="323">
        <v>9504.75</v>
      </c>
      <c r="M50" s="323">
        <v>0.58880999999999994</v>
      </c>
      <c r="N50" s="1"/>
      <c r="O50" s="1"/>
    </row>
    <row r="51" spans="1:15" ht="12.75" customHeight="1">
      <c r="A51" s="30">
        <v>41</v>
      </c>
      <c r="B51" s="342" t="s">
        <v>59</v>
      </c>
      <c r="C51" s="323">
        <v>1169.5</v>
      </c>
      <c r="D51" s="324">
        <v>1160.8833333333334</v>
      </c>
      <c r="E51" s="324">
        <v>1139.7666666666669</v>
      </c>
      <c r="F51" s="324">
        <v>1110.0333333333335</v>
      </c>
      <c r="G51" s="324">
        <v>1088.916666666667</v>
      </c>
      <c r="H51" s="324">
        <v>1190.6166666666668</v>
      </c>
      <c r="I51" s="324">
        <v>1211.7333333333331</v>
      </c>
      <c r="J51" s="324">
        <v>1241.4666666666667</v>
      </c>
      <c r="K51" s="323">
        <v>1182</v>
      </c>
      <c r="L51" s="323">
        <v>1131.1500000000001</v>
      </c>
      <c r="M51" s="323">
        <v>19.735759999999999</v>
      </c>
      <c r="N51" s="1"/>
      <c r="O51" s="1"/>
    </row>
    <row r="52" spans="1:15" ht="12.75" customHeight="1">
      <c r="A52" s="30">
        <v>42</v>
      </c>
      <c r="B52" s="342" t="s">
        <v>60</v>
      </c>
      <c r="C52" s="323">
        <v>621.75</v>
      </c>
      <c r="D52" s="324">
        <v>626.69999999999993</v>
      </c>
      <c r="E52" s="324">
        <v>612.54999999999984</v>
      </c>
      <c r="F52" s="324">
        <v>603.34999999999991</v>
      </c>
      <c r="G52" s="324">
        <v>589.19999999999982</v>
      </c>
      <c r="H52" s="324">
        <v>635.89999999999986</v>
      </c>
      <c r="I52" s="324">
        <v>650.04999999999995</v>
      </c>
      <c r="J52" s="324">
        <v>659.24999999999989</v>
      </c>
      <c r="K52" s="323">
        <v>640.85</v>
      </c>
      <c r="L52" s="323">
        <v>617.5</v>
      </c>
      <c r="M52" s="323">
        <v>17.242370000000001</v>
      </c>
      <c r="N52" s="1"/>
      <c r="O52" s="1"/>
    </row>
    <row r="53" spans="1:15" ht="12.75" customHeight="1">
      <c r="A53" s="30">
        <v>43</v>
      </c>
      <c r="B53" s="342" t="s">
        <v>308</v>
      </c>
      <c r="C53" s="323">
        <v>429.9</v>
      </c>
      <c r="D53" s="324">
        <v>433.3</v>
      </c>
      <c r="E53" s="324">
        <v>422.6</v>
      </c>
      <c r="F53" s="324">
        <v>415.3</v>
      </c>
      <c r="G53" s="324">
        <v>404.6</v>
      </c>
      <c r="H53" s="324">
        <v>440.6</v>
      </c>
      <c r="I53" s="324">
        <v>451.29999999999995</v>
      </c>
      <c r="J53" s="324">
        <v>458.6</v>
      </c>
      <c r="K53" s="323">
        <v>444</v>
      </c>
      <c r="L53" s="323">
        <v>426</v>
      </c>
      <c r="M53" s="323">
        <v>2.4161199999999998</v>
      </c>
      <c r="N53" s="1"/>
      <c r="O53" s="1"/>
    </row>
    <row r="54" spans="1:15" ht="12.75" customHeight="1">
      <c r="A54" s="30">
        <v>44</v>
      </c>
      <c r="B54" s="342" t="s">
        <v>61</v>
      </c>
      <c r="C54" s="323">
        <v>698.15</v>
      </c>
      <c r="D54" s="324">
        <v>703.7166666666667</v>
      </c>
      <c r="E54" s="324">
        <v>689.43333333333339</v>
      </c>
      <c r="F54" s="324">
        <v>680.7166666666667</v>
      </c>
      <c r="G54" s="324">
        <v>666.43333333333339</v>
      </c>
      <c r="H54" s="324">
        <v>712.43333333333339</v>
      </c>
      <c r="I54" s="324">
        <v>726.7166666666667</v>
      </c>
      <c r="J54" s="324">
        <v>735.43333333333339</v>
      </c>
      <c r="K54" s="323">
        <v>718</v>
      </c>
      <c r="L54" s="323">
        <v>695</v>
      </c>
      <c r="M54" s="323">
        <v>121.57425000000001</v>
      </c>
      <c r="N54" s="1"/>
      <c r="O54" s="1"/>
    </row>
    <row r="55" spans="1:15" ht="12.75" customHeight="1">
      <c r="A55" s="30">
        <v>45</v>
      </c>
      <c r="B55" s="342" t="s">
        <v>62</v>
      </c>
      <c r="C55" s="323">
        <v>3454.05</v>
      </c>
      <c r="D55" s="324">
        <v>3458.1333333333332</v>
      </c>
      <c r="E55" s="324">
        <v>3422.2666666666664</v>
      </c>
      <c r="F55" s="324">
        <v>3390.4833333333331</v>
      </c>
      <c r="G55" s="324">
        <v>3354.6166666666663</v>
      </c>
      <c r="H55" s="324">
        <v>3489.9166666666665</v>
      </c>
      <c r="I55" s="324">
        <v>3525.7833333333333</v>
      </c>
      <c r="J55" s="324">
        <v>3557.5666666666666</v>
      </c>
      <c r="K55" s="323">
        <v>3494</v>
      </c>
      <c r="L55" s="323">
        <v>3426.35</v>
      </c>
      <c r="M55" s="323">
        <v>2.2954400000000001</v>
      </c>
      <c r="N55" s="1"/>
      <c r="O55" s="1"/>
    </row>
    <row r="56" spans="1:15" ht="12.75" customHeight="1">
      <c r="A56" s="30">
        <v>46</v>
      </c>
      <c r="B56" s="342" t="s">
        <v>312</v>
      </c>
      <c r="C56" s="323">
        <v>158.35</v>
      </c>
      <c r="D56" s="324">
        <v>159.29999999999998</v>
      </c>
      <c r="E56" s="324">
        <v>156.79999999999995</v>
      </c>
      <c r="F56" s="324">
        <v>155.24999999999997</v>
      </c>
      <c r="G56" s="324">
        <v>152.74999999999994</v>
      </c>
      <c r="H56" s="324">
        <v>160.84999999999997</v>
      </c>
      <c r="I56" s="324">
        <v>163.35000000000002</v>
      </c>
      <c r="J56" s="324">
        <v>164.89999999999998</v>
      </c>
      <c r="K56" s="323">
        <v>161.80000000000001</v>
      </c>
      <c r="L56" s="323">
        <v>157.75</v>
      </c>
      <c r="M56" s="323">
        <v>4.8916000000000004</v>
      </c>
      <c r="N56" s="1"/>
      <c r="O56" s="1"/>
    </row>
    <row r="57" spans="1:15" ht="12.75" customHeight="1">
      <c r="A57" s="30">
        <v>47</v>
      </c>
      <c r="B57" s="342" t="s">
        <v>313</v>
      </c>
      <c r="C57" s="323">
        <v>1000.35</v>
      </c>
      <c r="D57" s="324">
        <v>1003.1666666666666</v>
      </c>
      <c r="E57" s="324">
        <v>993.18333333333328</v>
      </c>
      <c r="F57" s="324">
        <v>986.01666666666665</v>
      </c>
      <c r="G57" s="324">
        <v>976.0333333333333</v>
      </c>
      <c r="H57" s="324">
        <v>1010.3333333333333</v>
      </c>
      <c r="I57" s="324">
        <v>1020.3166666666666</v>
      </c>
      <c r="J57" s="324">
        <v>1027.4833333333331</v>
      </c>
      <c r="K57" s="323">
        <v>1013.15</v>
      </c>
      <c r="L57" s="323">
        <v>996</v>
      </c>
      <c r="M57" s="323">
        <v>2.4093399999999998</v>
      </c>
      <c r="N57" s="1"/>
      <c r="O57" s="1"/>
    </row>
    <row r="58" spans="1:15" ht="12.75" customHeight="1">
      <c r="A58" s="30">
        <v>48</v>
      </c>
      <c r="B58" s="342" t="s">
        <v>64</v>
      </c>
      <c r="C58" s="323">
        <v>15708.9</v>
      </c>
      <c r="D58" s="324">
        <v>15730.983333333332</v>
      </c>
      <c r="E58" s="324">
        <v>15511.966666666664</v>
      </c>
      <c r="F58" s="324">
        <v>15315.033333333331</v>
      </c>
      <c r="G58" s="324">
        <v>15096.016666666663</v>
      </c>
      <c r="H58" s="324">
        <v>15927.916666666664</v>
      </c>
      <c r="I58" s="324">
        <v>16146.933333333331</v>
      </c>
      <c r="J58" s="324">
        <v>16343.866666666665</v>
      </c>
      <c r="K58" s="323">
        <v>15950</v>
      </c>
      <c r="L58" s="323">
        <v>15534.05</v>
      </c>
      <c r="M58" s="323">
        <v>2.9651100000000001</v>
      </c>
      <c r="N58" s="1"/>
      <c r="O58" s="1"/>
    </row>
    <row r="59" spans="1:15" ht="12" customHeight="1">
      <c r="A59" s="30">
        <v>49</v>
      </c>
      <c r="B59" s="342" t="s">
        <v>245</v>
      </c>
      <c r="C59" s="323">
        <v>4958.1499999999996</v>
      </c>
      <c r="D59" s="324">
        <v>4946.3833333333332</v>
      </c>
      <c r="E59" s="324">
        <v>4886.7666666666664</v>
      </c>
      <c r="F59" s="324">
        <v>4815.3833333333332</v>
      </c>
      <c r="G59" s="324">
        <v>4755.7666666666664</v>
      </c>
      <c r="H59" s="324">
        <v>5017.7666666666664</v>
      </c>
      <c r="I59" s="324">
        <v>5077.3833333333332</v>
      </c>
      <c r="J59" s="324">
        <v>5148.7666666666664</v>
      </c>
      <c r="K59" s="323">
        <v>5006</v>
      </c>
      <c r="L59" s="323">
        <v>4875</v>
      </c>
      <c r="M59" s="323">
        <v>0.19392000000000001</v>
      </c>
      <c r="N59" s="1"/>
      <c r="O59" s="1"/>
    </row>
    <row r="60" spans="1:15" ht="12.75" customHeight="1">
      <c r="A60" s="30">
        <v>50</v>
      </c>
      <c r="B60" s="342" t="s">
        <v>65</v>
      </c>
      <c r="C60" s="323">
        <v>6666.55</v>
      </c>
      <c r="D60" s="324">
        <v>6673.8499999999995</v>
      </c>
      <c r="E60" s="324">
        <v>6597.6999999999989</v>
      </c>
      <c r="F60" s="324">
        <v>6528.8499999999995</v>
      </c>
      <c r="G60" s="324">
        <v>6452.6999999999989</v>
      </c>
      <c r="H60" s="324">
        <v>6742.6999999999989</v>
      </c>
      <c r="I60" s="324">
        <v>6818.8499999999985</v>
      </c>
      <c r="J60" s="324">
        <v>6887.6999999999989</v>
      </c>
      <c r="K60" s="323">
        <v>6750</v>
      </c>
      <c r="L60" s="323">
        <v>6605</v>
      </c>
      <c r="M60" s="323">
        <v>14.7927</v>
      </c>
      <c r="N60" s="1"/>
      <c r="O60" s="1"/>
    </row>
    <row r="61" spans="1:15" ht="12.75" customHeight="1">
      <c r="A61" s="30">
        <v>51</v>
      </c>
      <c r="B61" s="342" t="s">
        <v>314</v>
      </c>
      <c r="C61" s="323">
        <v>2900.55</v>
      </c>
      <c r="D61" s="324">
        <v>2919.5166666666664</v>
      </c>
      <c r="E61" s="324">
        <v>2871.0333333333328</v>
      </c>
      <c r="F61" s="324">
        <v>2841.5166666666664</v>
      </c>
      <c r="G61" s="324">
        <v>2793.0333333333328</v>
      </c>
      <c r="H61" s="324">
        <v>2949.0333333333328</v>
      </c>
      <c r="I61" s="324">
        <v>2997.5166666666664</v>
      </c>
      <c r="J61" s="324">
        <v>3027.0333333333328</v>
      </c>
      <c r="K61" s="323">
        <v>2968</v>
      </c>
      <c r="L61" s="323">
        <v>2890</v>
      </c>
      <c r="M61" s="323">
        <v>0.61817</v>
      </c>
      <c r="N61" s="1"/>
      <c r="O61" s="1"/>
    </row>
    <row r="62" spans="1:15" ht="12.75" customHeight="1">
      <c r="A62" s="30">
        <v>52</v>
      </c>
      <c r="B62" s="342" t="s">
        <v>66</v>
      </c>
      <c r="C62" s="323">
        <v>2005.2</v>
      </c>
      <c r="D62" s="324">
        <v>2006.8166666666666</v>
      </c>
      <c r="E62" s="324">
        <v>1975.5833333333333</v>
      </c>
      <c r="F62" s="324">
        <v>1945.9666666666667</v>
      </c>
      <c r="G62" s="324">
        <v>1914.7333333333333</v>
      </c>
      <c r="H62" s="324">
        <v>2036.4333333333332</v>
      </c>
      <c r="I62" s="324">
        <v>2067.666666666667</v>
      </c>
      <c r="J62" s="324">
        <v>2097.2833333333328</v>
      </c>
      <c r="K62" s="323">
        <v>2038.05</v>
      </c>
      <c r="L62" s="323">
        <v>1977.2</v>
      </c>
      <c r="M62" s="323">
        <v>3.3292199999999998</v>
      </c>
      <c r="N62" s="1"/>
      <c r="O62" s="1"/>
    </row>
    <row r="63" spans="1:15" ht="12.75" customHeight="1">
      <c r="A63" s="30">
        <v>53</v>
      </c>
      <c r="B63" s="342" t="s">
        <v>315</v>
      </c>
      <c r="C63" s="323">
        <v>466.7</v>
      </c>
      <c r="D63" s="324">
        <v>477.83333333333331</v>
      </c>
      <c r="E63" s="324">
        <v>448.96666666666664</v>
      </c>
      <c r="F63" s="324">
        <v>431.23333333333335</v>
      </c>
      <c r="G63" s="324">
        <v>402.36666666666667</v>
      </c>
      <c r="H63" s="324">
        <v>495.56666666666661</v>
      </c>
      <c r="I63" s="324">
        <v>524.43333333333328</v>
      </c>
      <c r="J63" s="324">
        <v>542.16666666666652</v>
      </c>
      <c r="K63" s="323">
        <v>506.7</v>
      </c>
      <c r="L63" s="323">
        <v>460.1</v>
      </c>
      <c r="M63" s="323">
        <v>109.17242</v>
      </c>
      <c r="N63" s="1"/>
      <c r="O63" s="1"/>
    </row>
    <row r="64" spans="1:15" ht="12.75" customHeight="1">
      <c r="A64" s="30">
        <v>54</v>
      </c>
      <c r="B64" s="342" t="s">
        <v>67</v>
      </c>
      <c r="C64" s="323">
        <v>281.14999999999998</v>
      </c>
      <c r="D64" s="324">
        <v>279.63333333333333</v>
      </c>
      <c r="E64" s="324">
        <v>270.76666666666665</v>
      </c>
      <c r="F64" s="324">
        <v>260.38333333333333</v>
      </c>
      <c r="G64" s="324">
        <v>251.51666666666665</v>
      </c>
      <c r="H64" s="324">
        <v>290.01666666666665</v>
      </c>
      <c r="I64" s="324">
        <v>298.88333333333333</v>
      </c>
      <c r="J64" s="324">
        <v>309.26666666666665</v>
      </c>
      <c r="K64" s="323">
        <v>288.5</v>
      </c>
      <c r="L64" s="323">
        <v>269.25</v>
      </c>
      <c r="M64" s="323">
        <v>318.25605999999999</v>
      </c>
      <c r="N64" s="1"/>
      <c r="O64" s="1"/>
    </row>
    <row r="65" spans="1:15" ht="12.75" customHeight="1">
      <c r="A65" s="30">
        <v>55</v>
      </c>
      <c r="B65" s="342" t="s">
        <v>68</v>
      </c>
      <c r="C65" s="323">
        <v>105.9</v>
      </c>
      <c r="D65" s="324">
        <v>106.68333333333334</v>
      </c>
      <c r="E65" s="324">
        <v>104.46666666666667</v>
      </c>
      <c r="F65" s="324">
        <v>103.03333333333333</v>
      </c>
      <c r="G65" s="324">
        <v>100.81666666666666</v>
      </c>
      <c r="H65" s="324">
        <v>108.11666666666667</v>
      </c>
      <c r="I65" s="324">
        <v>110.33333333333334</v>
      </c>
      <c r="J65" s="324">
        <v>111.76666666666668</v>
      </c>
      <c r="K65" s="323">
        <v>108.9</v>
      </c>
      <c r="L65" s="323">
        <v>105.25</v>
      </c>
      <c r="M65" s="323">
        <v>468.27033999999998</v>
      </c>
      <c r="N65" s="1"/>
      <c r="O65" s="1"/>
    </row>
    <row r="66" spans="1:15" ht="12.75" customHeight="1">
      <c r="A66" s="30">
        <v>56</v>
      </c>
      <c r="B66" s="342" t="s">
        <v>246</v>
      </c>
      <c r="C66" s="323">
        <v>47.3</v>
      </c>
      <c r="D66" s="324">
        <v>47.85</v>
      </c>
      <c r="E66" s="324">
        <v>46.45</v>
      </c>
      <c r="F66" s="324">
        <v>45.6</v>
      </c>
      <c r="G66" s="324">
        <v>44.2</v>
      </c>
      <c r="H66" s="324">
        <v>48.7</v>
      </c>
      <c r="I66" s="324">
        <v>50.099999999999994</v>
      </c>
      <c r="J66" s="324">
        <v>50.95</v>
      </c>
      <c r="K66" s="323">
        <v>49.25</v>
      </c>
      <c r="L66" s="323">
        <v>47</v>
      </c>
      <c r="M66" s="323">
        <v>50.492019999999997</v>
      </c>
      <c r="N66" s="1"/>
      <c r="O66" s="1"/>
    </row>
    <row r="67" spans="1:15" ht="12.75" customHeight="1">
      <c r="A67" s="30">
        <v>57</v>
      </c>
      <c r="B67" s="342" t="s">
        <v>309</v>
      </c>
      <c r="C67" s="323">
        <v>2860.75</v>
      </c>
      <c r="D67" s="324">
        <v>2894.6833333333329</v>
      </c>
      <c r="E67" s="324">
        <v>2798.4166666666661</v>
      </c>
      <c r="F67" s="324">
        <v>2736.083333333333</v>
      </c>
      <c r="G67" s="324">
        <v>2639.8166666666662</v>
      </c>
      <c r="H67" s="324">
        <v>2957.016666666666</v>
      </c>
      <c r="I67" s="324">
        <v>3053.2833333333333</v>
      </c>
      <c r="J67" s="324">
        <v>3115.6166666666659</v>
      </c>
      <c r="K67" s="323">
        <v>2990.95</v>
      </c>
      <c r="L67" s="323">
        <v>2832.35</v>
      </c>
      <c r="M67" s="323">
        <v>0.54808000000000001</v>
      </c>
      <c r="N67" s="1"/>
      <c r="O67" s="1"/>
    </row>
    <row r="68" spans="1:15" ht="12.75" customHeight="1">
      <c r="A68" s="30">
        <v>58</v>
      </c>
      <c r="B68" s="342" t="s">
        <v>69</v>
      </c>
      <c r="C68" s="323">
        <v>1836.45</v>
      </c>
      <c r="D68" s="324">
        <v>1841.1000000000001</v>
      </c>
      <c r="E68" s="324">
        <v>1815.3500000000004</v>
      </c>
      <c r="F68" s="324">
        <v>1794.2500000000002</v>
      </c>
      <c r="G68" s="324">
        <v>1768.5000000000005</v>
      </c>
      <c r="H68" s="324">
        <v>1862.2000000000003</v>
      </c>
      <c r="I68" s="324">
        <v>1887.9499999999998</v>
      </c>
      <c r="J68" s="324">
        <v>1909.0500000000002</v>
      </c>
      <c r="K68" s="323">
        <v>1866.85</v>
      </c>
      <c r="L68" s="323">
        <v>1820</v>
      </c>
      <c r="M68" s="323">
        <v>2.24926</v>
      </c>
      <c r="N68" s="1"/>
      <c r="O68" s="1"/>
    </row>
    <row r="69" spans="1:15" ht="12.75" customHeight="1">
      <c r="A69" s="30">
        <v>59</v>
      </c>
      <c r="B69" s="342" t="s">
        <v>317</v>
      </c>
      <c r="C69" s="323">
        <v>4347.25</v>
      </c>
      <c r="D69" s="324">
        <v>4380.083333333333</v>
      </c>
      <c r="E69" s="324">
        <v>4277.1666666666661</v>
      </c>
      <c r="F69" s="324">
        <v>4207.083333333333</v>
      </c>
      <c r="G69" s="324">
        <v>4104.1666666666661</v>
      </c>
      <c r="H69" s="324">
        <v>4450.1666666666661</v>
      </c>
      <c r="I69" s="324">
        <v>4553.0833333333321</v>
      </c>
      <c r="J69" s="324">
        <v>4623.1666666666661</v>
      </c>
      <c r="K69" s="323">
        <v>4483</v>
      </c>
      <c r="L69" s="323">
        <v>4310</v>
      </c>
      <c r="M69" s="323">
        <v>7.9880000000000007E-2</v>
      </c>
      <c r="N69" s="1"/>
      <c r="O69" s="1"/>
    </row>
    <row r="70" spans="1:15" ht="12.75" customHeight="1">
      <c r="A70" s="30">
        <v>60</v>
      </c>
      <c r="B70" s="342" t="s">
        <v>247</v>
      </c>
      <c r="C70" s="323">
        <v>902.7</v>
      </c>
      <c r="D70" s="324">
        <v>905.93333333333339</v>
      </c>
      <c r="E70" s="324">
        <v>890.56666666666683</v>
      </c>
      <c r="F70" s="324">
        <v>878.43333333333339</v>
      </c>
      <c r="G70" s="324">
        <v>863.06666666666683</v>
      </c>
      <c r="H70" s="324">
        <v>918.06666666666683</v>
      </c>
      <c r="I70" s="324">
        <v>933.43333333333339</v>
      </c>
      <c r="J70" s="324">
        <v>945.56666666666683</v>
      </c>
      <c r="K70" s="323">
        <v>921.3</v>
      </c>
      <c r="L70" s="323">
        <v>893.8</v>
      </c>
      <c r="M70" s="323">
        <v>0.69377</v>
      </c>
      <c r="N70" s="1"/>
      <c r="O70" s="1"/>
    </row>
    <row r="71" spans="1:15" ht="12.75" customHeight="1">
      <c r="A71" s="30">
        <v>61</v>
      </c>
      <c r="B71" s="342" t="s">
        <v>318</v>
      </c>
      <c r="C71" s="323">
        <v>522.5</v>
      </c>
      <c r="D71" s="324">
        <v>517.63333333333333</v>
      </c>
      <c r="E71" s="324">
        <v>501.36666666666667</v>
      </c>
      <c r="F71" s="324">
        <v>480.23333333333335</v>
      </c>
      <c r="G71" s="324">
        <v>463.9666666666667</v>
      </c>
      <c r="H71" s="324">
        <v>538.76666666666665</v>
      </c>
      <c r="I71" s="324">
        <v>555.0333333333333</v>
      </c>
      <c r="J71" s="324">
        <v>576.16666666666663</v>
      </c>
      <c r="K71" s="323">
        <v>533.9</v>
      </c>
      <c r="L71" s="323">
        <v>496.5</v>
      </c>
      <c r="M71" s="323">
        <v>12.2264</v>
      </c>
      <c r="N71" s="1"/>
      <c r="O71" s="1"/>
    </row>
    <row r="72" spans="1:15" ht="12.75" customHeight="1">
      <c r="A72" s="30">
        <v>62</v>
      </c>
      <c r="B72" s="342" t="s">
        <v>71</v>
      </c>
      <c r="C72" s="323">
        <v>205.55</v>
      </c>
      <c r="D72" s="324">
        <v>206.31666666666669</v>
      </c>
      <c r="E72" s="324">
        <v>202.48333333333338</v>
      </c>
      <c r="F72" s="324">
        <v>199.41666666666669</v>
      </c>
      <c r="G72" s="324">
        <v>195.58333333333337</v>
      </c>
      <c r="H72" s="324">
        <v>209.38333333333338</v>
      </c>
      <c r="I72" s="324">
        <v>213.2166666666667</v>
      </c>
      <c r="J72" s="324">
        <v>216.28333333333339</v>
      </c>
      <c r="K72" s="323">
        <v>210.15</v>
      </c>
      <c r="L72" s="323">
        <v>203.25</v>
      </c>
      <c r="M72" s="323">
        <v>77.761629999999997</v>
      </c>
      <c r="N72" s="1"/>
      <c r="O72" s="1"/>
    </row>
    <row r="73" spans="1:15" ht="12.75" customHeight="1">
      <c r="A73" s="30">
        <v>63</v>
      </c>
      <c r="B73" s="342" t="s">
        <v>310</v>
      </c>
      <c r="C73" s="323">
        <v>1517</v>
      </c>
      <c r="D73" s="324">
        <v>1527.8333333333333</v>
      </c>
      <c r="E73" s="324">
        <v>1491.6666666666665</v>
      </c>
      <c r="F73" s="324">
        <v>1466.3333333333333</v>
      </c>
      <c r="G73" s="324">
        <v>1430.1666666666665</v>
      </c>
      <c r="H73" s="324">
        <v>1553.1666666666665</v>
      </c>
      <c r="I73" s="324">
        <v>1589.333333333333</v>
      </c>
      <c r="J73" s="324">
        <v>1614.6666666666665</v>
      </c>
      <c r="K73" s="323">
        <v>1564</v>
      </c>
      <c r="L73" s="323">
        <v>1502.5</v>
      </c>
      <c r="M73" s="323">
        <v>1.6033900000000001</v>
      </c>
      <c r="N73" s="1"/>
      <c r="O73" s="1"/>
    </row>
    <row r="74" spans="1:15" ht="12.75" customHeight="1">
      <c r="A74" s="30">
        <v>64</v>
      </c>
      <c r="B74" s="342" t="s">
        <v>72</v>
      </c>
      <c r="C74" s="323">
        <v>695.45</v>
      </c>
      <c r="D74" s="324">
        <v>693.51666666666677</v>
      </c>
      <c r="E74" s="324">
        <v>685.03333333333353</v>
      </c>
      <c r="F74" s="324">
        <v>674.61666666666679</v>
      </c>
      <c r="G74" s="324">
        <v>666.13333333333355</v>
      </c>
      <c r="H74" s="324">
        <v>703.93333333333351</v>
      </c>
      <c r="I74" s="324">
        <v>712.41666666666686</v>
      </c>
      <c r="J74" s="324">
        <v>722.83333333333348</v>
      </c>
      <c r="K74" s="323">
        <v>702</v>
      </c>
      <c r="L74" s="323">
        <v>683.1</v>
      </c>
      <c r="M74" s="323">
        <v>19.040489999999998</v>
      </c>
      <c r="N74" s="1"/>
      <c r="O74" s="1"/>
    </row>
    <row r="75" spans="1:15" ht="12.75" customHeight="1">
      <c r="A75" s="30">
        <v>65</v>
      </c>
      <c r="B75" s="342" t="s">
        <v>73</v>
      </c>
      <c r="C75" s="323">
        <v>653</v>
      </c>
      <c r="D75" s="324">
        <v>655.7166666666667</v>
      </c>
      <c r="E75" s="324">
        <v>642.63333333333344</v>
      </c>
      <c r="F75" s="324">
        <v>632.26666666666677</v>
      </c>
      <c r="G75" s="324">
        <v>619.18333333333351</v>
      </c>
      <c r="H75" s="324">
        <v>666.08333333333337</v>
      </c>
      <c r="I75" s="324">
        <v>679.16666666666663</v>
      </c>
      <c r="J75" s="324">
        <v>689.5333333333333</v>
      </c>
      <c r="K75" s="323">
        <v>668.8</v>
      </c>
      <c r="L75" s="323">
        <v>645.35</v>
      </c>
      <c r="M75" s="323">
        <v>21.288730000000001</v>
      </c>
      <c r="N75" s="1"/>
      <c r="O75" s="1"/>
    </row>
    <row r="76" spans="1:15" ht="12.75" customHeight="1">
      <c r="A76" s="30">
        <v>66</v>
      </c>
      <c r="B76" s="342" t="s">
        <v>319</v>
      </c>
      <c r="C76" s="323">
        <v>12936.3</v>
      </c>
      <c r="D76" s="324">
        <v>13078.1</v>
      </c>
      <c r="E76" s="324">
        <v>12658.2</v>
      </c>
      <c r="F76" s="324">
        <v>12380.1</v>
      </c>
      <c r="G76" s="324">
        <v>11960.2</v>
      </c>
      <c r="H76" s="324">
        <v>13356.2</v>
      </c>
      <c r="I76" s="324">
        <v>13776.099999999999</v>
      </c>
      <c r="J76" s="324">
        <v>14054.2</v>
      </c>
      <c r="K76" s="323">
        <v>13498</v>
      </c>
      <c r="L76" s="323">
        <v>12800</v>
      </c>
      <c r="M76" s="323">
        <v>2.358E-2</v>
      </c>
      <c r="N76" s="1"/>
      <c r="O76" s="1"/>
    </row>
    <row r="77" spans="1:15" ht="12.75" customHeight="1">
      <c r="A77" s="30">
        <v>67</v>
      </c>
      <c r="B77" s="342" t="s">
        <v>75</v>
      </c>
      <c r="C77" s="323">
        <v>703.1</v>
      </c>
      <c r="D77" s="324">
        <v>702.69999999999993</v>
      </c>
      <c r="E77" s="324">
        <v>695.89999999999986</v>
      </c>
      <c r="F77" s="324">
        <v>688.69999999999993</v>
      </c>
      <c r="G77" s="324">
        <v>681.89999999999986</v>
      </c>
      <c r="H77" s="324">
        <v>709.89999999999986</v>
      </c>
      <c r="I77" s="324">
        <v>716.69999999999982</v>
      </c>
      <c r="J77" s="324">
        <v>723.89999999999986</v>
      </c>
      <c r="K77" s="323">
        <v>709.5</v>
      </c>
      <c r="L77" s="323">
        <v>695.5</v>
      </c>
      <c r="M77" s="323">
        <v>60.064390000000003</v>
      </c>
      <c r="N77" s="1"/>
      <c r="O77" s="1"/>
    </row>
    <row r="78" spans="1:15" ht="12.75" customHeight="1">
      <c r="A78" s="30">
        <v>68</v>
      </c>
      <c r="B78" s="342" t="s">
        <v>76</v>
      </c>
      <c r="C78" s="323">
        <v>50.2</v>
      </c>
      <c r="D78" s="324">
        <v>50.550000000000004</v>
      </c>
      <c r="E78" s="324">
        <v>49.350000000000009</v>
      </c>
      <c r="F78" s="324">
        <v>48.500000000000007</v>
      </c>
      <c r="G78" s="324">
        <v>47.300000000000011</v>
      </c>
      <c r="H78" s="324">
        <v>51.400000000000006</v>
      </c>
      <c r="I78" s="324">
        <v>52.600000000000009</v>
      </c>
      <c r="J78" s="324">
        <v>53.45</v>
      </c>
      <c r="K78" s="323">
        <v>51.75</v>
      </c>
      <c r="L78" s="323">
        <v>49.7</v>
      </c>
      <c r="M78" s="323">
        <v>214.90509</v>
      </c>
      <c r="N78" s="1"/>
      <c r="O78" s="1"/>
    </row>
    <row r="79" spans="1:15" ht="12.75" customHeight="1">
      <c r="A79" s="30">
        <v>69</v>
      </c>
      <c r="B79" s="342" t="s">
        <v>77</v>
      </c>
      <c r="C79" s="323">
        <v>327.45</v>
      </c>
      <c r="D79" s="324">
        <v>330.0333333333333</v>
      </c>
      <c r="E79" s="324">
        <v>323.11666666666662</v>
      </c>
      <c r="F79" s="324">
        <v>318.7833333333333</v>
      </c>
      <c r="G79" s="324">
        <v>311.86666666666662</v>
      </c>
      <c r="H79" s="324">
        <v>334.36666666666662</v>
      </c>
      <c r="I79" s="324">
        <v>341.28333333333336</v>
      </c>
      <c r="J79" s="324">
        <v>345.61666666666662</v>
      </c>
      <c r="K79" s="323">
        <v>336.95</v>
      </c>
      <c r="L79" s="323">
        <v>325.7</v>
      </c>
      <c r="M79" s="323">
        <v>47.629600000000003</v>
      </c>
      <c r="N79" s="1"/>
      <c r="O79" s="1"/>
    </row>
    <row r="80" spans="1:15" ht="12.75" customHeight="1">
      <c r="A80" s="30">
        <v>70</v>
      </c>
      <c r="B80" s="342" t="s">
        <v>320</v>
      </c>
      <c r="C80" s="323">
        <v>1089.2</v>
      </c>
      <c r="D80" s="324">
        <v>1109.3833333333334</v>
      </c>
      <c r="E80" s="324">
        <v>1059.8166666666668</v>
      </c>
      <c r="F80" s="324">
        <v>1030.4333333333334</v>
      </c>
      <c r="G80" s="324">
        <v>980.86666666666679</v>
      </c>
      <c r="H80" s="324">
        <v>1138.7666666666669</v>
      </c>
      <c r="I80" s="324">
        <v>1188.3333333333335</v>
      </c>
      <c r="J80" s="324">
        <v>1217.7166666666669</v>
      </c>
      <c r="K80" s="323">
        <v>1158.95</v>
      </c>
      <c r="L80" s="323">
        <v>1080</v>
      </c>
      <c r="M80" s="323">
        <v>1.08687</v>
      </c>
      <c r="N80" s="1"/>
      <c r="O80" s="1"/>
    </row>
    <row r="81" spans="1:15" ht="12.75" customHeight="1">
      <c r="A81" s="30">
        <v>71</v>
      </c>
      <c r="B81" s="342" t="s">
        <v>322</v>
      </c>
      <c r="C81" s="323">
        <v>6165.4</v>
      </c>
      <c r="D81" s="324">
        <v>6193.8833333333341</v>
      </c>
      <c r="E81" s="324">
        <v>6093.7666666666682</v>
      </c>
      <c r="F81" s="324">
        <v>6022.1333333333341</v>
      </c>
      <c r="G81" s="324">
        <v>5922.0166666666682</v>
      </c>
      <c r="H81" s="324">
        <v>6265.5166666666682</v>
      </c>
      <c r="I81" s="324">
        <v>6365.633333333335</v>
      </c>
      <c r="J81" s="324">
        <v>6437.2666666666682</v>
      </c>
      <c r="K81" s="323">
        <v>6294</v>
      </c>
      <c r="L81" s="323">
        <v>6122.25</v>
      </c>
      <c r="M81" s="323">
        <v>8.7800000000000003E-2</v>
      </c>
      <c r="N81" s="1"/>
      <c r="O81" s="1"/>
    </row>
    <row r="82" spans="1:15" ht="12.75" customHeight="1">
      <c r="A82" s="30">
        <v>72</v>
      </c>
      <c r="B82" s="342" t="s">
        <v>323</v>
      </c>
      <c r="C82" s="323">
        <v>982.65</v>
      </c>
      <c r="D82" s="324">
        <v>981.85</v>
      </c>
      <c r="E82" s="324">
        <v>973.80000000000007</v>
      </c>
      <c r="F82" s="324">
        <v>964.95</v>
      </c>
      <c r="G82" s="324">
        <v>956.90000000000009</v>
      </c>
      <c r="H82" s="324">
        <v>990.7</v>
      </c>
      <c r="I82" s="324">
        <v>998.75</v>
      </c>
      <c r="J82" s="324">
        <v>1007.6</v>
      </c>
      <c r="K82" s="323">
        <v>989.9</v>
      </c>
      <c r="L82" s="323">
        <v>973</v>
      </c>
      <c r="M82" s="323">
        <v>0.55293000000000003</v>
      </c>
      <c r="N82" s="1"/>
      <c r="O82" s="1"/>
    </row>
    <row r="83" spans="1:15" ht="12.75" customHeight="1">
      <c r="A83" s="30">
        <v>73</v>
      </c>
      <c r="B83" s="342" t="s">
        <v>78</v>
      </c>
      <c r="C83" s="323">
        <v>13921.45</v>
      </c>
      <c r="D83" s="324">
        <v>14024.083333333334</v>
      </c>
      <c r="E83" s="324">
        <v>13763.216666666667</v>
      </c>
      <c r="F83" s="324">
        <v>13604.983333333334</v>
      </c>
      <c r="G83" s="324">
        <v>13344.116666666667</v>
      </c>
      <c r="H83" s="324">
        <v>14182.316666666668</v>
      </c>
      <c r="I83" s="324">
        <v>14443.183333333332</v>
      </c>
      <c r="J83" s="324">
        <v>14601.416666666668</v>
      </c>
      <c r="K83" s="323">
        <v>14284.95</v>
      </c>
      <c r="L83" s="323">
        <v>13865.85</v>
      </c>
      <c r="M83" s="323">
        <v>0.68262999999999996</v>
      </c>
      <c r="N83" s="1"/>
      <c r="O83" s="1"/>
    </row>
    <row r="84" spans="1:15" ht="12.75" customHeight="1">
      <c r="A84" s="30">
        <v>74</v>
      </c>
      <c r="B84" s="342" t="s">
        <v>80</v>
      </c>
      <c r="C84" s="323">
        <v>350.3</v>
      </c>
      <c r="D84" s="324">
        <v>353.3</v>
      </c>
      <c r="E84" s="324">
        <v>345.1</v>
      </c>
      <c r="F84" s="324">
        <v>339.90000000000003</v>
      </c>
      <c r="G84" s="324">
        <v>331.70000000000005</v>
      </c>
      <c r="H84" s="324">
        <v>358.5</v>
      </c>
      <c r="I84" s="324">
        <v>366.69999999999993</v>
      </c>
      <c r="J84" s="324">
        <v>371.9</v>
      </c>
      <c r="K84" s="323">
        <v>361.5</v>
      </c>
      <c r="L84" s="323">
        <v>348.1</v>
      </c>
      <c r="M84" s="323">
        <v>60.654330000000002</v>
      </c>
      <c r="N84" s="1"/>
      <c r="O84" s="1"/>
    </row>
    <row r="85" spans="1:15" ht="12.75" customHeight="1">
      <c r="A85" s="30">
        <v>75</v>
      </c>
      <c r="B85" s="342" t="s">
        <v>324</v>
      </c>
      <c r="C85" s="323">
        <v>466.65</v>
      </c>
      <c r="D85" s="324">
        <v>462.98333333333329</v>
      </c>
      <c r="E85" s="324">
        <v>456.01666666666659</v>
      </c>
      <c r="F85" s="324">
        <v>445.38333333333333</v>
      </c>
      <c r="G85" s="324">
        <v>438.41666666666663</v>
      </c>
      <c r="H85" s="324">
        <v>473.61666666666656</v>
      </c>
      <c r="I85" s="324">
        <v>480.58333333333326</v>
      </c>
      <c r="J85" s="324">
        <v>491.21666666666653</v>
      </c>
      <c r="K85" s="323">
        <v>469.95</v>
      </c>
      <c r="L85" s="323">
        <v>452.35</v>
      </c>
      <c r="M85" s="323">
        <v>5.6881399999999998</v>
      </c>
      <c r="N85" s="1"/>
      <c r="O85" s="1"/>
    </row>
    <row r="86" spans="1:15" ht="12.75" customHeight="1">
      <c r="A86" s="30">
        <v>76</v>
      </c>
      <c r="B86" s="342" t="s">
        <v>81</v>
      </c>
      <c r="C86" s="323">
        <v>3222.85</v>
      </c>
      <c r="D86" s="324">
        <v>3217.8333333333335</v>
      </c>
      <c r="E86" s="324">
        <v>3186.666666666667</v>
      </c>
      <c r="F86" s="324">
        <v>3150.4833333333336</v>
      </c>
      <c r="G86" s="324">
        <v>3119.3166666666671</v>
      </c>
      <c r="H86" s="324">
        <v>3254.0166666666669</v>
      </c>
      <c r="I86" s="324">
        <v>3285.1833333333338</v>
      </c>
      <c r="J86" s="324">
        <v>3321.3666666666668</v>
      </c>
      <c r="K86" s="323">
        <v>3249</v>
      </c>
      <c r="L86" s="323">
        <v>3181.65</v>
      </c>
      <c r="M86" s="323">
        <v>2.58636</v>
      </c>
      <c r="N86" s="1"/>
      <c r="O86" s="1"/>
    </row>
    <row r="87" spans="1:15" ht="12.75" customHeight="1">
      <c r="A87" s="30">
        <v>77</v>
      </c>
      <c r="B87" s="342" t="s">
        <v>311</v>
      </c>
      <c r="C87" s="323">
        <v>2938.5</v>
      </c>
      <c r="D87" s="324">
        <v>2964.0666666666671</v>
      </c>
      <c r="E87" s="324">
        <v>2788.1333333333341</v>
      </c>
      <c r="F87" s="324">
        <v>2637.7666666666669</v>
      </c>
      <c r="G87" s="324">
        <v>2461.8333333333339</v>
      </c>
      <c r="H87" s="324">
        <v>3114.4333333333343</v>
      </c>
      <c r="I87" s="324">
        <v>3290.3666666666677</v>
      </c>
      <c r="J87" s="324">
        <v>3440.7333333333345</v>
      </c>
      <c r="K87" s="323">
        <v>3140</v>
      </c>
      <c r="L87" s="323">
        <v>2813.7</v>
      </c>
      <c r="M87" s="323">
        <v>37.667619999999999</v>
      </c>
      <c r="N87" s="1"/>
      <c r="O87" s="1"/>
    </row>
    <row r="88" spans="1:15" ht="12.75" customHeight="1">
      <c r="A88" s="30">
        <v>78</v>
      </c>
      <c r="B88" s="342" t="s">
        <v>321</v>
      </c>
      <c r="C88" s="323">
        <v>436.9</v>
      </c>
      <c r="D88" s="324">
        <v>441.66666666666669</v>
      </c>
      <c r="E88" s="324">
        <v>428.43333333333339</v>
      </c>
      <c r="F88" s="324">
        <v>419.9666666666667</v>
      </c>
      <c r="G88" s="324">
        <v>406.73333333333341</v>
      </c>
      <c r="H88" s="324">
        <v>450.13333333333338</v>
      </c>
      <c r="I88" s="324">
        <v>463.36666666666662</v>
      </c>
      <c r="J88" s="324">
        <v>471.83333333333337</v>
      </c>
      <c r="K88" s="323">
        <v>454.9</v>
      </c>
      <c r="L88" s="323">
        <v>433.2</v>
      </c>
      <c r="M88" s="323">
        <v>12.724690000000001</v>
      </c>
      <c r="N88" s="1"/>
      <c r="O88" s="1"/>
    </row>
    <row r="89" spans="1:15" ht="12.75" customHeight="1">
      <c r="A89" s="30">
        <v>79</v>
      </c>
      <c r="B89" s="342" t="s">
        <v>412</v>
      </c>
      <c r="C89" s="323">
        <v>713.8</v>
      </c>
      <c r="D89" s="324">
        <v>722.26666666666677</v>
      </c>
      <c r="E89" s="324">
        <v>700.28333333333353</v>
      </c>
      <c r="F89" s="324">
        <v>686.76666666666677</v>
      </c>
      <c r="G89" s="324">
        <v>664.78333333333353</v>
      </c>
      <c r="H89" s="324">
        <v>735.78333333333353</v>
      </c>
      <c r="I89" s="324">
        <v>757.76666666666688</v>
      </c>
      <c r="J89" s="324">
        <v>771.28333333333353</v>
      </c>
      <c r="K89" s="323">
        <v>744.25</v>
      </c>
      <c r="L89" s="323">
        <v>708.75</v>
      </c>
      <c r="M89" s="323">
        <v>2.1938499999999999</v>
      </c>
      <c r="N89" s="1"/>
      <c r="O89" s="1"/>
    </row>
    <row r="90" spans="1:15" ht="12.75" customHeight="1">
      <c r="A90" s="30">
        <v>80</v>
      </c>
      <c r="B90" s="342" t="s">
        <v>342</v>
      </c>
      <c r="C90" s="323">
        <v>2407.65</v>
      </c>
      <c r="D90" s="324">
        <v>2423.9166666666665</v>
      </c>
      <c r="E90" s="324">
        <v>2363.7333333333331</v>
      </c>
      <c r="F90" s="324">
        <v>2319.8166666666666</v>
      </c>
      <c r="G90" s="324">
        <v>2259.6333333333332</v>
      </c>
      <c r="H90" s="324">
        <v>2467.833333333333</v>
      </c>
      <c r="I90" s="324">
        <v>2528.0166666666664</v>
      </c>
      <c r="J90" s="324">
        <v>2571.9333333333329</v>
      </c>
      <c r="K90" s="323">
        <v>2484.1</v>
      </c>
      <c r="L90" s="323">
        <v>2380</v>
      </c>
      <c r="M90" s="323">
        <v>1.73915</v>
      </c>
      <c r="N90" s="1"/>
      <c r="O90" s="1"/>
    </row>
    <row r="91" spans="1:15" ht="12.75" customHeight="1">
      <c r="A91" s="30">
        <v>81</v>
      </c>
      <c r="B91" s="342" t="s">
        <v>82</v>
      </c>
      <c r="C91" s="323">
        <v>218.9</v>
      </c>
      <c r="D91" s="324">
        <v>221.08333333333334</v>
      </c>
      <c r="E91" s="324">
        <v>215.4666666666667</v>
      </c>
      <c r="F91" s="324">
        <v>212.03333333333336</v>
      </c>
      <c r="G91" s="324">
        <v>206.41666666666671</v>
      </c>
      <c r="H91" s="324">
        <v>224.51666666666668</v>
      </c>
      <c r="I91" s="324">
        <v>230.1333333333333</v>
      </c>
      <c r="J91" s="324">
        <v>233.56666666666666</v>
      </c>
      <c r="K91" s="323">
        <v>226.7</v>
      </c>
      <c r="L91" s="323">
        <v>217.65</v>
      </c>
      <c r="M91" s="323">
        <v>148.28169</v>
      </c>
      <c r="N91" s="1"/>
      <c r="O91" s="1"/>
    </row>
    <row r="92" spans="1:15" ht="12.75" customHeight="1">
      <c r="A92" s="30">
        <v>82</v>
      </c>
      <c r="B92" s="342" t="s">
        <v>328</v>
      </c>
      <c r="C92" s="323">
        <v>578.79999999999995</v>
      </c>
      <c r="D92" s="324">
        <v>584.23333333333323</v>
      </c>
      <c r="E92" s="324">
        <v>560.56666666666649</v>
      </c>
      <c r="F92" s="324">
        <v>542.33333333333326</v>
      </c>
      <c r="G92" s="324">
        <v>518.66666666666652</v>
      </c>
      <c r="H92" s="324">
        <v>602.46666666666647</v>
      </c>
      <c r="I92" s="324">
        <v>626.13333333333321</v>
      </c>
      <c r="J92" s="324">
        <v>644.36666666666645</v>
      </c>
      <c r="K92" s="323">
        <v>607.9</v>
      </c>
      <c r="L92" s="323">
        <v>566</v>
      </c>
      <c r="M92" s="323">
        <v>9.1647999999999996</v>
      </c>
      <c r="N92" s="1"/>
      <c r="O92" s="1"/>
    </row>
    <row r="93" spans="1:15" ht="12.75" customHeight="1">
      <c r="A93" s="30">
        <v>83</v>
      </c>
      <c r="B93" s="342" t="s">
        <v>329</v>
      </c>
      <c r="C93" s="323">
        <v>728.95</v>
      </c>
      <c r="D93" s="324">
        <v>731.31666666666661</v>
      </c>
      <c r="E93" s="324">
        <v>722.63333333333321</v>
      </c>
      <c r="F93" s="324">
        <v>716.31666666666661</v>
      </c>
      <c r="G93" s="324">
        <v>707.63333333333321</v>
      </c>
      <c r="H93" s="324">
        <v>737.63333333333321</v>
      </c>
      <c r="I93" s="324">
        <v>746.31666666666661</v>
      </c>
      <c r="J93" s="324">
        <v>752.63333333333321</v>
      </c>
      <c r="K93" s="323">
        <v>740</v>
      </c>
      <c r="L93" s="323">
        <v>725</v>
      </c>
      <c r="M93" s="323">
        <v>0.42712</v>
      </c>
      <c r="N93" s="1"/>
      <c r="O93" s="1"/>
    </row>
    <row r="94" spans="1:15" ht="12.75" customHeight="1">
      <c r="A94" s="30">
        <v>84</v>
      </c>
      <c r="B94" s="342" t="s">
        <v>331</v>
      </c>
      <c r="C94" s="323">
        <v>801.4</v>
      </c>
      <c r="D94" s="324">
        <v>800.88333333333333</v>
      </c>
      <c r="E94" s="324">
        <v>787.61666666666667</v>
      </c>
      <c r="F94" s="324">
        <v>773.83333333333337</v>
      </c>
      <c r="G94" s="324">
        <v>760.56666666666672</v>
      </c>
      <c r="H94" s="324">
        <v>814.66666666666663</v>
      </c>
      <c r="I94" s="324">
        <v>827.93333333333328</v>
      </c>
      <c r="J94" s="324">
        <v>841.71666666666658</v>
      </c>
      <c r="K94" s="323">
        <v>814.15</v>
      </c>
      <c r="L94" s="323">
        <v>787.1</v>
      </c>
      <c r="M94" s="323">
        <v>1.8782099999999999</v>
      </c>
      <c r="N94" s="1"/>
      <c r="O94" s="1"/>
    </row>
    <row r="95" spans="1:15" ht="12.75" customHeight="1">
      <c r="A95" s="30">
        <v>85</v>
      </c>
      <c r="B95" s="342" t="s">
        <v>249</v>
      </c>
      <c r="C95" s="323">
        <v>106.05</v>
      </c>
      <c r="D95" s="324">
        <v>106.61666666666667</v>
      </c>
      <c r="E95" s="324">
        <v>105.23333333333335</v>
      </c>
      <c r="F95" s="324">
        <v>104.41666666666667</v>
      </c>
      <c r="G95" s="324">
        <v>103.03333333333335</v>
      </c>
      <c r="H95" s="324">
        <v>107.43333333333335</v>
      </c>
      <c r="I95" s="324">
        <v>108.81666666666668</v>
      </c>
      <c r="J95" s="324">
        <v>109.63333333333335</v>
      </c>
      <c r="K95" s="323">
        <v>108</v>
      </c>
      <c r="L95" s="323">
        <v>105.8</v>
      </c>
      <c r="M95" s="323">
        <v>7.4048299999999996</v>
      </c>
      <c r="N95" s="1"/>
      <c r="O95" s="1"/>
    </row>
    <row r="96" spans="1:15" ht="12.75" customHeight="1">
      <c r="A96" s="30">
        <v>86</v>
      </c>
      <c r="B96" s="342" t="s">
        <v>325</v>
      </c>
      <c r="C96" s="323">
        <v>389.7</v>
      </c>
      <c r="D96" s="324">
        <v>388.06666666666666</v>
      </c>
      <c r="E96" s="324">
        <v>383.13333333333333</v>
      </c>
      <c r="F96" s="324">
        <v>376.56666666666666</v>
      </c>
      <c r="G96" s="324">
        <v>371.63333333333333</v>
      </c>
      <c r="H96" s="324">
        <v>394.63333333333333</v>
      </c>
      <c r="I96" s="324">
        <v>399.56666666666661</v>
      </c>
      <c r="J96" s="324">
        <v>406.13333333333333</v>
      </c>
      <c r="K96" s="323">
        <v>393</v>
      </c>
      <c r="L96" s="323">
        <v>381.5</v>
      </c>
      <c r="M96" s="323">
        <v>4.1965899999999996</v>
      </c>
      <c r="N96" s="1"/>
      <c r="O96" s="1"/>
    </row>
    <row r="97" spans="1:15" ht="12.75" customHeight="1">
      <c r="A97" s="30">
        <v>87</v>
      </c>
      <c r="B97" s="342" t="s">
        <v>334</v>
      </c>
      <c r="C97" s="323">
        <v>1541.65</v>
      </c>
      <c r="D97" s="324">
        <v>1557.6833333333332</v>
      </c>
      <c r="E97" s="324">
        <v>1509.0666666666664</v>
      </c>
      <c r="F97" s="324">
        <v>1476.4833333333331</v>
      </c>
      <c r="G97" s="324">
        <v>1427.8666666666663</v>
      </c>
      <c r="H97" s="324">
        <v>1590.2666666666664</v>
      </c>
      <c r="I97" s="324">
        <v>1638.8833333333332</v>
      </c>
      <c r="J97" s="324">
        <v>1671.4666666666665</v>
      </c>
      <c r="K97" s="323">
        <v>1606.3</v>
      </c>
      <c r="L97" s="323">
        <v>1525.1</v>
      </c>
      <c r="M97" s="323">
        <v>23.391269999999999</v>
      </c>
      <c r="N97" s="1"/>
      <c r="O97" s="1"/>
    </row>
    <row r="98" spans="1:15" ht="12.75" customHeight="1">
      <c r="A98" s="30">
        <v>88</v>
      </c>
      <c r="B98" s="342" t="s">
        <v>332</v>
      </c>
      <c r="C98" s="323">
        <v>1004.05</v>
      </c>
      <c r="D98" s="324">
        <v>1004.5500000000001</v>
      </c>
      <c r="E98" s="324">
        <v>990.10000000000014</v>
      </c>
      <c r="F98" s="324">
        <v>976.15000000000009</v>
      </c>
      <c r="G98" s="324">
        <v>961.70000000000016</v>
      </c>
      <c r="H98" s="324">
        <v>1018.5000000000001</v>
      </c>
      <c r="I98" s="324">
        <v>1032.9500000000003</v>
      </c>
      <c r="J98" s="324">
        <v>1046.9000000000001</v>
      </c>
      <c r="K98" s="323">
        <v>1019</v>
      </c>
      <c r="L98" s="323">
        <v>990.6</v>
      </c>
      <c r="M98" s="323">
        <v>0.64654999999999996</v>
      </c>
      <c r="N98" s="1"/>
      <c r="O98" s="1"/>
    </row>
    <row r="99" spans="1:15" ht="12.75" customHeight="1">
      <c r="A99" s="30">
        <v>89</v>
      </c>
      <c r="B99" s="342" t="s">
        <v>333</v>
      </c>
      <c r="C99" s="323">
        <v>18.45</v>
      </c>
      <c r="D99" s="324">
        <v>18.55</v>
      </c>
      <c r="E99" s="324">
        <v>18.25</v>
      </c>
      <c r="F99" s="324">
        <v>18.05</v>
      </c>
      <c r="G99" s="324">
        <v>17.75</v>
      </c>
      <c r="H99" s="324">
        <v>18.75</v>
      </c>
      <c r="I99" s="324">
        <v>19.050000000000004</v>
      </c>
      <c r="J99" s="324">
        <v>19.25</v>
      </c>
      <c r="K99" s="323">
        <v>18.850000000000001</v>
      </c>
      <c r="L99" s="323">
        <v>18.350000000000001</v>
      </c>
      <c r="M99" s="323">
        <v>19.490390000000001</v>
      </c>
      <c r="N99" s="1"/>
      <c r="O99" s="1"/>
    </row>
    <row r="100" spans="1:15" ht="12.75" customHeight="1">
      <c r="A100" s="30">
        <v>90</v>
      </c>
      <c r="B100" s="342" t="s">
        <v>335</v>
      </c>
      <c r="C100" s="323">
        <v>657.25</v>
      </c>
      <c r="D100" s="324">
        <v>652.88333333333333</v>
      </c>
      <c r="E100" s="324">
        <v>627.76666666666665</v>
      </c>
      <c r="F100" s="324">
        <v>598.2833333333333</v>
      </c>
      <c r="G100" s="324">
        <v>573.16666666666663</v>
      </c>
      <c r="H100" s="324">
        <v>682.36666666666667</v>
      </c>
      <c r="I100" s="324">
        <v>707.48333333333323</v>
      </c>
      <c r="J100" s="324">
        <v>736.9666666666667</v>
      </c>
      <c r="K100" s="323">
        <v>678</v>
      </c>
      <c r="L100" s="323">
        <v>623.4</v>
      </c>
      <c r="M100" s="323">
        <v>24.348279999999999</v>
      </c>
      <c r="N100" s="1"/>
      <c r="O100" s="1"/>
    </row>
    <row r="101" spans="1:15" ht="12.75" customHeight="1">
      <c r="A101" s="30">
        <v>91</v>
      </c>
      <c r="B101" s="342" t="s">
        <v>336</v>
      </c>
      <c r="C101" s="323">
        <v>754.85</v>
      </c>
      <c r="D101" s="324">
        <v>759.94999999999993</v>
      </c>
      <c r="E101" s="324">
        <v>742.89999999999986</v>
      </c>
      <c r="F101" s="324">
        <v>730.94999999999993</v>
      </c>
      <c r="G101" s="324">
        <v>713.89999999999986</v>
      </c>
      <c r="H101" s="324">
        <v>771.89999999999986</v>
      </c>
      <c r="I101" s="324">
        <v>788.94999999999982</v>
      </c>
      <c r="J101" s="324">
        <v>800.89999999999986</v>
      </c>
      <c r="K101" s="323">
        <v>777</v>
      </c>
      <c r="L101" s="323">
        <v>748</v>
      </c>
      <c r="M101" s="323">
        <v>2.26918</v>
      </c>
      <c r="N101" s="1"/>
      <c r="O101" s="1"/>
    </row>
    <row r="102" spans="1:15" ht="12.75" customHeight="1">
      <c r="A102" s="30">
        <v>92</v>
      </c>
      <c r="B102" s="342" t="s">
        <v>337</v>
      </c>
      <c r="C102" s="323">
        <v>4494.25</v>
      </c>
      <c r="D102" s="324">
        <v>4491.7333333333336</v>
      </c>
      <c r="E102" s="324">
        <v>4403.5166666666673</v>
      </c>
      <c r="F102" s="324">
        <v>4312.7833333333338</v>
      </c>
      <c r="G102" s="324">
        <v>4224.5666666666675</v>
      </c>
      <c r="H102" s="324">
        <v>4582.4666666666672</v>
      </c>
      <c r="I102" s="324">
        <v>4670.6833333333343</v>
      </c>
      <c r="J102" s="324">
        <v>4761.416666666667</v>
      </c>
      <c r="K102" s="323">
        <v>4579.95</v>
      </c>
      <c r="L102" s="323">
        <v>4401</v>
      </c>
      <c r="M102" s="323">
        <v>0.11955</v>
      </c>
      <c r="N102" s="1"/>
      <c r="O102" s="1"/>
    </row>
    <row r="103" spans="1:15" ht="12.75" customHeight="1">
      <c r="A103" s="30">
        <v>93</v>
      </c>
      <c r="B103" s="342" t="s">
        <v>248</v>
      </c>
      <c r="C103" s="323">
        <v>75.849999999999994</v>
      </c>
      <c r="D103" s="324">
        <v>76.116666666666674</v>
      </c>
      <c r="E103" s="324">
        <v>75.283333333333346</v>
      </c>
      <c r="F103" s="324">
        <v>74.716666666666669</v>
      </c>
      <c r="G103" s="324">
        <v>73.88333333333334</v>
      </c>
      <c r="H103" s="324">
        <v>76.683333333333351</v>
      </c>
      <c r="I103" s="324">
        <v>77.516666666666666</v>
      </c>
      <c r="J103" s="324">
        <v>78.083333333333357</v>
      </c>
      <c r="K103" s="323">
        <v>76.95</v>
      </c>
      <c r="L103" s="323">
        <v>75.55</v>
      </c>
      <c r="M103" s="323">
        <v>19.644580000000001</v>
      </c>
      <c r="N103" s="1"/>
      <c r="O103" s="1"/>
    </row>
    <row r="104" spans="1:15" ht="12.75" customHeight="1">
      <c r="A104" s="30">
        <v>94</v>
      </c>
      <c r="B104" s="342" t="s">
        <v>330</v>
      </c>
      <c r="C104" s="323">
        <v>611.45000000000005</v>
      </c>
      <c r="D104" s="324">
        <v>612.66666666666663</v>
      </c>
      <c r="E104" s="324">
        <v>600.33333333333326</v>
      </c>
      <c r="F104" s="324">
        <v>589.21666666666658</v>
      </c>
      <c r="G104" s="324">
        <v>576.88333333333321</v>
      </c>
      <c r="H104" s="324">
        <v>623.7833333333333</v>
      </c>
      <c r="I104" s="324">
        <v>636.11666666666656</v>
      </c>
      <c r="J104" s="324">
        <v>647.23333333333335</v>
      </c>
      <c r="K104" s="323">
        <v>625</v>
      </c>
      <c r="L104" s="323">
        <v>601.54999999999995</v>
      </c>
      <c r="M104" s="323">
        <v>3.1975799999999999</v>
      </c>
      <c r="N104" s="1"/>
      <c r="O104" s="1"/>
    </row>
    <row r="105" spans="1:15" ht="12.75" customHeight="1">
      <c r="A105" s="30">
        <v>95</v>
      </c>
      <c r="B105" s="342" t="s">
        <v>830</v>
      </c>
      <c r="C105" s="323">
        <v>169.8</v>
      </c>
      <c r="D105" s="324">
        <v>170.26666666666668</v>
      </c>
      <c r="E105" s="324">
        <v>167.53333333333336</v>
      </c>
      <c r="F105" s="324">
        <v>165.26666666666668</v>
      </c>
      <c r="G105" s="324">
        <v>162.53333333333336</v>
      </c>
      <c r="H105" s="324">
        <v>172.53333333333336</v>
      </c>
      <c r="I105" s="324">
        <v>175.26666666666665</v>
      </c>
      <c r="J105" s="324">
        <v>177.53333333333336</v>
      </c>
      <c r="K105" s="323">
        <v>173</v>
      </c>
      <c r="L105" s="323">
        <v>168</v>
      </c>
      <c r="M105" s="323">
        <v>15.358549999999999</v>
      </c>
      <c r="N105" s="1"/>
      <c r="O105" s="1"/>
    </row>
    <row r="106" spans="1:15" ht="12.75" customHeight="1">
      <c r="A106" s="30">
        <v>96</v>
      </c>
      <c r="B106" s="342" t="s">
        <v>338</v>
      </c>
      <c r="C106" s="323">
        <v>266.14999999999998</v>
      </c>
      <c r="D106" s="324">
        <v>267.56666666666666</v>
      </c>
      <c r="E106" s="324">
        <v>262.98333333333335</v>
      </c>
      <c r="F106" s="324">
        <v>259.81666666666666</v>
      </c>
      <c r="G106" s="324">
        <v>255.23333333333335</v>
      </c>
      <c r="H106" s="324">
        <v>270.73333333333335</v>
      </c>
      <c r="I106" s="324">
        <v>275.31666666666672</v>
      </c>
      <c r="J106" s="324">
        <v>278.48333333333335</v>
      </c>
      <c r="K106" s="323">
        <v>272.14999999999998</v>
      </c>
      <c r="L106" s="323">
        <v>264.39999999999998</v>
      </c>
      <c r="M106" s="323">
        <v>1.63872</v>
      </c>
      <c r="N106" s="1"/>
      <c r="O106" s="1"/>
    </row>
    <row r="107" spans="1:15" ht="12.75" customHeight="1">
      <c r="A107" s="30">
        <v>97</v>
      </c>
      <c r="B107" s="342" t="s">
        <v>339</v>
      </c>
      <c r="C107" s="323">
        <v>406.4</v>
      </c>
      <c r="D107" s="324">
        <v>409.83333333333331</v>
      </c>
      <c r="E107" s="324">
        <v>398.01666666666665</v>
      </c>
      <c r="F107" s="324">
        <v>389.63333333333333</v>
      </c>
      <c r="G107" s="324">
        <v>377.81666666666666</v>
      </c>
      <c r="H107" s="324">
        <v>418.21666666666664</v>
      </c>
      <c r="I107" s="324">
        <v>430.03333333333336</v>
      </c>
      <c r="J107" s="324">
        <v>438.41666666666663</v>
      </c>
      <c r="K107" s="323">
        <v>421.65</v>
      </c>
      <c r="L107" s="323">
        <v>401.45</v>
      </c>
      <c r="M107" s="323">
        <v>14.089589999999999</v>
      </c>
      <c r="N107" s="1"/>
      <c r="O107" s="1"/>
    </row>
    <row r="108" spans="1:15" ht="12.75" customHeight="1">
      <c r="A108" s="30">
        <v>98</v>
      </c>
      <c r="B108" s="342" t="s">
        <v>83</v>
      </c>
      <c r="C108" s="323">
        <v>685.8</v>
      </c>
      <c r="D108" s="324">
        <v>686.78333333333342</v>
      </c>
      <c r="E108" s="324">
        <v>674.71666666666681</v>
      </c>
      <c r="F108" s="324">
        <v>663.63333333333344</v>
      </c>
      <c r="G108" s="324">
        <v>651.56666666666683</v>
      </c>
      <c r="H108" s="324">
        <v>697.86666666666679</v>
      </c>
      <c r="I108" s="324">
        <v>709.93333333333339</v>
      </c>
      <c r="J108" s="324">
        <v>721.01666666666677</v>
      </c>
      <c r="K108" s="323">
        <v>698.85</v>
      </c>
      <c r="L108" s="323">
        <v>675.7</v>
      </c>
      <c r="M108" s="323">
        <v>35.117190000000001</v>
      </c>
      <c r="N108" s="1"/>
      <c r="O108" s="1"/>
    </row>
    <row r="109" spans="1:15" ht="12.75" customHeight="1">
      <c r="A109" s="30">
        <v>99</v>
      </c>
      <c r="B109" s="342" t="s">
        <v>340</v>
      </c>
      <c r="C109" s="323">
        <v>589.29999999999995</v>
      </c>
      <c r="D109" s="324">
        <v>587.5</v>
      </c>
      <c r="E109" s="324">
        <v>574.9</v>
      </c>
      <c r="F109" s="324">
        <v>560.5</v>
      </c>
      <c r="G109" s="324">
        <v>547.9</v>
      </c>
      <c r="H109" s="324">
        <v>601.9</v>
      </c>
      <c r="I109" s="324">
        <v>614.49999999999989</v>
      </c>
      <c r="J109" s="324">
        <v>628.9</v>
      </c>
      <c r="K109" s="323">
        <v>600.1</v>
      </c>
      <c r="L109" s="323">
        <v>573.1</v>
      </c>
      <c r="M109" s="323">
        <v>0.80862000000000001</v>
      </c>
      <c r="N109" s="1"/>
      <c r="O109" s="1"/>
    </row>
    <row r="110" spans="1:15" ht="12.75" customHeight="1">
      <c r="A110" s="30">
        <v>100</v>
      </c>
      <c r="B110" s="342" t="s">
        <v>84</v>
      </c>
      <c r="C110" s="323">
        <v>1068.05</v>
      </c>
      <c r="D110" s="324">
        <v>1065.3500000000001</v>
      </c>
      <c r="E110" s="324">
        <v>1047.7000000000003</v>
      </c>
      <c r="F110" s="324">
        <v>1027.3500000000001</v>
      </c>
      <c r="G110" s="324">
        <v>1009.7000000000003</v>
      </c>
      <c r="H110" s="324">
        <v>1085.7000000000003</v>
      </c>
      <c r="I110" s="324">
        <v>1103.3500000000004</v>
      </c>
      <c r="J110" s="324">
        <v>1123.7000000000003</v>
      </c>
      <c r="K110" s="323">
        <v>1083</v>
      </c>
      <c r="L110" s="323">
        <v>1045</v>
      </c>
      <c r="M110" s="323">
        <v>79.453329999999994</v>
      </c>
      <c r="N110" s="1"/>
      <c r="O110" s="1"/>
    </row>
    <row r="111" spans="1:15" ht="12.75" customHeight="1">
      <c r="A111" s="30">
        <v>101</v>
      </c>
      <c r="B111" s="342" t="s">
        <v>85</v>
      </c>
      <c r="C111" s="323">
        <v>172.9</v>
      </c>
      <c r="D111" s="324">
        <v>174.79999999999998</v>
      </c>
      <c r="E111" s="324">
        <v>169.59999999999997</v>
      </c>
      <c r="F111" s="324">
        <v>166.29999999999998</v>
      </c>
      <c r="G111" s="324">
        <v>161.09999999999997</v>
      </c>
      <c r="H111" s="324">
        <v>178.09999999999997</v>
      </c>
      <c r="I111" s="324">
        <v>183.29999999999995</v>
      </c>
      <c r="J111" s="324">
        <v>186.59999999999997</v>
      </c>
      <c r="K111" s="323">
        <v>180</v>
      </c>
      <c r="L111" s="323">
        <v>171.5</v>
      </c>
      <c r="M111" s="323">
        <v>140.74860000000001</v>
      </c>
      <c r="N111" s="1"/>
      <c r="O111" s="1"/>
    </row>
    <row r="112" spans="1:15" ht="12.75" customHeight="1">
      <c r="A112" s="30">
        <v>102</v>
      </c>
      <c r="B112" s="342" t="s">
        <v>341</v>
      </c>
      <c r="C112" s="323">
        <v>301.95</v>
      </c>
      <c r="D112" s="324">
        <v>303.5</v>
      </c>
      <c r="E112" s="324">
        <v>299.5</v>
      </c>
      <c r="F112" s="324">
        <v>297.05</v>
      </c>
      <c r="G112" s="324">
        <v>293.05</v>
      </c>
      <c r="H112" s="324">
        <v>305.95</v>
      </c>
      <c r="I112" s="324">
        <v>309.95</v>
      </c>
      <c r="J112" s="324">
        <v>312.39999999999998</v>
      </c>
      <c r="K112" s="323">
        <v>307.5</v>
      </c>
      <c r="L112" s="323">
        <v>301.05</v>
      </c>
      <c r="M112" s="323">
        <v>1.59433</v>
      </c>
      <c r="N112" s="1"/>
      <c r="O112" s="1"/>
    </row>
    <row r="113" spans="1:15" ht="12.75" customHeight="1">
      <c r="A113" s="30">
        <v>103</v>
      </c>
      <c r="B113" s="342" t="s">
        <v>87</v>
      </c>
      <c r="C113" s="323">
        <v>4151.6000000000004</v>
      </c>
      <c r="D113" s="324">
        <v>4215.2333333333336</v>
      </c>
      <c r="E113" s="324">
        <v>4020.4666666666672</v>
      </c>
      <c r="F113" s="324">
        <v>3889.3333333333335</v>
      </c>
      <c r="G113" s="324">
        <v>3694.5666666666671</v>
      </c>
      <c r="H113" s="324">
        <v>4346.3666666666668</v>
      </c>
      <c r="I113" s="324">
        <v>4541.1333333333332</v>
      </c>
      <c r="J113" s="324">
        <v>4672.2666666666673</v>
      </c>
      <c r="K113" s="323">
        <v>4410</v>
      </c>
      <c r="L113" s="323">
        <v>4084.1</v>
      </c>
      <c r="M113" s="323">
        <v>9.9383300000000006</v>
      </c>
      <c r="N113" s="1"/>
      <c r="O113" s="1"/>
    </row>
    <row r="114" spans="1:15" ht="12.75" customHeight="1">
      <c r="A114" s="30">
        <v>104</v>
      </c>
      <c r="B114" s="342" t="s">
        <v>88</v>
      </c>
      <c r="C114" s="323">
        <v>1518.5</v>
      </c>
      <c r="D114" s="324">
        <v>1521.3999999999999</v>
      </c>
      <c r="E114" s="324">
        <v>1507.1999999999998</v>
      </c>
      <c r="F114" s="324">
        <v>1495.8999999999999</v>
      </c>
      <c r="G114" s="324">
        <v>1481.6999999999998</v>
      </c>
      <c r="H114" s="324">
        <v>1532.6999999999998</v>
      </c>
      <c r="I114" s="324">
        <v>1546.9</v>
      </c>
      <c r="J114" s="324">
        <v>1558.1999999999998</v>
      </c>
      <c r="K114" s="323">
        <v>1535.6</v>
      </c>
      <c r="L114" s="323">
        <v>1510.1</v>
      </c>
      <c r="M114" s="323">
        <v>4.4866700000000002</v>
      </c>
      <c r="N114" s="1"/>
      <c r="O114" s="1"/>
    </row>
    <row r="115" spans="1:15" ht="12.75" customHeight="1">
      <c r="A115" s="30">
        <v>105</v>
      </c>
      <c r="B115" s="342" t="s">
        <v>89</v>
      </c>
      <c r="C115" s="323">
        <v>589.95000000000005</v>
      </c>
      <c r="D115" s="324">
        <v>593.6</v>
      </c>
      <c r="E115" s="324">
        <v>583.20000000000005</v>
      </c>
      <c r="F115" s="324">
        <v>576.45000000000005</v>
      </c>
      <c r="G115" s="324">
        <v>566.05000000000007</v>
      </c>
      <c r="H115" s="324">
        <v>600.35</v>
      </c>
      <c r="I115" s="324">
        <v>610.74999999999989</v>
      </c>
      <c r="J115" s="324">
        <v>617.5</v>
      </c>
      <c r="K115" s="323">
        <v>604</v>
      </c>
      <c r="L115" s="323">
        <v>586.85</v>
      </c>
      <c r="M115" s="323">
        <v>6.2444699999999997</v>
      </c>
      <c r="N115" s="1"/>
      <c r="O115" s="1"/>
    </row>
    <row r="116" spans="1:15" ht="12.75" customHeight="1">
      <c r="A116" s="30">
        <v>106</v>
      </c>
      <c r="B116" s="342" t="s">
        <v>90</v>
      </c>
      <c r="C116" s="323">
        <v>777.55</v>
      </c>
      <c r="D116" s="324">
        <v>773.08333333333337</v>
      </c>
      <c r="E116" s="324">
        <v>764.4666666666667</v>
      </c>
      <c r="F116" s="324">
        <v>751.38333333333333</v>
      </c>
      <c r="G116" s="324">
        <v>742.76666666666665</v>
      </c>
      <c r="H116" s="324">
        <v>786.16666666666674</v>
      </c>
      <c r="I116" s="324">
        <v>794.7833333333333</v>
      </c>
      <c r="J116" s="324">
        <v>807.86666666666679</v>
      </c>
      <c r="K116" s="323">
        <v>781.7</v>
      </c>
      <c r="L116" s="323">
        <v>760</v>
      </c>
      <c r="M116" s="323">
        <v>3.4108800000000001</v>
      </c>
      <c r="N116" s="1"/>
      <c r="O116" s="1"/>
    </row>
    <row r="117" spans="1:15" ht="12.75" customHeight="1">
      <c r="A117" s="30">
        <v>107</v>
      </c>
      <c r="B117" s="342" t="s">
        <v>343</v>
      </c>
      <c r="C117" s="323">
        <v>758.55</v>
      </c>
      <c r="D117" s="324">
        <v>773</v>
      </c>
      <c r="E117" s="324">
        <v>722.15</v>
      </c>
      <c r="F117" s="324">
        <v>685.75</v>
      </c>
      <c r="G117" s="324">
        <v>634.9</v>
      </c>
      <c r="H117" s="324">
        <v>809.4</v>
      </c>
      <c r="I117" s="324">
        <v>860.24999999999989</v>
      </c>
      <c r="J117" s="324">
        <v>896.65</v>
      </c>
      <c r="K117" s="323">
        <v>823.85</v>
      </c>
      <c r="L117" s="323">
        <v>736.6</v>
      </c>
      <c r="M117" s="323">
        <v>9.8171099999999996</v>
      </c>
      <c r="N117" s="1"/>
      <c r="O117" s="1"/>
    </row>
    <row r="118" spans="1:15" ht="12.75" customHeight="1">
      <c r="A118" s="30">
        <v>108</v>
      </c>
      <c r="B118" s="342" t="s">
        <v>326</v>
      </c>
      <c r="C118" s="323">
        <v>2784.4</v>
      </c>
      <c r="D118" s="324">
        <v>2798.5</v>
      </c>
      <c r="E118" s="324">
        <v>2745.9</v>
      </c>
      <c r="F118" s="324">
        <v>2707.4</v>
      </c>
      <c r="G118" s="324">
        <v>2654.8</v>
      </c>
      <c r="H118" s="324">
        <v>2837</v>
      </c>
      <c r="I118" s="324">
        <v>2889.6000000000004</v>
      </c>
      <c r="J118" s="324">
        <v>2928.1</v>
      </c>
      <c r="K118" s="323">
        <v>2851.1</v>
      </c>
      <c r="L118" s="323">
        <v>2760</v>
      </c>
      <c r="M118" s="323">
        <v>0.15176000000000001</v>
      </c>
      <c r="N118" s="1"/>
      <c r="O118" s="1"/>
    </row>
    <row r="119" spans="1:15" ht="12.75" customHeight="1">
      <c r="A119" s="30">
        <v>109</v>
      </c>
      <c r="B119" s="342" t="s">
        <v>250</v>
      </c>
      <c r="C119" s="323">
        <v>393.05</v>
      </c>
      <c r="D119" s="324">
        <v>394.68333333333334</v>
      </c>
      <c r="E119" s="324">
        <v>383.11666666666667</v>
      </c>
      <c r="F119" s="324">
        <v>373.18333333333334</v>
      </c>
      <c r="G119" s="324">
        <v>361.61666666666667</v>
      </c>
      <c r="H119" s="324">
        <v>404.61666666666667</v>
      </c>
      <c r="I119" s="324">
        <v>416.18333333333339</v>
      </c>
      <c r="J119" s="324">
        <v>426.11666666666667</v>
      </c>
      <c r="K119" s="323">
        <v>406.25</v>
      </c>
      <c r="L119" s="323">
        <v>384.75</v>
      </c>
      <c r="M119" s="323">
        <v>27.425660000000001</v>
      </c>
      <c r="N119" s="1"/>
      <c r="O119" s="1"/>
    </row>
    <row r="120" spans="1:15" ht="12.75" customHeight="1">
      <c r="A120" s="30">
        <v>110</v>
      </c>
      <c r="B120" s="342" t="s">
        <v>327</v>
      </c>
      <c r="C120" s="323">
        <v>211.35</v>
      </c>
      <c r="D120" s="324">
        <v>212.11666666666667</v>
      </c>
      <c r="E120" s="324">
        <v>210.23333333333335</v>
      </c>
      <c r="F120" s="324">
        <v>209.11666666666667</v>
      </c>
      <c r="G120" s="324">
        <v>207.23333333333335</v>
      </c>
      <c r="H120" s="324">
        <v>213.23333333333335</v>
      </c>
      <c r="I120" s="324">
        <v>215.11666666666667</v>
      </c>
      <c r="J120" s="324">
        <v>216.23333333333335</v>
      </c>
      <c r="K120" s="323">
        <v>214</v>
      </c>
      <c r="L120" s="323">
        <v>211</v>
      </c>
      <c r="M120" s="323">
        <v>2.3896799999999998</v>
      </c>
      <c r="N120" s="1"/>
      <c r="O120" s="1"/>
    </row>
    <row r="121" spans="1:15" ht="12.75" customHeight="1">
      <c r="A121" s="30">
        <v>111</v>
      </c>
      <c r="B121" s="342" t="s">
        <v>91</v>
      </c>
      <c r="C121" s="323">
        <v>119.65</v>
      </c>
      <c r="D121" s="324">
        <v>120.2</v>
      </c>
      <c r="E121" s="324">
        <v>118.45</v>
      </c>
      <c r="F121" s="324">
        <v>117.25</v>
      </c>
      <c r="G121" s="324">
        <v>115.5</v>
      </c>
      <c r="H121" s="324">
        <v>121.4</v>
      </c>
      <c r="I121" s="324">
        <v>123.15</v>
      </c>
      <c r="J121" s="324">
        <v>124.35000000000001</v>
      </c>
      <c r="K121" s="323">
        <v>121.95</v>
      </c>
      <c r="L121" s="323">
        <v>119</v>
      </c>
      <c r="M121" s="323">
        <v>30.74427</v>
      </c>
      <c r="N121" s="1"/>
      <c r="O121" s="1"/>
    </row>
    <row r="122" spans="1:15" ht="12.75" customHeight="1">
      <c r="A122" s="30">
        <v>112</v>
      </c>
      <c r="B122" s="342" t="s">
        <v>92</v>
      </c>
      <c r="C122" s="323">
        <v>1030.95</v>
      </c>
      <c r="D122" s="324">
        <v>1034.6166666666668</v>
      </c>
      <c r="E122" s="324">
        <v>1018.2833333333335</v>
      </c>
      <c r="F122" s="324">
        <v>1005.6166666666668</v>
      </c>
      <c r="G122" s="324">
        <v>989.28333333333353</v>
      </c>
      <c r="H122" s="324">
        <v>1047.2833333333335</v>
      </c>
      <c r="I122" s="324">
        <v>1063.6166666666666</v>
      </c>
      <c r="J122" s="324">
        <v>1076.2833333333335</v>
      </c>
      <c r="K122" s="323">
        <v>1050.95</v>
      </c>
      <c r="L122" s="323">
        <v>1021.95</v>
      </c>
      <c r="M122" s="323">
        <v>11.6473</v>
      </c>
      <c r="N122" s="1"/>
      <c r="O122" s="1"/>
    </row>
    <row r="123" spans="1:15" ht="12.75" customHeight="1">
      <c r="A123" s="30">
        <v>113</v>
      </c>
      <c r="B123" s="342" t="s">
        <v>344</v>
      </c>
      <c r="C123" s="323">
        <v>895.25</v>
      </c>
      <c r="D123" s="324">
        <v>894.98333333333323</v>
      </c>
      <c r="E123" s="324">
        <v>881.96666666666647</v>
      </c>
      <c r="F123" s="324">
        <v>868.68333333333328</v>
      </c>
      <c r="G123" s="324">
        <v>855.66666666666652</v>
      </c>
      <c r="H123" s="324">
        <v>908.26666666666642</v>
      </c>
      <c r="I123" s="324">
        <v>921.28333333333308</v>
      </c>
      <c r="J123" s="324">
        <v>934.56666666666638</v>
      </c>
      <c r="K123" s="323">
        <v>908</v>
      </c>
      <c r="L123" s="323">
        <v>881.7</v>
      </c>
      <c r="M123" s="323">
        <v>2.1128100000000001</v>
      </c>
      <c r="N123" s="1"/>
      <c r="O123" s="1"/>
    </row>
    <row r="124" spans="1:15" ht="12.75" customHeight="1">
      <c r="A124" s="30">
        <v>114</v>
      </c>
      <c r="B124" s="342" t="s">
        <v>93</v>
      </c>
      <c r="C124" s="323">
        <v>556.65</v>
      </c>
      <c r="D124" s="324">
        <v>551.73333333333335</v>
      </c>
      <c r="E124" s="324">
        <v>544.7166666666667</v>
      </c>
      <c r="F124" s="324">
        <v>532.7833333333333</v>
      </c>
      <c r="G124" s="324">
        <v>525.76666666666665</v>
      </c>
      <c r="H124" s="324">
        <v>563.66666666666674</v>
      </c>
      <c r="I124" s="324">
        <v>570.68333333333339</v>
      </c>
      <c r="J124" s="324">
        <v>582.61666666666679</v>
      </c>
      <c r="K124" s="323">
        <v>558.75</v>
      </c>
      <c r="L124" s="323">
        <v>539.79999999999995</v>
      </c>
      <c r="M124" s="323">
        <v>27.261500000000002</v>
      </c>
      <c r="N124" s="1"/>
      <c r="O124" s="1"/>
    </row>
    <row r="125" spans="1:15" ht="12.75" customHeight="1">
      <c r="A125" s="30">
        <v>115</v>
      </c>
      <c r="B125" s="342" t="s">
        <v>251</v>
      </c>
      <c r="C125" s="323">
        <v>1423.8</v>
      </c>
      <c r="D125" s="324">
        <v>1434.5833333333333</v>
      </c>
      <c r="E125" s="324">
        <v>1394.2666666666664</v>
      </c>
      <c r="F125" s="324">
        <v>1364.7333333333331</v>
      </c>
      <c r="G125" s="324">
        <v>1324.4166666666663</v>
      </c>
      <c r="H125" s="324">
        <v>1464.1166666666666</v>
      </c>
      <c r="I125" s="324">
        <v>1504.4333333333336</v>
      </c>
      <c r="J125" s="324">
        <v>1533.9666666666667</v>
      </c>
      <c r="K125" s="323">
        <v>1474.9</v>
      </c>
      <c r="L125" s="323">
        <v>1405.05</v>
      </c>
      <c r="M125" s="323">
        <v>3.8981599999999998</v>
      </c>
      <c r="N125" s="1"/>
      <c r="O125" s="1"/>
    </row>
    <row r="126" spans="1:15" ht="12.75" customHeight="1">
      <c r="A126" s="30">
        <v>116</v>
      </c>
      <c r="B126" s="342" t="s">
        <v>349</v>
      </c>
      <c r="C126" s="323">
        <v>250.75</v>
      </c>
      <c r="D126" s="324">
        <v>254.48333333333335</v>
      </c>
      <c r="E126" s="324">
        <v>245.76666666666671</v>
      </c>
      <c r="F126" s="324">
        <v>240.78333333333336</v>
      </c>
      <c r="G126" s="324">
        <v>232.06666666666672</v>
      </c>
      <c r="H126" s="324">
        <v>259.4666666666667</v>
      </c>
      <c r="I126" s="324">
        <v>268.18333333333339</v>
      </c>
      <c r="J126" s="324">
        <v>273.16666666666669</v>
      </c>
      <c r="K126" s="323">
        <v>263.2</v>
      </c>
      <c r="L126" s="323">
        <v>249.5</v>
      </c>
      <c r="M126" s="323">
        <v>4.2183000000000002</v>
      </c>
      <c r="N126" s="1"/>
      <c r="O126" s="1"/>
    </row>
    <row r="127" spans="1:15" ht="12.75" customHeight="1">
      <c r="A127" s="30">
        <v>117</v>
      </c>
      <c r="B127" s="342" t="s">
        <v>345</v>
      </c>
      <c r="C127" s="323">
        <v>71</v>
      </c>
      <c r="D127" s="324">
        <v>71.516666666666666</v>
      </c>
      <c r="E127" s="324">
        <v>70.033333333333331</v>
      </c>
      <c r="F127" s="324">
        <v>69.066666666666663</v>
      </c>
      <c r="G127" s="324">
        <v>67.583333333333329</v>
      </c>
      <c r="H127" s="324">
        <v>72.483333333333334</v>
      </c>
      <c r="I127" s="324">
        <v>73.966666666666654</v>
      </c>
      <c r="J127" s="324">
        <v>74.933333333333337</v>
      </c>
      <c r="K127" s="323">
        <v>73</v>
      </c>
      <c r="L127" s="323">
        <v>70.55</v>
      </c>
      <c r="M127" s="323">
        <v>4.9251300000000002</v>
      </c>
      <c r="N127" s="1"/>
      <c r="O127" s="1"/>
    </row>
    <row r="128" spans="1:15" ht="12.75" customHeight="1">
      <c r="A128" s="30">
        <v>118</v>
      </c>
      <c r="B128" s="342" t="s">
        <v>346</v>
      </c>
      <c r="C128" s="323">
        <v>1043</v>
      </c>
      <c r="D128" s="324">
        <v>1059.2666666666667</v>
      </c>
      <c r="E128" s="324">
        <v>1008.8833333333332</v>
      </c>
      <c r="F128" s="324">
        <v>974.76666666666665</v>
      </c>
      <c r="G128" s="324">
        <v>924.38333333333321</v>
      </c>
      <c r="H128" s="324">
        <v>1093.3833333333332</v>
      </c>
      <c r="I128" s="324">
        <v>1143.7666666666669</v>
      </c>
      <c r="J128" s="324">
        <v>1177.8833333333332</v>
      </c>
      <c r="K128" s="323">
        <v>1109.6500000000001</v>
      </c>
      <c r="L128" s="323">
        <v>1025.1500000000001</v>
      </c>
      <c r="M128" s="323">
        <v>2.2124000000000001</v>
      </c>
      <c r="N128" s="1"/>
      <c r="O128" s="1"/>
    </row>
    <row r="129" spans="1:15" ht="12.75" customHeight="1">
      <c r="A129" s="30">
        <v>119</v>
      </c>
      <c r="B129" s="342" t="s">
        <v>94</v>
      </c>
      <c r="C129" s="323">
        <v>2200.25</v>
      </c>
      <c r="D129" s="324">
        <v>2217.6666666666665</v>
      </c>
      <c r="E129" s="324">
        <v>2162.583333333333</v>
      </c>
      <c r="F129" s="324">
        <v>2124.9166666666665</v>
      </c>
      <c r="G129" s="324">
        <v>2069.833333333333</v>
      </c>
      <c r="H129" s="324">
        <v>2255.333333333333</v>
      </c>
      <c r="I129" s="324">
        <v>2310.4166666666661</v>
      </c>
      <c r="J129" s="324">
        <v>2348.083333333333</v>
      </c>
      <c r="K129" s="323">
        <v>2272.75</v>
      </c>
      <c r="L129" s="323">
        <v>2180</v>
      </c>
      <c r="M129" s="323">
        <v>20.293880000000001</v>
      </c>
      <c r="N129" s="1"/>
      <c r="O129" s="1"/>
    </row>
    <row r="130" spans="1:15" ht="12.75" customHeight="1">
      <c r="A130" s="30">
        <v>120</v>
      </c>
      <c r="B130" s="342" t="s">
        <v>347</v>
      </c>
      <c r="C130" s="323">
        <v>277.39999999999998</v>
      </c>
      <c r="D130" s="324">
        <v>280.14999999999998</v>
      </c>
      <c r="E130" s="324">
        <v>271.59999999999997</v>
      </c>
      <c r="F130" s="324">
        <v>265.8</v>
      </c>
      <c r="G130" s="324">
        <v>257.25</v>
      </c>
      <c r="H130" s="324">
        <v>285.94999999999993</v>
      </c>
      <c r="I130" s="324">
        <v>294.49999999999989</v>
      </c>
      <c r="J130" s="324">
        <v>300.2999999999999</v>
      </c>
      <c r="K130" s="323">
        <v>288.7</v>
      </c>
      <c r="L130" s="323">
        <v>274.35000000000002</v>
      </c>
      <c r="M130" s="323">
        <v>31.842459999999999</v>
      </c>
      <c r="N130" s="1"/>
      <c r="O130" s="1"/>
    </row>
    <row r="131" spans="1:15" ht="12.75" customHeight="1">
      <c r="A131" s="30">
        <v>121</v>
      </c>
      <c r="B131" s="342" t="s">
        <v>252</v>
      </c>
      <c r="C131" s="323">
        <v>72.849999999999994</v>
      </c>
      <c r="D131" s="324">
        <v>73.816666666666663</v>
      </c>
      <c r="E131" s="324">
        <v>70.73333333333332</v>
      </c>
      <c r="F131" s="324">
        <v>68.61666666666666</v>
      </c>
      <c r="G131" s="324">
        <v>65.533333333333317</v>
      </c>
      <c r="H131" s="324">
        <v>75.933333333333323</v>
      </c>
      <c r="I131" s="324">
        <v>79.016666666666666</v>
      </c>
      <c r="J131" s="324">
        <v>81.133333333333326</v>
      </c>
      <c r="K131" s="323">
        <v>76.900000000000006</v>
      </c>
      <c r="L131" s="323">
        <v>71.7</v>
      </c>
      <c r="M131" s="323">
        <v>47.773789999999998</v>
      </c>
      <c r="N131" s="1"/>
      <c r="O131" s="1"/>
    </row>
    <row r="132" spans="1:15" ht="12.75" customHeight="1">
      <c r="A132" s="30">
        <v>122</v>
      </c>
      <c r="B132" s="342" t="s">
        <v>348</v>
      </c>
      <c r="C132" s="323">
        <v>719.7</v>
      </c>
      <c r="D132" s="324">
        <v>723.08333333333337</v>
      </c>
      <c r="E132" s="324">
        <v>713.66666666666674</v>
      </c>
      <c r="F132" s="324">
        <v>707.63333333333333</v>
      </c>
      <c r="G132" s="324">
        <v>698.2166666666667</v>
      </c>
      <c r="H132" s="324">
        <v>729.11666666666679</v>
      </c>
      <c r="I132" s="324">
        <v>738.53333333333353</v>
      </c>
      <c r="J132" s="324">
        <v>744.56666666666683</v>
      </c>
      <c r="K132" s="323">
        <v>732.5</v>
      </c>
      <c r="L132" s="323">
        <v>717.05</v>
      </c>
      <c r="M132" s="323">
        <v>0.10978</v>
      </c>
      <c r="N132" s="1"/>
      <c r="O132" s="1"/>
    </row>
    <row r="133" spans="1:15" ht="12.75" customHeight="1">
      <c r="A133" s="30">
        <v>123</v>
      </c>
      <c r="B133" s="342" t="s">
        <v>95</v>
      </c>
      <c r="C133" s="323">
        <v>4386.25</v>
      </c>
      <c r="D133" s="324">
        <v>4409.8500000000004</v>
      </c>
      <c r="E133" s="324">
        <v>4341.5000000000009</v>
      </c>
      <c r="F133" s="324">
        <v>4296.7500000000009</v>
      </c>
      <c r="G133" s="324">
        <v>4228.4000000000015</v>
      </c>
      <c r="H133" s="324">
        <v>4454.6000000000004</v>
      </c>
      <c r="I133" s="324">
        <v>4522.9499999999989</v>
      </c>
      <c r="J133" s="324">
        <v>4567.7</v>
      </c>
      <c r="K133" s="323">
        <v>4478.2</v>
      </c>
      <c r="L133" s="323">
        <v>4365.1000000000004</v>
      </c>
      <c r="M133" s="323">
        <v>4.0339400000000003</v>
      </c>
      <c r="N133" s="1"/>
      <c r="O133" s="1"/>
    </row>
    <row r="134" spans="1:15" ht="12.75" customHeight="1">
      <c r="A134" s="30">
        <v>124</v>
      </c>
      <c r="B134" s="342" t="s">
        <v>253</v>
      </c>
      <c r="C134" s="323">
        <v>4284.2</v>
      </c>
      <c r="D134" s="324">
        <v>4320.083333333333</v>
      </c>
      <c r="E134" s="324">
        <v>4217.1666666666661</v>
      </c>
      <c r="F134" s="324">
        <v>4150.1333333333332</v>
      </c>
      <c r="G134" s="324">
        <v>4047.2166666666662</v>
      </c>
      <c r="H134" s="324">
        <v>4387.1166666666659</v>
      </c>
      <c r="I134" s="324">
        <v>4490.0333333333319</v>
      </c>
      <c r="J134" s="324">
        <v>4557.0666666666657</v>
      </c>
      <c r="K134" s="323">
        <v>4423</v>
      </c>
      <c r="L134" s="323">
        <v>4253.05</v>
      </c>
      <c r="M134" s="323">
        <v>3.4058000000000002</v>
      </c>
      <c r="N134" s="1"/>
      <c r="O134" s="1"/>
    </row>
    <row r="135" spans="1:15" ht="12.75" customHeight="1">
      <c r="A135" s="30">
        <v>125</v>
      </c>
      <c r="B135" s="342" t="s">
        <v>97</v>
      </c>
      <c r="C135" s="323">
        <v>341.15</v>
      </c>
      <c r="D135" s="324">
        <v>343.33333333333331</v>
      </c>
      <c r="E135" s="324">
        <v>333.21666666666664</v>
      </c>
      <c r="F135" s="324">
        <v>325.2833333333333</v>
      </c>
      <c r="G135" s="324">
        <v>315.16666666666663</v>
      </c>
      <c r="H135" s="324">
        <v>351.26666666666665</v>
      </c>
      <c r="I135" s="324">
        <v>361.38333333333333</v>
      </c>
      <c r="J135" s="324">
        <v>369.31666666666666</v>
      </c>
      <c r="K135" s="323">
        <v>353.45</v>
      </c>
      <c r="L135" s="323">
        <v>335.4</v>
      </c>
      <c r="M135" s="323">
        <v>81.511799999999994</v>
      </c>
      <c r="N135" s="1"/>
      <c r="O135" s="1"/>
    </row>
    <row r="136" spans="1:15" ht="12.75" customHeight="1">
      <c r="A136" s="30">
        <v>126</v>
      </c>
      <c r="B136" s="342" t="s">
        <v>244</v>
      </c>
      <c r="C136" s="323">
        <v>4231.05</v>
      </c>
      <c r="D136" s="324">
        <v>4217.9333333333334</v>
      </c>
      <c r="E136" s="324">
        <v>4184.8666666666668</v>
      </c>
      <c r="F136" s="324">
        <v>4138.6833333333334</v>
      </c>
      <c r="G136" s="324">
        <v>4105.6166666666668</v>
      </c>
      <c r="H136" s="324">
        <v>4264.1166666666668</v>
      </c>
      <c r="I136" s="324">
        <v>4297.1833333333343</v>
      </c>
      <c r="J136" s="324">
        <v>4343.3666666666668</v>
      </c>
      <c r="K136" s="323">
        <v>4251</v>
      </c>
      <c r="L136" s="323">
        <v>4171.75</v>
      </c>
      <c r="M136" s="323">
        <v>5.6081899999999996</v>
      </c>
      <c r="N136" s="1"/>
      <c r="O136" s="1"/>
    </row>
    <row r="137" spans="1:15" ht="12.75" customHeight="1">
      <c r="A137" s="30">
        <v>127</v>
      </c>
      <c r="B137" s="342" t="s">
        <v>98</v>
      </c>
      <c r="C137" s="323">
        <v>3899.85</v>
      </c>
      <c r="D137" s="324">
        <v>3926.2833333333333</v>
      </c>
      <c r="E137" s="324">
        <v>3853.5666666666666</v>
      </c>
      <c r="F137" s="324">
        <v>3807.2833333333333</v>
      </c>
      <c r="G137" s="324">
        <v>3734.5666666666666</v>
      </c>
      <c r="H137" s="324">
        <v>3972.5666666666666</v>
      </c>
      <c r="I137" s="324">
        <v>4045.2833333333328</v>
      </c>
      <c r="J137" s="324">
        <v>4091.5666666666666</v>
      </c>
      <c r="K137" s="323">
        <v>3999</v>
      </c>
      <c r="L137" s="323">
        <v>3880</v>
      </c>
      <c r="M137" s="323">
        <v>4.7129399999999997</v>
      </c>
      <c r="N137" s="1"/>
      <c r="O137" s="1"/>
    </row>
    <row r="138" spans="1:15" ht="12.75" customHeight="1">
      <c r="A138" s="30">
        <v>128</v>
      </c>
      <c r="B138" s="342" t="s">
        <v>563</v>
      </c>
      <c r="C138" s="323">
        <v>2441.65</v>
      </c>
      <c r="D138" s="324">
        <v>2448</v>
      </c>
      <c r="E138" s="324">
        <v>2400.65</v>
      </c>
      <c r="F138" s="324">
        <v>2359.65</v>
      </c>
      <c r="G138" s="324">
        <v>2312.3000000000002</v>
      </c>
      <c r="H138" s="324">
        <v>2489</v>
      </c>
      <c r="I138" s="324">
        <v>2536.3500000000004</v>
      </c>
      <c r="J138" s="324">
        <v>2577.35</v>
      </c>
      <c r="K138" s="323">
        <v>2495.35</v>
      </c>
      <c r="L138" s="323">
        <v>2407</v>
      </c>
      <c r="M138" s="323">
        <v>0.63095999999999997</v>
      </c>
      <c r="N138" s="1"/>
      <c r="O138" s="1"/>
    </row>
    <row r="139" spans="1:15" ht="12.75" customHeight="1">
      <c r="A139" s="30">
        <v>129</v>
      </c>
      <c r="B139" s="342" t="s">
        <v>353</v>
      </c>
      <c r="C139" s="323">
        <v>52.6</v>
      </c>
      <c r="D139" s="324">
        <v>53.1</v>
      </c>
      <c r="E139" s="324">
        <v>51.75</v>
      </c>
      <c r="F139" s="324">
        <v>50.9</v>
      </c>
      <c r="G139" s="324">
        <v>49.55</v>
      </c>
      <c r="H139" s="324">
        <v>53.95</v>
      </c>
      <c r="I139" s="324">
        <v>55.300000000000011</v>
      </c>
      <c r="J139" s="324">
        <v>56.150000000000006</v>
      </c>
      <c r="K139" s="323">
        <v>54.45</v>
      </c>
      <c r="L139" s="323">
        <v>52.25</v>
      </c>
      <c r="M139" s="323">
        <v>8.7171000000000003</v>
      </c>
      <c r="N139" s="1"/>
      <c r="O139" s="1"/>
    </row>
    <row r="140" spans="1:15" ht="12.75" customHeight="1">
      <c r="A140" s="30">
        <v>130</v>
      </c>
      <c r="B140" s="342" t="s">
        <v>99</v>
      </c>
      <c r="C140" s="323">
        <v>2305.25</v>
      </c>
      <c r="D140" s="324">
        <v>2313.4333333333329</v>
      </c>
      <c r="E140" s="324">
        <v>2271.9166666666661</v>
      </c>
      <c r="F140" s="324">
        <v>2238.583333333333</v>
      </c>
      <c r="G140" s="324">
        <v>2197.0666666666662</v>
      </c>
      <c r="H140" s="324">
        <v>2346.766666666666</v>
      </c>
      <c r="I140" s="324">
        <v>2388.2833333333333</v>
      </c>
      <c r="J140" s="324">
        <v>2421.6166666666659</v>
      </c>
      <c r="K140" s="323">
        <v>2354.9499999999998</v>
      </c>
      <c r="L140" s="323">
        <v>2280.1</v>
      </c>
      <c r="M140" s="323">
        <v>6.1102499999999997</v>
      </c>
      <c r="N140" s="1"/>
      <c r="O140" s="1"/>
    </row>
    <row r="141" spans="1:15" ht="12.75" customHeight="1">
      <c r="A141" s="30">
        <v>131</v>
      </c>
      <c r="B141" s="342" t="s">
        <v>350</v>
      </c>
      <c r="C141" s="323">
        <v>420.95</v>
      </c>
      <c r="D141" s="324">
        <v>422.64999999999992</v>
      </c>
      <c r="E141" s="324">
        <v>400.69999999999982</v>
      </c>
      <c r="F141" s="324">
        <v>380.44999999999987</v>
      </c>
      <c r="G141" s="324">
        <v>358.49999999999977</v>
      </c>
      <c r="H141" s="324">
        <v>442.89999999999986</v>
      </c>
      <c r="I141" s="324">
        <v>464.85</v>
      </c>
      <c r="J141" s="324">
        <v>485.09999999999991</v>
      </c>
      <c r="K141" s="323">
        <v>444.6</v>
      </c>
      <c r="L141" s="323">
        <v>402.4</v>
      </c>
      <c r="M141" s="323">
        <v>7.6109600000000004</v>
      </c>
      <c r="N141" s="1"/>
      <c r="O141" s="1"/>
    </row>
    <row r="142" spans="1:15" ht="12.75" customHeight="1">
      <c r="A142" s="30">
        <v>132</v>
      </c>
      <c r="B142" s="342" t="s">
        <v>351</v>
      </c>
      <c r="C142" s="323">
        <v>123.75</v>
      </c>
      <c r="D142" s="324">
        <v>123.83333333333333</v>
      </c>
      <c r="E142" s="324">
        <v>122.36666666666666</v>
      </c>
      <c r="F142" s="324">
        <v>120.98333333333333</v>
      </c>
      <c r="G142" s="324">
        <v>119.51666666666667</v>
      </c>
      <c r="H142" s="324">
        <v>125.21666666666665</v>
      </c>
      <c r="I142" s="324">
        <v>126.68333333333332</v>
      </c>
      <c r="J142" s="324">
        <v>128.06666666666666</v>
      </c>
      <c r="K142" s="323">
        <v>125.3</v>
      </c>
      <c r="L142" s="323">
        <v>122.45</v>
      </c>
      <c r="M142" s="323">
        <v>5.8834299999999997</v>
      </c>
      <c r="N142" s="1"/>
      <c r="O142" s="1"/>
    </row>
    <row r="143" spans="1:15" ht="12.75" customHeight="1">
      <c r="A143" s="30">
        <v>133</v>
      </c>
      <c r="B143" s="342" t="s">
        <v>354</v>
      </c>
      <c r="C143" s="323">
        <v>305.64999999999998</v>
      </c>
      <c r="D143" s="324">
        <v>306.98333333333329</v>
      </c>
      <c r="E143" s="324">
        <v>297.51666666666659</v>
      </c>
      <c r="F143" s="324">
        <v>289.38333333333333</v>
      </c>
      <c r="G143" s="324">
        <v>279.91666666666663</v>
      </c>
      <c r="H143" s="324">
        <v>315.11666666666656</v>
      </c>
      <c r="I143" s="324">
        <v>324.58333333333326</v>
      </c>
      <c r="J143" s="324">
        <v>332.71666666666653</v>
      </c>
      <c r="K143" s="323">
        <v>316.45</v>
      </c>
      <c r="L143" s="323">
        <v>298.85000000000002</v>
      </c>
      <c r="M143" s="323">
        <v>5.6981799999999998</v>
      </c>
      <c r="N143" s="1"/>
      <c r="O143" s="1"/>
    </row>
    <row r="144" spans="1:15" ht="12.75" customHeight="1">
      <c r="A144" s="30">
        <v>134</v>
      </c>
      <c r="B144" s="342" t="s">
        <v>254</v>
      </c>
      <c r="C144" s="323">
        <v>483.9</v>
      </c>
      <c r="D144" s="324">
        <v>484.84999999999997</v>
      </c>
      <c r="E144" s="324">
        <v>479.04999999999995</v>
      </c>
      <c r="F144" s="324">
        <v>474.2</v>
      </c>
      <c r="G144" s="324">
        <v>468.4</v>
      </c>
      <c r="H144" s="324">
        <v>489.69999999999993</v>
      </c>
      <c r="I144" s="324">
        <v>495.5</v>
      </c>
      <c r="J144" s="324">
        <v>500.34999999999991</v>
      </c>
      <c r="K144" s="323">
        <v>490.65</v>
      </c>
      <c r="L144" s="323">
        <v>480</v>
      </c>
      <c r="M144" s="323">
        <v>5.4273199999999999</v>
      </c>
      <c r="N144" s="1"/>
      <c r="O144" s="1"/>
    </row>
    <row r="145" spans="1:15" ht="12.75" customHeight="1">
      <c r="A145" s="30">
        <v>135</v>
      </c>
      <c r="B145" s="342" t="s">
        <v>255</v>
      </c>
      <c r="C145" s="323">
        <v>1198.25</v>
      </c>
      <c r="D145" s="324">
        <v>1188.4666666666667</v>
      </c>
      <c r="E145" s="324">
        <v>1166.9333333333334</v>
      </c>
      <c r="F145" s="324">
        <v>1135.6166666666668</v>
      </c>
      <c r="G145" s="324">
        <v>1114.0833333333335</v>
      </c>
      <c r="H145" s="324">
        <v>1219.7833333333333</v>
      </c>
      <c r="I145" s="324">
        <v>1241.3166666666666</v>
      </c>
      <c r="J145" s="324">
        <v>1272.6333333333332</v>
      </c>
      <c r="K145" s="323">
        <v>1210</v>
      </c>
      <c r="L145" s="323">
        <v>1157.1500000000001</v>
      </c>
      <c r="M145" s="323">
        <v>0.59784999999999999</v>
      </c>
      <c r="N145" s="1"/>
      <c r="O145" s="1"/>
    </row>
    <row r="146" spans="1:15" ht="12.75" customHeight="1">
      <c r="A146" s="30">
        <v>136</v>
      </c>
      <c r="B146" s="342" t="s">
        <v>355</v>
      </c>
      <c r="C146" s="323">
        <v>61.9</v>
      </c>
      <c r="D146" s="324">
        <v>62.616666666666667</v>
      </c>
      <c r="E146" s="324">
        <v>60.63333333333334</v>
      </c>
      <c r="F146" s="324">
        <v>59.366666666666674</v>
      </c>
      <c r="G146" s="324">
        <v>57.383333333333347</v>
      </c>
      <c r="H146" s="324">
        <v>63.883333333333333</v>
      </c>
      <c r="I146" s="324">
        <v>65.866666666666674</v>
      </c>
      <c r="J146" s="324">
        <v>67.133333333333326</v>
      </c>
      <c r="K146" s="323">
        <v>64.599999999999994</v>
      </c>
      <c r="L146" s="323">
        <v>61.35</v>
      </c>
      <c r="M146" s="323">
        <v>23.709969999999998</v>
      </c>
      <c r="N146" s="1"/>
      <c r="O146" s="1"/>
    </row>
    <row r="147" spans="1:15" ht="12.75" customHeight="1">
      <c r="A147" s="30">
        <v>137</v>
      </c>
      <c r="B147" s="342" t="s">
        <v>352</v>
      </c>
      <c r="C147" s="323">
        <v>164.9</v>
      </c>
      <c r="D147" s="324">
        <v>166.25</v>
      </c>
      <c r="E147" s="324">
        <v>162.55000000000001</v>
      </c>
      <c r="F147" s="324">
        <v>160.20000000000002</v>
      </c>
      <c r="G147" s="324">
        <v>156.50000000000003</v>
      </c>
      <c r="H147" s="324">
        <v>168.6</v>
      </c>
      <c r="I147" s="324">
        <v>172.29999999999998</v>
      </c>
      <c r="J147" s="324">
        <v>174.64999999999998</v>
      </c>
      <c r="K147" s="323">
        <v>169.95</v>
      </c>
      <c r="L147" s="323">
        <v>163.9</v>
      </c>
      <c r="M147" s="323">
        <v>1.33267</v>
      </c>
      <c r="N147" s="1"/>
      <c r="O147" s="1"/>
    </row>
    <row r="148" spans="1:15" ht="12.75" customHeight="1">
      <c r="A148" s="30">
        <v>138</v>
      </c>
      <c r="B148" s="342" t="s">
        <v>356</v>
      </c>
      <c r="C148" s="323">
        <v>104</v>
      </c>
      <c r="D148" s="324">
        <v>103.89999999999999</v>
      </c>
      <c r="E148" s="324">
        <v>101.64999999999998</v>
      </c>
      <c r="F148" s="324">
        <v>99.299999999999983</v>
      </c>
      <c r="G148" s="324">
        <v>97.049999999999969</v>
      </c>
      <c r="H148" s="324">
        <v>106.24999999999999</v>
      </c>
      <c r="I148" s="324">
        <v>108.50000000000001</v>
      </c>
      <c r="J148" s="324">
        <v>110.85</v>
      </c>
      <c r="K148" s="323">
        <v>106.15</v>
      </c>
      <c r="L148" s="323">
        <v>101.55</v>
      </c>
      <c r="M148" s="323">
        <v>12.938140000000001</v>
      </c>
      <c r="N148" s="1"/>
      <c r="O148" s="1"/>
    </row>
    <row r="149" spans="1:15" ht="12.75" customHeight="1">
      <c r="A149" s="30">
        <v>139</v>
      </c>
      <c r="B149" s="342" t="s">
        <v>831</v>
      </c>
      <c r="C149" s="323">
        <v>51.9</v>
      </c>
      <c r="D149" s="324">
        <v>52.283333333333331</v>
      </c>
      <c r="E149" s="324">
        <v>51.36666666666666</v>
      </c>
      <c r="F149" s="324">
        <v>50.833333333333329</v>
      </c>
      <c r="G149" s="324">
        <v>49.916666666666657</v>
      </c>
      <c r="H149" s="324">
        <v>52.816666666666663</v>
      </c>
      <c r="I149" s="324">
        <v>53.733333333333334</v>
      </c>
      <c r="J149" s="324">
        <v>54.266666666666666</v>
      </c>
      <c r="K149" s="323">
        <v>53.2</v>
      </c>
      <c r="L149" s="323">
        <v>51.75</v>
      </c>
      <c r="M149" s="323">
        <v>3.09552</v>
      </c>
      <c r="N149" s="1"/>
      <c r="O149" s="1"/>
    </row>
    <row r="150" spans="1:15" ht="12.75" customHeight="1">
      <c r="A150" s="30">
        <v>140</v>
      </c>
      <c r="B150" s="342" t="s">
        <v>357</v>
      </c>
      <c r="C150" s="323">
        <v>706.3</v>
      </c>
      <c r="D150" s="324">
        <v>716.41666666666663</v>
      </c>
      <c r="E150" s="324">
        <v>684.83333333333326</v>
      </c>
      <c r="F150" s="324">
        <v>663.36666666666667</v>
      </c>
      <c r="G150" s="324">
        <v>631.7833333333333</v>
      </c>
      <c r="H150" s="324">
        <v>737.88333333333321</v>
      </c>
      <c r="I150" s="324">
        <v>769.46666666666647</v>
      </c>
      <c r="J150" s="324">
        <v>790.93333333333317</v>
      </c>
      <c r="K150" s="323">
        <v>748</v>
      </c>
      <c r="L150" s="323">
        <v>694.95</v>
      </c>
      <c r="M150" s="323">
        <v>0.73280000000000001</v>
      </c>
      <c r="N150" s="1"/>
      <c r="O150" s="1"/>
    </row>
    <row r="151" spans="1:15" ht="12.75" customHeight="1">
      <c r="A151" s="30">
        <v>141</v>
      </c>
      <c r="B151" s="342" t="s">
        <v>100</v>
      </c>
      <c r="C151" s="323">
        <v>1809.8</v>
      </c>
      <c r="D151" s="324">
        <v>1806.55</v>
      </c>
      <c r="E151" s="324">
        <v>1798.3</v>
      </c>
      <c r="F151" s="324">
        <v>1786.8</v>
      </c>
      <c r="G151" s="324">
        <v>1778.55</v>
      </c>
      <c r="H151" s="324">
        <v>1818.05</v>
      </c>
      <c r="I151" s="324">
        <v>1826.3</v>
      </c>
      <c r="J151" s="324">
        <v>1837.8</v>
      </c>
      <c r="K151" s="323">
        <v>1814.8</v>
      </c>
      <c r="L151" s="323">
        <v>1795.05</v>
      </c>
      <c r="M151" s="323">
        <v>15.84013</v>
      </c>
      <c r="N151" s="1"/>
      <c r="O151" s="1"/>
    </row>
    <row r="152" spans="1:15" ht="12.75" customHeight="1">
      <c r="A152" s="30">
        <v>142</v>
      </c>
      <c r="B152" s="342" t="s">
        <v>101</v>
      </c>
      <c r="C152" s="323">
        <v>154</v>
      </c>
      <c r="D152" s="324">
        <v>154.43333333333334</v>
      </c>
      <c r="E152" s="324">
        <v>152.26666666666668</v>
      </c>
      <c r="F152" s="324">
        <v>150.53333333333333</v>
      </c>
      <c r="G152" s="324">
        <v>148.36666666666667</v>
      </c>
      <c r="H152" s="324">
        <v>156.16666666666669</v>
      </c>
      <c r="I152" s="324">
        <v>158.33333333333331</v>
      </c>
      <c r="J152" s="324">
        <v>160.06666666666669</v>
      </c>
      <c r="K152" s="323">
        <v>156.6</v>
      </c>
      <c r="L152" s="323">
        <v>152.69999999999999</v>
      </c>
      <c r="M152" s="323">
        <v>21.217870000000001</v>
      </c>
      <c r="N152" s="1"/>
      <c r="O152" s="1"/>
    </row>
    <row r="153" spans="1:15" ht="12.75" customHeight="1">
      <c r="A153" s="30">
        <v>143</v>
      </c>
      <c r="B153" s="342" t="s">
        <v>832</v>
      </c>
      <c r="C153" s="323">
        <v>125.7</v>
      </c>
      <c r="D153" s="324">
        <v>127.69999999999999</v>
      </c>
      <c r="E153" s="324">
        <v>122.19999999999999</v>
      </c>
      <c r="F153" s="324">
        <v>118.7</v>
      </c>
      <c r="G153" s="324">
        <v>113.2</v>
      </c>
      <c r="H153" s="324">
        <v>131.19999999999999</v>
      </c>
      <c r="I153" s="324">
        <v>136.69999999999999</v>
      </c>
      <c r="J153" s="324">
        <v>140.19999999999996</v>
      </c>
      <c r="K153" s="323">
        <v>133.19999999999999</v>
      </c>
      <c r="L153" s="323">
        <v>124.2</v>
      </c>
      <c r="M153" s="323">
        <v>4.9900799999999998</v>
      </c>
      <c r="N153" s="1"/>
      <c r="O153" s="1"/>
    </row>
    <row r="154" spans="1:15" ht="12.75" customHeight="1">
      <c r="A154" s="30">
        <v>144</v>
      </c>
      <c r="B154" s="342" t="s">
        <v>358</v>
      </c>
      <c r="C154" s="323">
        <v>262.89999999999998</v>
      </c>
      <c r="D154" s="324">
        <v>264.86666666666662</v>
      </c>
      <c r="E154" s="324">
        <v>258.03333333333325</v>
      </c>
      <c r="F154" s="324">
        <v>253.16666666666663</v>
      </c>
      <c r="G154" s="324">
        <v>246.33333333333326</v>
      </c>
      <c r="H154" s="324">
        <v>269.73333333333323</v>
      </c>
      <c r="I154" s="324">
        <v>276.56666666666661</v>
      </c>
      <c r="J154" s="324">
        <v>281.43333333333322</v>
      </c>
      <c r="K154" s="323">
        <v>271.7</v>
      </c>
      <c r="L154" s="323">
        <v>260</v>
      </c>
      <c r="M154" s="323">
        <v>1.58457</v>
      </c>
      <c r="N154" s="1"/>
      <c r="O154" s="1"/>
    </row>
    <row r="155" spans="1:15" ht="12.75" customHeight="1">
      <c r="A155" s="30">
        <v>145</v>
      </c>
      <c r="B155" s="342" t="s">
        <v>102</v>
      </c>
      <c r="C155" s="323">
        <v>93.45</v>
      </c>
      <c r="D155" s="324">
        <v>94.083333333333329</v>
      </c>
      <c r="E155" s="324">
        <v>92.36666666666666</v>
      </c>
      <c r="F155" s="324">
        <v>91.283333333333331</v>
      </c>
      <c r="G155" s="324">
        <v>89.566666666666663</v>
      </c>
      <c r="H155" s="324">
        <v>95.166666666666657</v>
      </c>
      <c r="I155" s="324">
        <v>96.883333333333326</v>
      </c>
      <c r="J155" s="324">
        <v>97.966666666666654</v>
      </c>
      <c r="K155" s="323">
        <v>95.8</v>
      </c>
      <c r="L155" s="323">
        <v>93</v>
      </c>
      <c r="M155" s="323">
        <v>126.84289</v>
      </c>
      <c r="N155" s="1"/>
      <c r="O155" s="1"/>
    </row>
    <row r="156" spans="1:15" ht="12.75" customHeight="1">
      <c r="A156" s="30">
        <v>146</v>
      </c>
      <c r="B156" s="342" t="s">
        <v>360</v>
      </c>
      <c r="C156" s="323">
        <v>379.6</v>
      </c>
      <c r="D156" s="324">
        <v>382.83333333333331</v>
      </c>
      <c r="E156" s="324">
        <v>372.16666666666663</v>
      </c>
      <c r="F156" s="324">
        <v>364.73333333333329</v>
      </c>
      <c r="G156" s="324">
        <v>354.06666666666661</v>
      </c>
      <c r="H156" s="324">
        <v>390.26666666666665</v>
      </c>
      <c r="I156" s="324">
        <v>400.93333333333328</v>
      </c>
      <c r="J156" s="324">
        <v>408.36666666666667</v>
      </c>
      <c r="K156" s="323">
        <v>393.5</v>
      </c>
      <c r="L156" s="323">
        <v>375.4</v>
      </c>
      <c r="M156" s="323">
        <v>1.8304499999999999</v>
      </c>
      <c r="N156" s="1"/>
      <c r="O156" s="1"/>
    </row>
    <row r="157" spans="1:15" ht="12.75" customHeight="1">
      <c r="A157" s="30">
        <v>147</v>
      </c>
      <c r="B157" s="342" t="s">
        <v>359</v>
      </c>
      <c r="C157" s="323">
        <v>4024.2</v>
      </c>
      <c r="D157" s="324">
        <v>3998.2666666666664</v>
      </c>
      <c r="E157" s="324">
        <v>3940.6833333333329</v>
      </c>
      <c r="F157" s="324">
        <v>3857.1666666666665</v>
      </c>
      <c r="G157" s="324">
        <v>3799.583333333333</v>
      </c>
      <c r="H157" s="324">
        <v>4081.7833333333328</v>
      </c>
      <c r="I157" s="324">
        <v>4139.3666666666668</v>
      </c>
      <c r="J157" s="324">
        <v>4222.8833333333332</v>
      </c>
      <c r="K157" s="323">
        <v>4055.85</v>
      </c>
      <c r="L157" s="323">
        <v>3914.75</v>
      </c>
      <c r="M157" s="323">
        <v>0.21168999999999999</v>
      </c>
      <c r="N157" s="1"/>
      <c r="O157" s="1"/>
    </row>
    <row r="158" spans="1:15" ht="12.75" customHeight="1">
      <c r="A158" s="30">
        <v>148</v>
      </c>
      <c r="B158" s="342" t="s">
        <v>361</v>
      </c>
      <c r="C158" s="323">
        <v>153.69999999999999</v>
      </c>
      <c r="D158" s="324">
        <v>155.01666666666668</v>
      </c>
      <c r="E158" s="324">
        <v>150.73333333333335</v>
      </c>
      <c r="F158" s="324">
        <v>147.76666666666668</v>
      </c>
      <c r="G158" s="324">
        <v>143.48333333333335</v>
      </c>
      <c r="H158" s="324">
        <v>157.98333333333335</v>
      </c>
      <c r="I158" s="324">
        <v>162.26666666666671</v>
      </c>
      <c r="J158" s="324">
        <v>165.23333333333335</v>
      </c>
      <c r="K158" s="323">
        <v>159.30000000000001</v>
      </c>
      <c r="L158" s="323">
        <v>152.05000000000001</v>
      </c>
      <c r="M158" s="323">
        <v>4.7153900000000002</v>
      </c>
      <c r="N158" s="1"/>
      <c r="O158" s="1"/>
    </row>
    <row r="159" spans="1:15" ht="12.75" customHeight="1">
      <c r="A159" s="30">
        <v>149</v>
      </c>
      <c r="B159" s="342" t="s">
        <v>378</v>
      </c>
      <c r="C159" s="323">
        <v>2842</v>
      </c>
      <c r="D159" s="324">
        <v>2831.4</v>
      </c>
      <c r="E159" s="324">
        <v>2760.6000000000004</v>
      </c>
      <c r="F159" s="324">
        <v>2679.2000000000003</v>
      </c>
      <c r="G159" s="324">
        <v>2608.4000000000005</v>
      </c>
      <c r="H159" s="324">
        <v>2912.8</v>
      </c>
      <c r="I159" s="324">
        <v>2983.6000000000004</v>
      </c>
      <c r="J159" s="324">
        <v>3065</v>
      </c>
      <c r="K159" s="323">
        <v>2902.2</v>
      </c>
      <c r="L159" s="323">
        <v>2750</v>
      </c>
      <c r="M159" s="323">
        <v>0.37112000000000001</v>
      </c>
      <c r="N159" s="1"/>
      <c r="O159" s="1"/>
    </row>
    <row r="160" spans="1:15" ht="12.75" customHeight="1">
      <c r="A160" s="30">
        <v>150</v>
      </c>
      <c r="B160" s="342" t="s">
        <v>256</v>
      </c>
      <c r="C160" s="323">
        <v>251.75</v>
      </c>
      <c r="D160" s="324">
        <v>253.81666666666669</v>
      </c>
      <c r="E160" s="324">
        <v>248.63333333333338</v>
      </c>
      <c r="F160" s="324">
        <v>245.51666666666668</v>
      </c>
      <c r="G160" s="324">
        <v>240.33333333333337</v>
      </c>
      <c r="H160" s="324">
        <v>256.93333333333339</v>
      </c>
      <c r="I160" s="324">
        <v>262.11666666666673</v>
      </c>
      <c r="J160" s="324">
        <v>265.23333333333341</v>
      </c>
      <c r="K160" s="323">
        <v>259</v>
      </c>
      <c r="L160" s="323">
        <v>250.7</v>
      </c>
      <c r="M160" s="323">
        <v>9.9081700000000001</v>
      </c>
      <c r="N160" s="1"/>
      <c r="O160" s="1"/>
    </row>
    <row r="161" spans="1:15" ht="12.75" customHeight="1">
      <c r="A161" s="30">
        <v>151</v>
      </c>
      <c r="B161" s="342" t="s">
        <v>364</v>
      </c>
      <c r="C161" s="323">
        <v>43.05</v>
      </c>
      <c r="D161" s="324">
        <v>43.65</v>
      </c>
      <c r="E161" s="324">
        <v>42.25</v>
      </c>
      <c r="F161" s="324">
        <v>41.45</v>
      </c>
      <c r="G161" s="324">
        <v>40.050000000000004</v>
      </c>
      <c r="H161" s="324">
        <v>44.449999999999996</v>
      </c>
      <c r="I161" s="324">
        <v>45.849999999999987</v>
      </c>
      <c r="J161" s="324">
        <v>46.649999999999991</v>
      </c>
      <c r="K161" s="323">
        <v>45.05</v>
      </c>
      <c r="L161" s="323">
        <v>42.85</v>
      </c>
      <c r="M161" s="323">
        <v>56.33099</v>
      </c>
      <c r="N161" s="1"/>
      <c r="O161" s="1"/>
    </row>
    <row r="162" spans="1:15" ht="12.75" customHeight="1">
      <c r="A162" s="30">
        <v>152</v>
      </c>
      <c r="B162" s="342" t="s">
        <v>362</v>
      </c>
      <c r="C162" s="323">
        <v>122.85</v>
      </c>
      <c r="D162" s="324">
        <v>123.7</v>
      </c>
      <c r="E162" s="324">
        <v>120.30000000000001</v>
      </c>
      <c r="F162" s="324">
        <v>117.75000000000001</v>
      </c>
      <c r="G162" s="324">
        <v>114.35000000000002</v>
      </c>
      <c r="H162" s="324">
        <v>126.25</v>
      </c>
      <c r="I162" s="324">
        <v>129.65</v>
      </c>
      <c r="J162" s="324">
        <v>132.19999999999999</v>
      </c>
      <c r="K162" s="323">
        <v>127.1</v>
      </c>
      <c r="L162" s="323">
        <v>121.15</v>
      </c>
      <c r="M162" s="323">
        <v>40.094009999999997</v>
      </c>
      <c r="N162" s="1"/>
      <c r="O162" s="1"/>
    </row>
    <row r="163" spans="1:15" ht="12.75" customHeight="1">
      <c r="A163" s="30">
        <v>153</v>
      </c>
      <c r="B163" s="342" t="s">
        <v>377</v>
      </c>
      <c r="C163" s="323">
        <v>231.25</v>
      </c>
      <c r="D163" s="324">
        <v>233.04999999999998</v>
      </c>
      <c r="E163" s="324">
        <v>223.59999999999997</v>
      </c>
      <c r="F163" s="324">
        <v>215.95</v>
      </c>
      <c r="G163" s="324">
        <v>206.49999999999997</v>
      </c>
      <c r="H163" s="324">
        <v>240.69999999999996</v>
      </c>
      <c r="I163" s="324">
        <v>250.14999999999995</v>
      </c>
      <c r="J163" s="324">
        <v>257.79999999999995</v>
      </c>
      <c r="K163" s="323">
        <v>242.5</v>
      </c>
      <c r="L163" s="323">
        <v>225.4</v>
      </c>
      <c r="M163" s="323">
        <v>13.32131</v>
      </c>
      <c r="N163" s="1"/>
      <c r="O163" s="1"/>
    </row>
    <row r="164" spans="1:15" ht="12.75" customHeight="1">
      <c r="A164" s="30">
        <v>154</v>
      </c>
      <c r="B164" s="342" t="s">
        <v>103</v>
      </c>
      <c r="C164" s="323">
        <v>148.44999999999999</v>
      </c>
      <c r="D164" s="324">
        <v>149.01666666666668</v>
      </c>
      <c r="E164" s="324">
        <v>146.13333333333335</v>
      </c>
      <c r="F164" s="324">
        <v>143.81666666666666</v>
      </c>
      <c r="G164" s="324">
        <v>140.93333333333334</v>
      </c>
      <c r="H164" s="324">
        <v>151.33333333333337</v>
      </c>
      <c r="I164" s="324">
        <v>154.2166666666667</v>
      </c>
      <c r="J164" s="324">
        <v>156.53333333333339</v>
      </c>
      <c r="K164" s="323">
        <v>151.9</v>
      </c>
      <c r="L164" s="323">
        <v>146.69999999999999</v>
      </c>
      <c r="M164" s="323">
        <v>205.24474000000001</v>
      </c>
      <c r="N164" s="1"/>
      <c r="O164" s="1"/>
    </row>
    <row r="165" spans="1:15" ht="12.75" customHeight="1">
      <c r="A165" s="30">
        <v>155</v>
      </c>
      <c r="B165" s="342" t="s">
        <v>366</v>
      </c>
      <c r="C165" s="323">
        <v>2863.15</v>
      </c>
      <c r="D165" s="324">
        <v>2852.0499999999997</v>
      </c>
      <c r="E165" s="324">
        <v>2826.0999999999995</v>
      </c>
      <c r="F165" s="324">
        <v>2789.0499999999997</v>
      </c>
      <c r="G165" s="324">
        <v>2763.0999999999995</v>
      </c>
      <c r="H165" s="324">
        <v>2889.0999999999995</v>
      </c>
      <c r="I165" s="324">
        <v>2915.0499999999993</v>
      </c>
      <c r="J165" s="324">
        <v>2952.0999999999995</v>
      </c>
      <c r="K165" s="323">
        <v>2878</v>
      </c>
      <c r="L165" s="323">
        <v>2815</v>
      </c>
      <c r="M165" s="323">
        <v>8.8999999999999996E-2</v>
      </c>
      <c r="N165" s="1"/>
      <c r="O165" s="1"/>
    </row>
    <row r="166" spans="1:15" ht="12.75" customHeight="1">
      <c r="A166" s="30">
        <v>156</v>
      </c>
      <c r="B166" s="342" t="s">
        <v>367</v>
      </c>
      <c r="C166" s="323">
        <v>2702.9</v>
      </c>
      <c r="D166" s="324">
        <v>2723.7500000000005</v>
      </c>
      <c r="E166" s="324">
        <v>2637.4500000000007</v>
      </c>
      <c r="F166" s="324">
        <v>2572.0000000000005</v>
      </c>
      <c r="G166" s="324">
        <v>2485.7000000000007</v>
      </c>
      <c r="H166" s="324">
        <v>2789.2000000000007</v>
      </c>
      <c r="I166" s="324">
        <v>2875.5000000000009</v>
      </c>
      <c r="J166" s="324">
        <v>2940.9500000000007</v>
      </c>
      <c r="K166" s="323">
        <v>2810.05</v>
      </c>
      <c r="L166" s="323">
        <v>2658.3</v>
      </c>
      <c r="M166" s="323">
        <v>0.35835</v>
      </c>
      <c r="N166" s="1"/>
      <c r="O166" s="1"/>
    </row>
    <row r="167" spans="1:15" ht="12.75" customHeight="1">
      <c r="A167" s="30">
        <v>157</v>
      </c>
      <c r="B167" s="342" t="s">
        <v>373</v>
      </c>
      <c r="C167" s="323">
        <v>347.75</v>
      </c>
      <c r="D167" s="324">
        <v>350.84999999999997</v>
      </c>
      <c r="E167" s="324">
        <v>342.19999999999993</v>
      </c>
      <c r="F167" s="324">
        <v>336.65</v>
      </c>
      <c r="G167" s="324">
        <v>327.99999999999994</v>
      </c>
      <c r="H167" s="324">
        <v>356.39999999999992</v>
      </c>
      <c r="I167" s="324">
        <v>365.0499999999999</v>
      </c>
      <c r="J167" s="324">
        <v>370.59999999999991</v>
      </c>
      <c r="K167" s="323">
        <v>359.5</v>
      </c>
      <c r="L167" s="323">
        <v>345.3</v>
      </c>
      <c r="M167" s="323">
        <v>2.69143</v>
      </c>
      <c r="N167" s="1"/>
      <c r="O167" s="1"/>
    </row>
    <row r="168" spans="1:15" ht="12.75" customHeight="1">
      <c r="A168" s="30">
        <v>158</v>
      </c>
      <c r="B168" s="342" t="s">
        <v>368</v>
      </c>
      <c r="C168" s="323">
        <v>114.25</v>
      </c>
      <c r="D168" s="324">
        <v>114.60000000000001</v>
      </c>
      <c r="E168" s="324">
        <v>113.45000000000002</v>
      </c>
      <c r="F168" s="324">
        <v>112.65</v>
      </c>
      <c r="G168" s="324">
        <v>111.50000000000001</v>
      </c>
      <c r="H168" s="324">
        <v>115.40000000000002</v>
      </c>
      <c r="I168" s="324">
        <v>116.55000000000003</v>
      </c>
      <c r="J168" s="324">
        <v>117.35000000000002</v>
      </c>
      <c r="K168" s="323">
        <v>115.75</v>
      </c>
      <c r="L168" s="323">
        <v>113.8</v>
      </c>
      <c r="M168" s="323">
        <v>2.1276899999999999</v>
      </c>
      <c r="N168" s="1"/>
      <c r="O168" s="1"/>
    </row>
    <row r="169" spans="1:15" ht="12.75" customHeight="1">
      <c r="A169" s="30">
        <v>159</v>
      </c>
      <c r="B169" s="342" t="s">
        <v>369</v>
      </c>
      <c r="C169" s="323">
        <v>4933.6000000000004</v>
      </c>
      <c r="D169" s="324">
        <v>4954.05</v>
      </c>
      <c r="E169" s="324">
        <v>4879.55</v>
      </c>
      <c r="F169" s="324">
        <v>4825.5</v>
      </c>
      <c r="G169" s="324">
        <v>4751</v>
      </c>
      <c r="H169" s="324">
        <v>5008.1000000000004</v>
      </c>
      <c r="I169" s="324">
        <v>5082.6000000000004</v>
      </c>
      <c r="J169" s="324">
        <v>5136.6500000000005</v>
      </c>
      <c r="K169" s="323">
        <v>5028.55</v>
      </c>
      <c r="L169" s="323">
        <v>4900</v>
      </c>
      <c r="M169" s="323">
        <v>6.3880000000000006E-2</v>
      </c>
      <c r="N169" s="1"/>
      <c r="O169" s="1"/>
    </row>
    <row r="170" spans="1:15" ht="12.75" customHeight="1">
      <c r="A170" s="30">
        <v>160</v>
      </c>
      <c r="B170" s="342" t="s">
        <v>257</v>
      </c>
      <c r="C170" s="323">
        <v>3271.3</v>
      </c>
      <c r="D170" s="324">
        <v>3290.2833333333333</v>
      </c>
      <c r="E170" s="324">
        <v>3237.0166666666664</v>
      </c>
      <c r="F170" s="324">
        <v>3202.7333333333331</v>
      </c>
      <c r="G170" s="324">
        <v>3149.4666666666662</v>
      </c>
      <c r="H170" s="324">
        <v>3324.5666666666666</v>
      </c>
      <c r="I170" s="324">
        <v>3377.8333333333339</v>
      </c>
      <c r="J170" s="324">
        <v>3412.1166666666668</v>
      </c>
      <c r="K170" s="323">
        <v>3343.55</v>
      </c>
      <c r="L170" s="323">
        <v>3256</v>
      </c>
      <c r="M170" s="323">
        <v>1.9104300000000001</v>
      </c>
      <c r="N170" s="1"/>
      <c r="O170" s="1"/>
    </row>
    <row r="171" spans="1:15" ht="12.75" customHeight="1">
      <c r="A171" s="30">
        <v>161</v>
      </c>
      <c r="B171" s="342" t="s">
        <v>370</v>
      </c>
      <c r="C171" s="323">
        <v>1570.35</v>
      </c>
      <c r="D171" s="324">
        <v>1571.1000000000001</v>
      </c>
      <c r="E171" s="324">
        <v>1552.2000000000003</v>
      </c>
      <c r="F171" s="324">
        <v>1534.0500000000002</v>
      </c>
      <c r="G171" s="324">
        <v>1515.1500000000003</v>
      </c>
      <c r="H171" s="324">
        <v>1589.2500000000002</v>
      </c>
      <c r="I171" s="324">
        <v>1608.1500000000003</v>
      </c>
      <c r="J171" s="324">
        <v>1626.3000000000002</v>
      </c>
      <c r="K171" s="323">
        <v>1590</v>
      </c>
      <c r="L171" s="323">
        <v>1552.95</v>
      </c>
      <c r="M171" s="323">
        <v>0.31518000000000002</v>
      </c>
      <c r="N171" s="1"/>
      <c r="O171" s="1"/>
    </row>
    <row r="172" spans="1:15" ht="12.75" customHeight="1">
      <c r="A172" s="30">
        <v>162</v>
      </c>
      <c r="B172" s="342" t="s">
        <v>104</v>
      </c>
      <c r="C172" s="323">
        <v>444.05</v>
      </c>
      <c r="D172" s="324">
        <v>446.95</v>
      </c>
      <c r="E172" s="324">
        <v>436.2</v>
      </c>
      <c r="F172" s="324">
        <v>428.35</v>
      </c>
      <c r="G172" s="324">
        <v>417.6</v>
      </c>
      <c r="H172" s="324">
        <v>454.79999999999995</v>
      </c>
      <c r="I172" s="324">
        <v>465.54999999999995</v>
      </c>
      <c r="J172" s="324">
        <v>473.39999999999992</v>
      </c>
      <c r="K172" s="323">
        <v>457.7</v>
      </c>
      <c r="L172" s="323">
        <v>439.1</v>
      </c>
      <c r="M172" s="323">
        <v>9.5244700000000009</v>
      </c>
      <c r="N172" s="1"/>
      <c r="O172" s="1"/>
    </row>
    <row r="173" spans="1:15" ht="12.75" customHeight="1">
      <c r="A173" s="30">
        <v>163</v>
      </c>
      <c r="B173" s="342" t="s">
        <v>365</v>
      </c>
      <c r="C173" s="323">
        <v>4263.75</v>
      </c>
      <c r="D173" s="324">
        <v>4305.583333333333</v>
      </c>
      <c r="E173" s="324">
        <v>4211.1666666666661</v>
      </c>
      <c r="F173" s="324">
        <v>4158.583333333333</v>
      </c>
      <c r="G173" s="324">
        <v>4064.1666666666661</v>
      </c>
      <c r="H173" s="324">
        <v>4358.1666666666661</v>
      </c>
      <c r="I173" s="324">
        <v>4452.5833333333321</v>
      </c>
      <c r="J173" s="324">
        <v>4505.1666666666661</v>
      </c>
      <c r="K173" s="323">
        <v>4400</v>
      </c>
      <c r="L173" s="323">
        <v>4253</v>
      </c>
      <c r="M173" s="323">
        <v>0.21992999999999999</v>
      </c>
      <c r="N173" s="1"/>
      <c r="O173" s="1"/>
    </row>
    <row r="174" spans="1:15" ht="12.75" customHeight="1">
      <c r="A174" s="30">
        <v>164</v>
      </c>
      <c r="B174" s="342" t="s">
        <v>379</v>
      </c>
      <c r="C174" s="323">
        <v>697.3</v>
      </c>
      <c r="D174" s="324">
        <v>705.75</v>
      </c>
      <c r="E174" s="324">
        <v>675.55</v>
      </c>
      <c r="F174" s="324">
        <v>653.79999999999995</v>
      </c>
      <c r="G174" s="324">
        <v>623.59999999999991</v>
      </c>
      <c r="H174" s="324">
        <v>727.5</v>
      </c>
      <c r="I174" s="324">
        <v>757.7</v>
      </c>
      <c r="J174" s="324">
        <v>779.45</v>
      </c>
      <c r="K174" s="323">
        <v>735.95</v>
      </c>
      <c r="L174" s="323">
        <v>684</v>
      </c>
      <c r="M174" s="323">
        <v>56.978589999999997</v>
      </c>
      <c r="N174" s="1"/>
      <c r="O174" s="1"/>
    </row>
    <row r="175" spans="1:15" ht="12.75" customHeight="1">
      <c r="A175" s="30">
        <v>165</v>
      </c>
      <c r="B175" s="342" t="s">
        <v>371</v>
      </c>
      <c r="C175" s="323">
        <v>1016.65</v>
      </c>
      <c r="D175" s="324">
        <v>1028.55</v>
      </c>
      <c r="E175" s="324">
        <v>993.09999999999991</v>
      </c>
      <c r="F175" s="324">
        <v>969.55</v>
      </c>
      <c r="G175" s="324">
        <v>934.09999999999991</v>
      </c>
      <c r="H175" s="324">
        <v>1052.0999999999999</v>
      </c>
      <c r="I175" s="324">
        <v>1087.5500000000002</v>
      </c>
      <c r="J175" s="324">
        <v>1111.0999999999999</v>
      </c>
      <c r="K175" s="323">
        <v>1064</v>
      </c>
      <c r="L175" s="323">
        <v>1005</v>
      </c>
      <c r="M175" s="323">
        <v>0.65764999999999996</v>
      </c>
      <c r="N175" s="1"/>
      <c r="O175" s="1"/>
    </row>
    <row r="176" spans="1:15" ht="12.75" customHeight="1">
      <c r="A176" s="30">
        <v>166</v>
      </c>
      <c r="B176" s="342" t="s">
        <v>258</v>
      </c>
      <c r="C176" s="323">
        <v>474.75</v>
      </c>
      <c r="D176" s="324">
        <v>477.01666666666671</v>
      </c>
      <c r="E176" s="324">
        <v>470.33333333333343</v>
      </c>
      <c r="F176" s="324">
        <v>465.91666666666674</v>
      </c>
      <c r="G176" s="324">
        <v>459.23333333333346</v>
      </c>
      <c r="H176" s="324">
        <v>481.43333333333339</v>
      </c>
      <c r="I176" s="324">
        <v>488.11666666666667</v>
      </c>
      <c r="J176" s="324">
        <v>492.53333333333336</v>
      </c>
      <c r="K176" s="323">
        <v>483.7</v>
      </c>
      <c r="L176" s="323">
        <v>472.6</v>
      </c>
      <c r="M176" s="323">
        <v>0.96750000000000003</v>
      </c>
      <c r="N176" s="1"/>
      <c r="O176" s="1"/>
    </row>
    <row r="177" spans="1:15" ht="12.75" customHeight="1">
      <c r="A177" s="30">
        <v>167</v>
      </c>
      <c r="B177" s="342" t="s">
        <v>107</v>
      </c>
      <c r="C177" s="323">
        <v>724.6</v>
      </c>
      <c r="D177" s="324">
        <v>725.06666666666661</v>
      </c>
      <c r="E177" s="324">
        <v>709.13333333333321</v>
      </c>
      <c r="F177" s="324">
        <v>693.66666666666663</v>
      </c>
      <c r="G177" s="324">
        <v>677.73333333333323</v>
      </c>
      <c r="H177" s="324">
        <v>740.53333333333319</v>
      </c>
      <c r="I177" s="324">
        <v>756.46666666666658</v>
      </c>
      <c r="J177" s="324">
        <v>771.93333333333317</v>
      </c>
      <c r="K177" s="323">
        <v>741</v>
      </c>
      <c r="L177" s="323">
        <v>709.6</v>
      </c>
      <c r="M177" s="323">
        <v>24.83379</v>
      </c>
      <c r="N177" s="1"/>
      <c r="O177" s="1"/>
    </row>
    <row r="178" spans="1:15" ht="12.75" customHeight="1">
      <c r="A178" s="30">
        <v>168</v>
      </c>
      <c r="B178" s="342" t="s">
        <v>259</v>
      </c>
      <c r="C178" s="323">
        <v>496.25</v>
      </c>
      <c r="D178" s="324">
        <v>501.35000000000008</v>
      </c>
      <c r="E178" s="324">
        <v>488.50000000000011</v>
      </c>
      <c r="F178" s="324">
        <v>480.75000000000006</v>
      </c>
      <c r="G178" s="324">
        <v>467.90000000000009</v>
      </c>
      <c r="H178" s="324">
        <v>509.10000000000014</v>
      </c>
      <c r="I178" s="324">
        <v>521.95000000000016</v>
      </c>
      <c r="J178" s="324">
        <v>529.70000000000016</v>
      </c>
      <c r="K178" s="323">
        <v>514.20000000000005</v>
      </c>
      <c r="L178" s="323">
        <v>493.6</v>
      </c>
      <c r="M178" s="323">
        <v>3.7621600000000002</v>
      </c>
      <c r="N178" s="1"/>
      <c r="O178" s="1"/>
    </row>
    <row r="179" spans="1:15" ht="12.75" customHeight="1">
      <c r="A179" s="30">
        <v>169</v>
      </c>
      <c r="B179" s="342" t="s">
        <v>108</v>
      </c>
      <c r="C179" s="323">
        <v>1470.95</v>
      </c>
      <c r="D179" s="324">
        <v>1489.95</v>
      </c>
      <c r="E179" s="324">
        <v>1443</v>
      </c>
      <c r="F179" s="324">
        <v>1415.05</v>
      </c>
      <c r="G179" s="324">
        <v>1368.1</v>
      </c>
      <c r="H179" s="324">
        <v>1517.9</v>
      </c>
      <c r="I179" s="324">
        <v>1564.8500000000004</v>
      </c>
      <c r="J179" s="324">
        <v>1592.8000000000002</v>
      </c>
      <c r="K179" s="323">
        <v>1536.9</v>
      </c>
      <c r="L179" s="323">
        <v>1462</v>
      </c>
      <c r="M179" s="323">
        <v>16.191389999999998</v>
      </c>
      <c r="N179" s="1"/>
      <c r="O179" s="1"/>
    </row>
    <row r="180" spans="1:15" ht="12.75" customHeight="1">
      <c r="A180" s="30">
        <v>170</v>
      </c>
      <c r="B180" s="342" t="s">
        <v>380</v>
      </c>
      <c r="C180" s="323">
        <v>80.75</v>
      </c>
      <c r="D180" s="324">
        <v>81.266666666666666</v>
      </c>
      <c r="E180" s="324">
        <v>79.533333333333331</v>
      </c>
      <c r="F180" s="324">
        <v>78.316666666666663</v>
      </c>
      <c r="G180" s="324">
        <v>76.583333333333329</v>
      </c>
      <c r="H180" s="324">
        <v>82.483333333333334</v>
      </c>
      <c r="I180" s="324">
        <v>84.216666666666654</v>
      </c>
      <c r="J180" s="324">
        <v>85.433333333333337</v>
      </c>
      <c r="K180" s="323">
        <v>83</v>
      </c>
      <c r="L180" s="323">
        <v>80.05</v>
      </c>
      <c r="M180" s="323">
        <v>3.5467599999999999</v>
      </c>
      <c r="N180" s="1"/>
      <c r="O180" s="1"/>
    </row>
    <row r="181" spans="1:15" ht="12.75" customHeight="1">
      <c r="A181" s="30">
        <v>171</v>
      </c>
      <c r="B181" s="342" t="s">
        <v>109</v>
      </c>
      <c r="C181" s="323">
        <v>302.60000000000002</v>
      </c>
      <c r="D181" s="324">
        <v>305.8</v>
      </c>
      <c r="E181" s="324">
        <v>297.8</v>
      </c>
      <c r="F181" s="324">
        <v>293</v>
      </c>
      <c r="G181" s="324">
        <v>285</v>
      </c>
      <c r="H181" s="324">
        <v>310.60000000000002</v>
      </c>
      <c r="I181" s="324">
        <v>318.60000000000002</v>
      </c>
      <c r="J181" s="324">
        <v>323.40000000000003</v>
      </c>
      <c r="K181" s="323">
        <v>313.8</v>
      </c>
      <c r="L181" s="323">
        <v>301</v>
      </c>
      <c r="M181" s="323">
        <v>18.608699999999999</v>
      </c>
      <c r="N181" s="1"/>
      <c r="O181" s="1"/>
    </row>
    <row r="182" spans="1:15" ht="12.75" customHeight="1">
      <c r="A182" s="30">
        <v>172</v>
      </c>
      <c r="B182" s="342" t="s">
        <v>372</v>
      </c>
      <c r="C182" s="323">
        <v>489.1</v>
      </c>
      <c r="D182" s="324">
        <v>495.68333333333334</v>
      </c>
      <c r="E182" s="324">
        <v>479.91666666666669</v>
      </c>
      <c r="F182" s="324">
        <v>470.73333333333335</v>
      </c>
      <c r="G182" s="324">
        <v>454.9666666666667</v>
      </c>
      <c r="H182" s="324">
        <v>504.86666666666667</v>
      </c>
      <c r="I182" s="324">
        <v>520.63333333333333</v>
      </c>
      <c r="J182" s="324">
        <v>529.81666666666661</v>
      </c>
      <c r="K182" s="323">
        <v>511.45</v>
      </c>
      <c r="L182" s="323">
        <v>486.5</v>
      </c>
      <c r="M182" s="323">
        <v>8.1406899999999993</v>
      </c>
      <c r="N182" s="1"/>
      <c r="O182" s="1"/>
    </row>
    <row r="183" spans="1:15" ht="12.75" customHeight="1">
      <c r="A183" s="30">
        <v>173</v>
      </c>
      <c r="B183" s="342" t="s">
        <v>110</v>
      </c>
      <c r="C183" s="323">
        <v>1564.25</v>
      </c>
      <c r="D183" s="324">
        <v>1573.5166666666664</v>
      </c>
      <c r="E183" s="324">
        <v>1548.3333333333328</v>
      </c>
      <c r="F183" s="324">
        <v>1532.4166666666663</v>
      </c>
      <c r="G183" s="324">
        <v>1507.2333333333327</v>
      </c>
      <c r="H183" s="324">
        <v>1589.4333333333329</v>
      </c>
      <c r="I183" s="324">
        <v>1614.6166666666663</v>
      </c>
      <c r="J183" s="324">
        <v>1630.5333333333331</v>
      </c>
      <c r="K183" s="323">
        <v>1598.7</v>
      </c>
      <c r="L183" s="323">
        <v>1557.6</v>
      </c>
      <c r="M183" s="323">
        <v>9.1326199999999993</v>
      </c>
      <c r="N183" s="1"/>
      <c r="O183" s="1"/>
    </row>
    <row r="184" spans="1:15" ht="12.75" customHeight="1">
      <c r="A184" s="30">
        <v>174</v>
      </c>
      <c r="B184" s="342" t="s">
        <v>374</v>
      </c>
      <c r="C184" s="323">
        <v>164.85</v>
      </c>
      <c r="D184" s="324">
        <v>165.11666666666667</v>
      </c>
      <c r="E184" s="324">
        <v>162.83333333333334</v>
      </c>
      <c r="F184" s="324">
        <v>160.81666666666666</v>
      </c>
      <c r="G184" s="324">
        <v>158.53333333333333</v>
      </c>
      <c r="H184" s="324">
        <v>167.13333333333335</v>
      </c>
      <c r="I184" s="324">
        <v>169.41666666666666</v>
      </c>
      <c r="J184" s="324">
        <v>171.43333333333337</v>
      </c>
      <c r="K184" s="323">
        <v>167.4</v>
      </c>
      <c r="L184" s="323">
        <v>163.1</v>
      </c>
      <c r="M184" s="323">
        <v>22.07443</v>
      </c>
      <c r="N184" s="1"/>
      <c r="O184" s="1"/>
    </row>
    <row r="185" spans="1:15" ht="12.75" customHeight="1">
      <c r="A185" s="30">
        <v>175</v>
      </c>
      <c r="B185" s="342" t="s">
        <v>375</v>
      </c>
      <c r="C185" s="323">
        <v>1846.15</v>
      </c>
      <c r="D185" s="324">
        <v>1839.8166666666666</v>
      </c>
      <c r="E185" s="324">
        <v>1824.6333333333332</v>
      </c>
      <c r="F185" s="324">
        <v>1803.1166666666666</v>
      </c>
      <c r="G185" s="324">
        <v>1787.9333333333332</v>
      </c>
      <c r="H185" s="324">
        <v>1861.3333333333333</v>
      </c>
      <c r="I185" s="324">
        <v>1876.5166666666667</v>
      </c>
      <c r="J185" s="324">
        <v>1898.0333333333333</v>
      </c>
      <c r="K185" s="323">
        <v>1855</v>
      </c>
      <c r="L185" s="323">
        <v>1818.3</v>
      </c>
      <c r="M185" s="323">
        <v>2.1334300000000002</v>
      </c>
      <c r="N185" s="1"/>
      <c r="O185" s="1"/>
    </row>
    <row r="186" spans="1:15" ht="12.75" customHeight="1">
      <c r="A186" s="30">
        <v>176</v>
      </c>
      <c r="B186" s="342" t="s">
        <v>381</v>
      </c>
      <c r="C186" s="323">
        <v>139.69999999999999</v>
      </c>
      <c r="D186" s="324">
        <v>141.03333333333333</v>
      </c>
      <c r="E186" s="324">
        <v>136.66666666666666</v>
      </c>
      <c r="F186" s="324">
        <v>133.63333333333333</v>
      </c>
      <c r="G186" s="324">
        <v>129.26666666666665</v>
      </c>
      <c r="H186" s="324">
        <v>144.06666666666666</v>
      </c>
      <c r="I186" s="324">
        <v>148.43333333333334</v>
      </c>
      <c r="J186" s="324">
        <v>151.46666666666667</v>
      </c>
      <c r="K186" s="323">
        <v>145.4</v>
      </c>
      <c r="L186" s="323">
        <v>138</v>
      </c>
      <c r="M186" s="323">
        <v>32.575130000000001</v>
      </c>
      <c r="N186" s="1"/>
      <c r="O186" s="1"/>
    </row>
    <row r="187" spans="1:15" ht="12.75" customHeight="1">
      <c r="A187" s="30">
        <v>177</v>
      </c>
      <c r="B187" s="342" t="s">
        <v>260</v>
      </c>
      <c r="C187" s="323">
        <v>259.3</v>
      </c>
      <c r="D187" s="324">
        <v>261.58333333333331</v>
      </c>
      <c r="E187" s="324">
        <v>254.71666666666664</v>
      </c>
      <c r="F187" s="324">
        <v>250.13333333333333</v>
      </c>
      <c r="G187" s="324">
        <v>243.26666666666665</v>
      </c>
      <c r="H187" s="324">
        <v>266.16666666666663</v>
      </c>
      <c r="I187" s="324">
        <v>273.0333333333333</v>
      </c>
      <c r="J187" s="324">
        <v>277.61666666666662</v>
      </c>
      <c r="K187" s="323">
        <v>268.45</v>
      </c>
      <c r="L187" s="323">
        <v>257</v>
      </c>
      <c r="M187" s="323">
        <v>6.8948600000000004</v>
      </c>
      <c r="N187" s="1"/>
      <c r="O187" s="1"/>
    </row>
    <row r="188" spans="1:15" ht="12.75" customHeight="1">
      <c r="A188" s="30">
        <v>178</v>
      </c>
      <c r="B188" s="342" t="s">
        <v>376</v>
      </c>
      <c r="C188" s="323">
        <v>716.85</v>
      </c>
      <c r="D188" s="324">
        <v>719.98333333333323</v>
      </c>
      <c r="E188" s="324">
        <v>700.96666666666647</v>
      </c>
      <c r="F188" s="324">
        <v>685.08333333333326</v>
      </c>
      <c r="G188" s="324">
        <v>666.06666666666649</v>
      </c>
      <c r="H188" s="324">
        <v>735.86666666666645</v>
      </c>
      <c r="I188" s="324">
        <v>754.8833333333331</v>
      </c>
      <c r="J188" s="324">
        <v>770.76666666666642</v>
      </c>
      <c r="K188" s="323">
        <v>739</v>
      </c>
      <c r="L188" s="323">
        <v>704.1</v>
      </c>
      <c r="M188" s="323">
        <v>3.53152</v>
      </c>
      <c r="N188" s="1"/>
      <c r="O188" s="1"/>
    </row>
    <row r="189" spans="1:15" ht="12.75" customHeight="1">
      <c r="A189" s="30">
        <v>179</v>
      </c>
      <c r="B189" s="342" t="s">
        <v>111</v>
      </c>
      <c r="C189" s="323">
        <v>511.05</v>
      </c>
      <c r="D189" s="324">
        <v>516.9</v>
      </c>
      <c r="E189" s="324">
        <v>502.79999999999995</v>
      </c>
      <c r="F189" s="324">
        <v>494.54999999999995</v>
      </c>
      <c r="G189" s="324">
        <v>480.44999999999993</v>
      </c>
      <c r="H189" s="324">
        <v>525.15</v>
      </c>
      <c r="I189" s="324">
        <v>539.25000000000011</v>
      </c>
      <c r="J189" s="324">
        <v>547.5</v>
      </c>
      <c r="K189" s="323">
        <v>531</v>
      </c>
      <c r="L189" s="323">
        <v>508.65</v>
      </c>
      <c r="M189" s="323">
        <v>25.650729999999999</v>
      </c>
      <c r="N189" s="1"/>
      <c r="O189" s="1"/>
    </row>
    <row r="190" spans="1:15" ht="12.75" customHeight="1">
      <c r="A190" s="30">
        <v>180</v>
      </c>
      <c r="B190" s="342" t="s">
        <v>261</v>
      </c>
      <c r="C190" s="323">
        <v>1376.8</v>
      </c>
      <c r="D190" s="324">
        <v>1379.1833333333334</v>
      </c>
      <c r="E190" s="324">
        <v>1356.3666666666668</v>
      </c>
      <c r="F190" s="324">
        <v>1335.9333333333334</v>
      </c>
      <c r="G190" s="324">
        <v>1313.1166666666668</v>
      </c>
      <c r="H190" s="324">
        <v>1399.6166666666668</v>
      </c>
      <c r="I190" s="324">
        <v>1422.4333333333334</v>
      </c>
      <c r="J190" s="324">
        <v>1442.8666666666668</v>
      </c>
      <c r="K190" s="323">
        <v>1402</v>
      </c>
      <c r="L190" s="323">
        <v>1358.75</v>
      </c>
      <c r="M190" s="323">
        <v>3.9660500000000001</v>
      </c>
      <c r="N190" s="1"/>
      <c r="O190" s="1"/>
    </row>
    <row r="191" spans="1:15" ht="12.75" customHeight="1">
      <c r="A191" s="30">
        <v>181</v>
      </c>
      <c r="B191" s="342" t="s">
        <v>385</v>
      </c>
      <c r="C191" s="323">
        <v>1137.1500000000001</v>
      </c>
      <c r="D191" s="324">
        <v>1162.2</v>
      </c>
      <c r="E191" s="324">
        <v>1099.95</v>
      </c>
      <c r="F191" s="324">
        <v>1062.75</v>
      </c>
      <c r="G191" s="324">
        <v>1000.5</v>
      </c>
      <c r="H191" s="324">
        <v>1199.4000000000001</v>
      </c>
      <c r="I191" s="324">
        <v>1261.6500000000001</v>
      </c>
      <c r="J191" s="324">
        <v>1298.8500000000001</v>
      </c>
      <c r="K191" s="323">
        <v>1224.45</v>
      </c>
      <c r="L191" s="323">
        <v>1125</v>
      </c>
      <c r="M191" s="323">
        <v>17.593350000000001</v>
      </c>
      <c r="N191" s="1"/>
      <c r="O191" s="1"/>
    </row>
    <row r="192" spans="1:15" ht="12.75" customHeight="1">
      <c r="A192" s="30">
        <v>182</v>
      </c>
      <c r="B192" s="342" t="s">
        <v>833</v>
      </c>
      <c r="C192" s="323">
        <v>18.7</v>
      </c>
      <c r="D192" s="324">
        <v>18.850000000000001</v>
      </c>
      <c r="E192" s="324">
        <v>18.450000000000003</v>
      </c>
      <c r="F192" s="324">
        <v>18.200000000000003</v>
      </c>
      <c r="G192" s="324">
        <v>17.800000000000004</v>
      </c>
      <c r="H192" s="324">
        <v>19.100000000000001</v>
      </c>
      <c r="I192" s="324">
        <v>19.5</v>
      </c>
      <c r="J192" s="324">
        <v>19.75</v>
      </c>
      <c r="K192" s="323">
        <v>19.25</v>
      </c>
      <c r="L192" s="323">
        <v>18.600000000000001</v>
      </c>
      <c r="M192" s="323">
        <v>85.432060000000007</v>
      </c>
      <c r="N192" s="1"/>
      <c r="O192" s="1"/>
    </row>
    <row r="193" spans="1:15" ht="12.75" customHeight="1">
      <c r="A193" s="30">
        <v>183</v>
      </c>
      <c r="B193" s="342" t="s">
        <v>386</v>
      </c>
      <c r="C193" s="323">
        <v>1165.3</v>
      </c>
      <c r="D193" s="324">
        <v>1181.6666666666665</v>
      </c>
      <c r="E193" s="324">
        <v>1143.2333333333331</v>
      </c>
      <c r="F193" s="324">
        <v>1121.1666666666665</v>
      </c>
      <c r="G193" s="324">
        <v>1082.7333333333331</v>
      </c>
      <c r="H193" s="324">
        <v>1203.7333333333331</v>
      </c>
      <c r="I193" s="324">
        <v>1242.1666666666665</v>
      </c>
      <c r="J193" s="324">
        <v>1264.2333333333331</v>
      </c>
      <c r="K193" s="323">
        <v>1220.0999999999999</v>
      </c>
      <c r="L193" s="323">
        <v>1159.5999999999999</v>
      </c>
      <c r="M193" s="323">
        <v>0.75290000000000001</v>
      </c>
      <c r="N193" s="1"/>
      <c r="O193" s="1"/>
    </row>
    <row r="194" spans="1:15" ht="12.75" customHeight="1">
      <c r="A194" s="30">
        <v>184</v>
      </c>
      <c r="B194" s="342" t="s">
        <v>112</v>
      </c>
      <c r="C194" s="323">
        <v>1082.05</v>
      </c>
      <c r="D194" s="324">
        <v>1089.5833333333333</v>
      </c>
      <c r="E194" s="324">
        <v>1065.0666666666666</v>
      </c>
      <c r="F194" s="324">
        <v>1048.0833333333333</v>
      </c>
      <c r="G194" s="324">
        <v>1023.5666666666666</v>
      </c>
      <c r="H194" s="324">
        <v>1106.5666666666666</v>
      </c>
      <c r="I194" s="324">
        <v>1131.0833333333335</v>
      </c>
      <c r="J194" s="324">
        <v>1148.0666666666666</v>
      </c>
      <c r="K194" s="323">
        <v>1114.0999999999999</v>
      </c>
      <c r="L194" s="323">
        <v>1072.5999999999999</v>
      </c>
      <c r="M194" s="323">
        <v>11.582649999999999</v>
      </c>
      <c r="N194" s="1"/>
      <c r="O194" s="1"/>
    </row>
    <row r="195" spans="1:15" ht="12.75" customHeight="1">
      <c r="A195" s="30">
        <v>185</v>
      </c>
      <c r="B195" s="342" t="s">
        <v>113</v>
      </c>
      <c r="C195" s="323">
        <v>1176.8499999999999</v>
      </c>
      <c r="D195" s="324">
        <v>1186.4166666666665</v>
      </c>
      <c r="E195" s="324">
        <v>1158.5333333333331</v>
      </c>
      <c r="F195" s="324">
        <v>1140.2166666666665</v>
      </c>
      <c r="G195" s="324">
        <v>1112.333333333333</v>
      </c>
      <c r="H195" s="324">
        <v>1204.7333333333331</v>
      </c>
      <c r="I195" s="324">
        <v>1232.6166666666663</v>
      </c>
      <c r="J195" s="324">
        <v>1250.9333333333332</v>
      </c>
      <c r="K195" s="323">
        <v>1214.3</v>
      </c>
      <c r="L195" s="323">
        <v>1168.0999999999999</v>
      </c>
      <c r="M195" s="323">
        <v>30.030660000000001</v>
      </c>
      <c r="N195" s="1"/>
      <c r="O195" s="1"/>
    </row>
    <row r="196" spans="1:15" ht="12.75" customHeight="1">
      <c r="A196" s="30">
        <v>186</v>
      </c>
      <c r="B196" s="342" t="s">
        <v>114</v>
      </c>
      <c r="C196" s="323">
        <v>2240.85</v>
      </c>
      <c r="D196" s="324">
        <v>2259.7833333333333</v>
      </c>
      <c r="E196" s="324">
        <v>2211.5166666666664</v>
      </c>
      <c r="F196" s="324">
        <v>2182.1833333333329</v>
      </c>
      <c r="G196" s="324">
        <v>2133.9166666666661</v>
      </c>
      <c r="H196" s="324">
        <v>2289.1166666666668</v>
      </c>
      <c r="I196" s="324">
        <v>2337.3833333333341</v>
      </c>
      <c r="J196" s="324">
        <v>2366.7166666666672</v>
      </c>
      <c r="K196" s="323">
        <v>2308.0500000000002</v>
      </c>
      <c r="L196" s="323">
        <v>2230.4499999999998</v>
      </c>
      <c r="M196" s="323">
        <v>45.572360000000003</v>
      </c>
      <c r="N196" s="1"/>
      <c r="O196" s="1"/>
    </row>
    <row r="197" spans="1:15" ht="12.75" customHeight="1">
      <c r="A197" s="30">
        <v>187</v>
      </c>
      <c r="B197" s="342" t="s">
        <v>115</v>
      </c>
      <c r="C197" s="323">
        <v>2132.15</v>
      </c>
      <c r="D197" s="324">
        <v>2141.5833333333335</v>
      </c>
      <c r="E197" s="324">
        <v>2109.2166666666672</v>
      </c>
      <c r="F197" s="324">
        <v>2086.2833333333338</v>
      </c>
      <c r="G197" s="324">
        <v>2053.9166666666674</v>
      </c>
      <c r="H197" s="324">
        <v>2164.5166666666669</v>
      </c>
      <c r="I197" s="324">
        <v>2196.8833333333328</v>
      </c>
      <c r="J197" s="324">
        <v>2219.8166666666666</v>
      </c>
      <c r="K197" s="323">
        <v>2173.9499999999998</v>
      </c>
      <c r="L197" s="323">
        <v>2118.65</v>
      </c>
      <c r="M197" s="323">
        <v>2.6036899999999998</v>
      </c>
      <c r="N197" s="1"/>
      <c r="O197" s="1"/>
    </row>
    <row r="198" spans="1:15" ht="12.75" customHeight="1">
      <c r="A198" s="30">
        <v>188</v>
      </c>
      <c r="B198" s="342" t="s">
        <v>116</v>
      </c>
      <c r="C198" s="323">
        <v>1424</v>
      </c>
      <c r="D198" s="324">
        <v>1428.4166666666667</v>
      </c>
      <c r="E198" s="324">
        <v>1407.3333333333335</v>
      </c>
      <c r="F198" s="324">
        <v>1390.6666666666667</v>
      </c>
      <c r="G198" s="324">
        <v>1369.5833333333335</v>
      </c>
      <c r="H198" s="324">
        <v>1445.0833333333335</v>
      </c>
      <c r="I198" s="324">
        <v>1466.166666666667</v>
      </c>
      <c r="J198" s="324">
        <v>1482.8333333333335</v>
      </c>
      <c r="K198" s="323">
        <v>1449.5</v>
      </c>
      <c r="L198" s="323">
        <v>1411.75</v>
      </c>
      <c r="M198" s="323">
        <v>94.339640000000003</v>
      </c>
      <c r="N198" s="1"/>
      <c r="O198" s="1"/>
    </row>
    <row r="199" spans="1:15" ht="12.75" customHeight="1">
      <c r="A199" s="30">
        <v>189</v>
      </c>
      <c r="B199" s="342" t="s">
        <v>117</v>
      </c>
      <c r="C199" s="323">
        <v>504.7</v>
      </c>
      <c r="D199" s="324">
        <v>509.08333333333331</v>
      </c>
      <c r="E199" s="324">
        <v>498.36666666666667</v>
      </c>
      <c r="F199" s="324">
        <v>492.03333333333336</v>
      </c>
      <c r="G199" s="324">
        <v>481.31666666666672</v>
      </c>
      <c r="H199" s="324">
        <v>515.41666666666663</v>
      </c>
      <c r="I199" s="324">
        <v>526.13333333333321</v>
      </c>
      <c r="J199" s="324">
        <v>532.46666666666658</v>
      </c>
      <c r="K199" s="323">
        <v>519.79999999999995</v>
      </c>
      <c r="L199" s="323">
        <v>502.75</v>
      </c>
      <c r="M199" s="323">
        <v>45.135129999999997</v>
      </c>
      <c r="N199" s="1"/>
      <c r="O199" s="1"/>
    </row>
    <row r="200" spans="1:15" ht="12.75" customHeight="1">
      <c r="A200" s="30">
        <v>190</v>
      </c>
      <c r="B200" s="342" t="s">
        <v>383</v>
      </c>
      <c r="C200" s="323">
        <v>1286.4000000000001</v>
      </c>
      <c r="D200" s="324">
        <v>1305.7833333333335</v>
      </c>
      <c r="E200" s="324">
        <v>1256.616666666667</v>
      </c>
      <c r="F200" s="324">
        <v>1226.8333333333335</v>
      </c>
      <c r="G200" s="324">
        <v>1177.666666666667</v>
      </c>
      <c r="H200" s="324">
        <v>1335.5666666666671</v>
      </c>
      <c r="I200" s="324">
        <v>1384.7333333333336</v>
      </c>
      <c r="J200" s="324">
        <v>1414.5166666666671</v>
      </c>
      <c r="K200" s="323">
        <v>1354.95</v>
      </c>
      <c r="L200" s="323">
        <v>1276</v>
      </c>
      <c r="M200" s="323">
        <v>3.2264200000000001</v>
      </c>
      <c r="N200" s="1"/>
      <c r="O200" s="1"/>
    </row>
    <row r="201" spans="1:15" ht="12.75" customHeight="1">
      <c r="A201" s="30">
        <v>191</v>
      </c>
      <c r="B201" s="342" t="s">
        <v>387</v>
      </c>
      <c r="C201" s="323">
        <v>196.45</v>
      </c>
      <c r="D201" s="324">
        <v>196.54999999999998</v>
      </c>
      <c r="E201" s="324">
        <v>194.09999999999997</v>
      </c>
      <c r="F201" s="324">
        <v>191.74999999999997</v>
      </c>
      <c r="G201" s="324">
        <v>189.29999999999995</v>
      </c>
      <c r="H201" s="324">
        <v>198.89999999999998</v>
      </c>
      <c r="I201" s="324">
        <v>201.34999999999997</v>
      </c>
      <c r="J201" s="324">
        <v>203.7</v>
      </c>
      <c r="K201" s="323">
        <v>199</v>
      </c>
      <c r="L201" s="323">
        <v>194.2</v>
      </c>
      <c r="M201" s="323">
        <v>1.01101</v>
      </c>
      <c r="N201" s="1"/>
      <c r="O201" s="1"/>
    </row>
    <row r="202" spans="1:15" ht="12.75" customHeight="1">
      <c r="A202" s="30">
        <v>192</v>
      </c>
      <c r="B202" s="342" t="s">
        <v>388</v>
      </c>
      <c r="C202" s="323">
        <v>112</v>
      </c>
      <c r="D202" s="324">
        <v>114.05</v>
      </c>
      <c r="E202" s="324">
        <v>109.5</v>
      </c>
      <c r="F202" s="324">
        <v>107</v>
      </c>
      <c r="G202" s="324">
        <v>102.45</v>
      </c>
      <c r="H202" s="324">
        <v>116.55</v>
      </c>
      <c r="I202" s="324">
        <v>121.09999999999998</v>
      </c>
      <c r="J202" s="324">
        <v>123.6</v>
      </c>
      <c r="K202" s="323">
        <v>118.6</v>
      </c>
      <c r="L202" s="323">
        <v>111.55</v>
      </c>
      <c r="M202" s="323">
        <v>10.747350000000001</v>
      </c>
      <c r="N202" s="1"/>
      <c r="O202" s="1"/>
    </row>
    <row r="203" spans="1:15" ht="12.75" customHeight="1">
      <c r="A203" s="30">
        <v>193</v>
      </c>
      <c r="B203" s="342" t="s">
        <v>118</v>
      </c>
      <c r="C203" s="323">
        <v>2318.4</v>
      </c>
      <c r="D203" s="324">
        <v>2332.7999999999997</v>
      </c>
      <c r="E203" s="324">
        <v>2285.5999999999995</v>
      </c>
      <c r="F203" s="324">
        <v>2252.7999999999997</v>
      </c>
      <c r="G203" s="324">
        <v>2205.5999999999995</v>
      </c>
      <c r="H203" s="324">
        <v>2365.5999999999995</v>
      </c>
      <c r="I203" s="324">
        <v>2412.7999999999993</v>
      </c>
      <c r="J203" s="324">
        <v>2445.5999999999995</v>
      </c>
      <c r="K203" s="323">
        <v>2380</v>
      </c>
      <c r="L203" s="323">
        <v>2300</v>
      </c>
      <c r="M203" s="323">
        <v>6.1228499999999997</v>
      </c>
      <c r="N203" s="1"/>
      <c r="O203" s="1"/>
    </row>
    <row r="204" spans="1:15" ht="12.75" customHeight="1">
      <c r="A204" s="30">
        <v>194</v>
      </c>
      <c r="B204" s="342" t="s">
        <v>384</v>
      </c>
      <c r="C204" s="323">
        <v>72.400000000000006</v>
      </c>
      <c r="D204" s="324">
        <v>73.100000000000009</v>
      </c>
      <c r="E204" s="324">
        <v>71.300000000000011</v>
      </c>
      <c r="F204" s="324">
        <v>70.2</v>
      </c>
      <c r="G204" s="324">
        <v>68.400000000000006</v>
      </c>
      <c r="H204" s="324">
        <v>74.200000000000017</v>
      </c>
      <c r="I204" s="324">
        <v>76</v>
      </c>
      <c r="J204" s="324">
        <v>77.100000000000023</v>
      </c>
      <c r="K204" s="323">
        <v>74.900000000000006</v>
      </c>
      <c r="L204" s="323">
        <v>72</v>
      </c>
      <c r="M204" s="323">
        <v>66.633219999999994</v>
      </c>
      <c r="N204" s="1"/>
      <c r="O204" s="1"/>
    </row>
    <row r="205" spans="1:15" ht="12.75" customHeight="1">
      <c r="A205" s="30">
        <v>195</v>
      </c>
      <c r="B205" s="342" t="s">
        <v>834</v>
      </c>
      <c r="C205" s="323">
        <v>1136.3499999999999</v>
      </c>
      <c r="D205" s="324">
        <v>1143.8166666666666</v>
      </c>
      <c r="E205" s="324">
        <v>1127.5333333333333</v>
      </c>
      <c r="F205" s="324">
        <v>1118.7166666666667</v>
      </c>
      <c r="G205" s="324">
        <v>1102.4333333333334</v>
      </c>
      <c r="H205" s="324">
        <v>1152.6333333333332</v>
      </c>
      <c r="I205" s="324">
        <v>1168.9166666666665</v>
      </c>
      <c r="J205" s="324">
        <v>1177.7333333333331</v>
      </c>
      <c r="K205" s="323">
        <v>1160.0999999999999</v>
      </c>
      <c r="L205" s="323">
        <v>1135</v>
      </c>
      <c r="M205" s="323">
        <v>0.36834</v>
      </c>
      <c r="N205" s="1"/>
      <c r="O205" s="1"/>
    </row>
    <row r="206" spans="1:15" ht="12.75" customHeight="1">
      <c r="A206" s="30">
        <v>196</v>
      </c>
      <c r="B206" s="342" t="s">
        <v>822</v>
      </c>
      <c r="C206" s="323">
        <v>381.4</v>
      </c>
      <c r="D206" s="324">
        <v>382.76666666666665</v>
      </c>
      <c r="E206" s="324">
        <v>377.63333333333333</v>
      </c>
      <c r="F206" s="324">
        <v>373.86666666666667</v>
      </c>
      <c r="G206" s="324">
        <v>368.73333333333335</v>
      </c>
      <c r="H206" s="324">
        <v>386.5333333333333</v>
      </c>
      <c r="I206" s="324">
        <v>391.66666666666663</v>
      </c>
      <c r="J206" s="324">
        <v>395.43333333333328</v>
      </c>
      <c r="K206" s="323">
        <v>387.9</v>
      </c>
      <c r="L206" s="323">
        <v>379</v>
      </c>
      <c r="M206" s="323">
        <v>0.80150999999999994</v>
      </c>
      <c r="N206" s="1"/>
      <c r="O206" s="1"/>
    </row>
    <row r="207" spans="1:15" ht="12.75" customHeight="1">
      <c r="A207" s="30">
        <v>197</v>
      </c>
      <c r="B207" s="342" t="s">
        <v>120</v>
      </c>
      <c r="C207" s="323">
        <v>559.75</v>
      </c>
      <c r="D207" s="324">
        <v>565.86666666666667</v>
      </c>
      <c r="E207" s="324">
        <v>549.83333333333337</v>
      </c>
      <c r="F207" s="324">
        <v>539.91666666666674</v>
      </c>
      <c r="G207" s="324">
        <v>523.88333333333344</v>
      </c>
      <c r="H207" s="324">
        <v>575.7833333333333</v>
      </c>
      <c r="I207" s="324">
        <v>591.81666666666661</v>
      </c>
      <c r="J207" s="324">
        <v>601.73333333333323</v>
      </c>
      <c r="K207" s="323">
        <v>581.9</v>
      </c>
      <c r="L207" s="323">
        <v>555.95000000000005</v>
      </c>
      <c r="M207" s="323">
        <v>130.05715000000001</v>
      </c>
      <c r="N207" s="1"/>
      <c r="O207" s="1"/>
    </row>
    <row r="208" spans="1:15" ht="12.75" customHeight="1">
      <c r="A208" s="30">
        <v>198</v>
      </c>
      <c r="B208" s="342" t="s">
        <v>389</v>
      </c>
      <c r="C208" s="323">
        <v>114.15</v>
      </c>
      <c r="D208" s="324">
        <v>115.48333333333335</v>
      </c>
      <c r="E208" s="324">
        <v>110.81666666666669</v>
      </c>
      <c r="F208" s="324">
        <v>107.48333333333335</v>
      </c>
      <c r="G208" s="324">
        <v>102.81666666666669</v>
      </c>
      <c r="H208" s="324">
        <v>118.81666666666669</v>
      </c>
      <c r="I208" s="324">
        <v>123.48333333333335</v>
      </c>
      <c r="J208" s="324">
        <v>126.81666666666669</v>
      </c>
      <c r="K208" s="323">
        <v>120.15</v>
      </c>
      <c r="L208" s="323">
        <v>112.15</v>
      </c>
      <c r="M208" s="323">
        <v>70.401759999999996</v>
      </c>
      <c r="N208" s="1"/>
      <c r="O208" s="1"/>
    </row>
    <row r="209" spans="1:15" ht="12.75" customHeight="1">
      <c r="A209" s="30">
        <v>199</v>
      </c>
      <c r="B209" s="342" t="s">
        <v>121</v>
      </c>
      <c r="C209" s="323">
        <v>273.55</v>
      </c>
      <c r="D209" s="324">
        <v>275.66666666666669</v>
      </c>
      <c r="E209" s="324">
        <v>268.13333333333338</v>
      </c>
      <c r="F209" s="324">
        <v>262.7166666666667</v>
      </c>
      <c r="G209" s="324">
        <v>255.18333333333339</v>
      </c>
      <c r="H209" s="324">
        <v>281.08333333333337</v>
      </c>
      <c r="I209" s="324">
        <v>288.61666666666667</v>
      </c>
      <c r="J209" s="324">
        <v>294.03333333333336</v>
      </c>
      <c r="K209" s="323">
        <v>283.2</v>
      </c>
      <c r="L209" s="323">
        <v>270.25</v>
      </c>
      <c r="M209" s="323">
        <v>80.357249999999993</v>
      </c>
      <c r="N209" s="1"/>
      <c r="O209" s="1"/>
    </row>
    <row r="210" spans="1:15" ht="12.75" customHeight="1">
      <c r="A210" s="30">
        <v>200</v>
      </c>
      <c r="B210" s="342" t="s">
        <v>122</v>
      </c>
      <c r="C210" s="323">
        <v>2038.2</v>
      </c>
      <c r="D210" s="324">
        <v>2048</v>
      </c>
      <c r="E210" s="324">
        <v>2015.1999999999998</v>
      </c>
      <c r="F210" s="324">
        <v>1992.1999999999998</v>
      </c>
      <c r="G210" s="324">
        <v>1959.3999999999996</v>
      </c>
      <c r="H210" s="324">
        <v>2071</v>
      </c>
      <c r="I210" s="324">
        <v>2103.8000000000002</v>
      </c>
      <c r="J210" s="324">
        <v>2126.8000000000002</v>
      </c>
      <c r="K210" s="323">
        <v>2080.8000000000002</v>
      </c>
      <c r="L210" s="323">
        <v>2025</v>
      </c>
      <c r="M210" s="323">
        <v>23.910229999999999</v>
      </c>
      <c r="N210" s="1"/>
      <c r="O210" s="1"/>
    </row>
    <row r="211" spans="1:15" ht="12.75" customHeight="1">
      <c r="A211" s="30">
        <v>201</v>
      </c>
      <c r="B211" s="342" t="s">
        <v>262</v>
      </c>
      <c r="C211" s="323">
        <v>305.5</v>
      </c>
      <c r="D211" s="324">
        <v>307.45</v>
      </c>
      <c r="E211" s="324">
        <v>303.04999999999995</v>
      </c>
      <c r="F211" s="324">
        <v>300.59999999999997</v>
      </c>
      <c r="G211" s="324">
        <v>296.19999999999993</v>
      </c>
      <c r="H211" s="324">
        <v>309.89999999999998</v>
      </c>
      <c r="I211" s="324">
        <v>314.29999999999995</v>
      </c>
      <c r="J211" s="324">
        <v>316.75</v>
      </c>
      <c r="K211" s="323">
        <v>311.85000000000002</v>
      </c>
      <c r="L211" s="323">
        <v>305</v>
      </c>
      <c r="M211" s="323">
        <v>9.7392400000000006</v>
      </c>
      <c r="N211" s="1"/>
      <c r="O211" s="1"/>
    </row>
    <row r="212" spans="1:15" ht="12.75" customHeight="1">
      <c r="A212" s="30">
        <v>202</v>
      </c>
      <c r="B212" s="342" t="s">
        <v>835</v>
      </c>
      <c r="C212" s="323">
        <v>734.5</v>
      </c>
      <c r="D212" s="324">
        <v>731.94999999999993</v>
      </c>
      <c r="E212" s="324">
        <v>721.39999999999986</v>
      </c>
      <c r="F212" s="324">
        <v>708.3</v>
      </c>
      <c r="G212" s="324">
        <v>697.74999999999989</v>
      </c>
      <c r="H212" s="324">
        <v>745.04999999999984</v>
      </c>
      <c r="I212" s="324">
        <v>755.5999999999998</v>
      </c>
      <c r="J212" s="324">
        <v>768.69999999999982</v>
      </c>
      <c r="K212" s="323">
        <v>742.5</v>
      </c>
      <c r="L212" s="323">
        <v>718.85</v>
      </c>
      <c r="M212" s="323">
        <v>0.77937000000000001</v>
      </c>
      <c r="N212" s="1"/>
      <c r="O212" s="1"/>
    </row>
    <row r="213" spans="1:15" ht="12.75" customHeight="1">
      <c r="A213" s="30">
        <v>203</v>
      </c>
      <c r="B213" s="342" t="s">
        <v>390</v>
      </c>
      <c r="C213" s="323">
        <v>40238.800000000003</v>
      </c>
      <c r="D213" s="324">
        <v>40245.850000000006</v>
      </c>
      <c r="E213" s="324">
        <v>39993.55000000001</v>
      </c>
      <c r="F213" s="324">
        <v>39748.300000000003</v>
      </c>
      <c r="G213" s="324">
        <v>39496.000000000007</v>
      </c>
      <c r="H213" s="324">
        <v>40491.100000000013</v>
      </c>
      <c r="I213" s="324">
        <v>40743.4</v>
      </c>
      <c r="J213" s="324">
        <v>40988.650000000016</v>
      </c>
      <c r="K213" s="323">
        <v>40498.15</v>
      </c>
      <c r="L213" s="323">
        <v>40000.6</v>
      </c>
      <c r="M213" s="323">
        <v>1.9800000000000002E-2</v>
      </c>
      <c r="N213" s="1"/>
      <c r="O213" s="1"/>
    </row>
    <row r="214" spans="1:15" ht="12.75" customHeight="1">
      <c r="A214" s="30">
        <v>204</v>
      </c>
      <c r="B214" s="342" t="s">
        <v>391</v>
      </c>
      <c r="C214" s="323">
        <v>33.85</v>
      </c>
      <c r="D214" s="324">
        <v>34.033333333333339</v>
      </c>
      <c r="E214" s="324">
        <v>33.51666666666668</v>
      </c>
      <c r="F214" s="324">
        <v>33.183333333333344</v>
      </c>
      <c r="G214" s="324">
        <v>32.666666666666686</v>
      </c>
      <c r="H214" s="324">
        <v>34.366666666666674</v>
      </c>
      <c r="I214" s="324">
        <v>34.88333333333334</v>
      </c>
      <c r="J214" s="324">
        <v>35.216666666666669</v>
      </c>
      <c r="K214" s="323">
        <v>34.549999999999997</v>
      </c>
      <c r="L214" s="323">
        <v>33.700000000000003</v>
      </c>
      <c r="M214" s="323">
        <v>10.517239999999999</v>
      </c>
      <c r="N214" s="1"/>
      <c r="O214" s="1"/>
    </row>
    <row r="215" spans="1:15" ht="12.75" customHeight="1">
      <c r="A215" s="30">
        <v>205</v>
      </c>
      <c r="B215" s="342" t="s">
        <v>403</v>
      </c>
      <c r="C215" s="323">
        <v>105.95</v>
      </c>
      <c r="D215" s="324">
        <v>108.08333333333333</v>
      </c>
      <c r="E215" s="324">
        <v>102.46666666666665</v>
      </c>
      <c r="F215" s="324">
        <v>98.98333333333332</v>
      </c>
      <c r="G215" s="324">
        <v>93.366666666666646</v>
      </c>
      <c r="H215" s="324">
        <v>111.56666666666666</v>
      </c>
      <c r="I215" s="324">
        <v>117.18333333333334</v>
      </c>
      <c r="J215" s="324">
        <v>120.66666666666667</v>
      </c>
      <c r="K215" s="323">
        <v>113.7</v>
      </c>
      <c r="L215" s="323">
        <v>104.6</v>
      </c>
      <c r="M215" s="323">
        <v>218.7465</v>
      </c>
      <c r="N215" s="1"/>
      <c r="O215" s="1"/>
    </row>
    <row r="216" spans="1:15" ht="12.75" customHeight="1">
      <c r="A216" s="30">
        <v>206</v>
      </c>
      <c r="B216" s="342" t="s">
        <v>123</v>
      </c>
      <c r="C216" s="323">
        <v>156.35</v>
      </c>
      <c r="D216" s="324">
        <v>159.41666666666666</v>
      </c>
      <c r="E216" s="324">
        <v>149.2833333333333</v>
      </c>
      <c r="F216" s="324">
        <v>142.21666666666664</v>
      </c>
      <c r="G216" s="324">
        <v>132.08333333333329</v>
      </c>
      <c r="H216" s="324">
        <v>166.48333333333332</v>
      </c>
      <c r="I216" s="324">
        <v>176.6166666666667</v>
      </c>
      <c r="J216" s="324">
        <v>183.68333333333334</v>
      </c>
      <c r="K216" s="323">
        <v>169.55</v>
      </c>
      <c r="L216" s="323">
        <v>152.35</v>
      </c>
      <c r="M216" s="323">
        <v>503.89319999999998</v>
      </c>
      <c r="N216" s="1"/>
      <c r="O216" s="1"/>
    </row>
    <row r="217" spans="1:15" ht="12.75" customHeight="1">
      <c r="A217" s="30">
        <v>207</v>
      </c>
      <c r="B217" s="342" t="s">
        <v>124</v>
      </c>
      <c r="C217" s="323">
        <v>697.35</v>
      </c>
      <c r="D217" s="324">
        <v>697.81666666666661</v>
      </c>
      <c r="E217" s="324">
        <v>687.53333333333319</v>
      </c>
      <c r="F217" s="324">
        <v>677.71666666666658</v>
      </c>
      <c r="G217" s="324">
        <v>667.43333333333317</v>
      </c>
      <c r="H217" s="324">
        <v>707.63333333333321</v>
      </c>
      <c r="I217" s="324">
        <v>717.91666666666652</v>
      </c>
      <c r="J217" s="324">
        <v>727.73333333333323</v>
      </c>
      <c r="K217" s="323">
        <v>708.1</v>
      </c>
      <c r="L217" s="323">
        <v>688</v>
      </c>
      <c r="M217" s="323">
        <v>277.14580000000001</v>
      </c>
      <c r="N217" s="1"/>
      <c r="O217" s="1"/>
    </row>
    <row r="218" spans="1:15" ht="12.75" customHeight="1">
      <c r="A218" s="30">
        <v>208</v>
      </c>
      <c r="B218" s="342" t="s">
        <v>125</v>
      </c>
      <c r="C218" s="323">
        <v>1210.7</v>
      </c>
      <c r="D218" s="324">
        <v>1227.25</v>
      </c>
      <c r="E218" s="324">
        <v>1186.9000000000001</v>
      </c>
      <c r="F218" s="324">
        <v>1163.1000000000001</v>
      </c>
      <c r="G218" s="324">
        <v>1122.7500000000002</v>
      </c>
      <c r="H218" s="324">
        <v>1251.05</v>
      </c>
      <c r="I218" s="324">
        <v>1291.3999999999999</v>
      </c>
      <c r="J218" s="324">
        <v>1315.1999999999998</v>
      </c>
      <c r="K218" s="323">
        <v>1267.5999999999999</v>
      </c>
      <c r="L218" s="323">
        <v>1203.45</v>
      </c>
      <c r="M218" s="323">
        <v>8.0771999999999995</v>
      </c>
      <c r="N218" s="1"/>
      <c r="O218" s="1"/>
    </row>
    <row r="219" spans="1:15" ht="12.75" customHeight="1">
      <c r="A219" s="30">
        <v>209</v>
      </c>
      <c r="B219" s="342" t="s">
        <v>126</v>
      </c>
      <c r="C219" s="323">
        <v>458</v>
      </c>
      <c r="D219" s="324">
        <v>462.05</v>
      </c>
      <c r="E219" s="324">
        <v>450.95000000000005</v>
      </c>
      <c r="F219" s="324">
        <v>443.90000000000003</v>
      </c>
      <c r="G219" s="324">
        <v>432.80000000000007</v>
      </c>
      <c r="H219" s="324">
        <v>469.1</v>
      </c>
      <c r="I219" s="324">
        <v>480.20000000000005</v>
      </c>
      <c r="J219" s="324">
        <v>487.25</v>
      </c>
      <c r="K219" s="323">
        <v>473.15</v>
      </c>
      <c r="L219" s="323">
        <v>455</v>
      </c>
      <c r="M219" s="323">
        <v>14.881030000000001</v>
      </c>
      <c r="N219" s="1"/>
      <c r="O219" s="1"/>
    </row>
    <row r="220" spans="1:15" ht="12.75" customHeight="1">
      <c r="A220" s="30">
        <v>210</v>
      </c>
      <c r="B220" s="342" t="s">
        <v>407</v>
      </c>
      <c r="C220" s="323">
        <v>159.9</v>
      </c>
      <c r="D220" s="324">
        <v>162.1</v>
      </c>
      <c r="E220" s="324">
        <v>155.79999999999998</v>
      </c>
      <c r="F220" s="324">
        <v>151.69999999999999</v>
      </c>
      <c r="G220" s="324">
        <v>145.39999999999998</v>
      </c>
      <c r="H220" s="324">
        <v>166.2</v>
      </c>
      <c r="I220" s="324">
        <v>172.5</v>
      </c>
      <c r="J220" s="324">
        <v>176.6</v>
      </c>
      <c r="K220" s="323">
        <v>168.4</v>
      </c>
      <c r="L220" s="323">
        <v>158</v>
      </c>
      <c r="M220" s="323">
        <v>3.6108500000000001</v>
      </c>
      <c r="N220" s="1"/>
      <c r="O220" s="1"/>
    </row>
    <row r="221" spans="1:15" ht="12.75" customHeight="1">
      <c r="A221" s="30">
        <v>211</v>
      </c>
      <c r="B221" s="342" t="s">
        <v>393</v>
      </c>
      <c r="C221" s="323">
        <v>42.75</v>
      </c>
      <c r="D221" s="324">
        <v>42.833333333333336</v>
      </c>
      <c r="E221" s="324">
        <v>42.216666666666669</v>
      </c>
      <c r="F221" s="324">
        <v>41.68333333333333</v>
      </c>
      <c r="G221" s="324">
        <v>41.066666666666663</v>
      </c>
      <c r="H221" s="324">
        <v>43.366666666666674</v>
      </c>
      <c r="I221" s="324">
        <v>43.983333333333334</v>
      </c>
      <c r="J221" s="324">
        <v>44.51666666666668</v>
      </c>
      <c r="K221" s="323">
        <v>43.45</v>
      </c>
      <c r="L221" s="323">
        <v>42.3</v>
      </c>
      <c r="M221" s="323">
        <v>59.451169999999998</v>
      </c>
      <c r="N221" s="1"/>
      <c r="O221" s="1"/>
    </row>
    <row r="222" spans="1:15" ht="12.75" customHeight="1">
      <c r="A222" s="30">
        <v>212</v>
      </c>
      <c r="B222" s="342" t="s">
        <v>127</v>
      </c>
      <c r="C222" s="323">
        <v>10</v>
      </c>
      <c r="D222" s="324">
        <v>10.133333333333333</v>
      </c>
      <c r="E222" s="324">
        <v>9.7666666666666657</v>
      </c>
      <c r="F222" s="324">
        <v>9.5333333333333332</v>
      </c>
      <c r="G222" s="324">
        <v>9.1666666666666661</v>
      </c>
      <c r="H222" s="324">
        <v>10.366666666666665</v>
      </c>
      <c r="I222" s="324">
        <v>10.733333333333333</v>
      </c>
      <c r="J222" s="324">
        <v>10.966666666666665</v>
      </c>
      <c r="K222" s="323">
        <v>10.5</v>
      </c>
      <c r="L222" s="323">
        <v>9.9</v>
      </c>
      <c r="M222" s="323">
        <v>2521.7661400000002</v>
      </c>
      <c r="N222" s="1"/>
      <c r="O222" s="1"/>
    </row>
    <row r="223" spans="1:15" ht="12.75" customHeight="1">
      <c r="A223" s="30">
        <v>213</v>
      </c>
      <c r="B223" s="342" t="s">
        <v>394</v>
      </c>
      <c r="C223" s="323">
        <v>55.75</v>
      </c>
      <c r="D223" s="324">
        <v>56.183333333333337</v>
      </c>
      <c r="E223" s="324">
        <v>54.616666666666674</v>
      </c>
      <c r="F223" s="324">
        <v>53.483333333333334</v>
      </c>
      <c r="G223" s="324">
        <v>51.916666666666671</v>
      </c>
      <c r="H223" s="324">
        <v>57.316666666666677</v>
      </c>
      <c r="I223" s="324">
        <v>58.88333333333334</v>
      </c>
      <c r="J223" s="324">
        <v>60.01666666666668</v>
      </c>
      <c r="K223" s="323">
        <v>57.75</v>
      </c>
      <c r="L223" s="323">
        <v>55.05</v>
      </c>
      <c r="M223" s="323">
        <v>107.54749</v>
      </c>
      <c r="N223" s="1"/>
      <c r="O223" s="1"/>
    </row>
    <row r="224" spans="1:15" ht="12.75" customHeight="1">
      <c r="A224" s="30">
        <v>214</v>
      </c>
      <c r="B224" s="342" t="s">
        <v>128</v>
      </c>
      <c r="C224" s="323">
        <v>40.700000000000003</v>
      </c>
      <c r="D224" s="324">
        <v>41.183333333333337</v>
      </c>
      <c r="E224" s="324">
        <v>39.916666666666671</v>
      </c>
      <c r="F224" s="324">
        <v>39.133333333333333</v>
      </c>
      <c r="G224" s="324">
        <v>37.866666666666667</v>
      </c>
      <c r="H224" s="324">
        <v>41.966666666666676</v>
      </c>
      <c r="I224" s="324">
        <v>43.233333333333341</v>
      </c>
      <c r="J224" s="324">
        <v>44.01666666666668</v>
      </c>
      <c r="K224" s="323">
        <v>42.45</v>
      </c>
      <c r="L224" s="323">
        <v>40.4</v>
      </c>
      <c r="M224" s="323">
        <v>277.19716</v>
      </c>
      <c r="N224" s="1"/>
      <c r="O224" s="1"/>
    </row>
    <row r="225" spans="1:15" ht="12.75" customHeight="1">
      <c r="A225" s="30">
        <v>215</v>
      </c>
      <c r="B225" s="342" t="s">
        <v>405</v>
      </c>
      <c r="C225" s="323">
        <v>218.6</v>
      </c>
      <c r="D225" s="324">
        <v>219.23333333333335</v>
      </c>
      <c r="E225" s="324">
        <v>215.9666666666667</v>
      </c>
      <c r="F225" s="324">
        <v>213.33333333333334</v>
      </c>
      <c r="G225" s="324">
        <v>210.06666666666669</v>
      </c>
      <c r="H225" s="324">
        <v>221.8666666666667</v>
      </c>
      <c r="I225" s="324">
        <v>225.13333333333335</v>
      </c>
      <c r="J225" s="324">
        <v>227.76666666666671</v>
      </c>
      <c r="K225" s="323">
        <v>222.5</v>
      </c>
      <c r="L225" s="323">
        <v>216.6</v>
      </c>
      <c r="M225" s="323">
        <v>58.819180000000003</v>
      </c>
      <c r="N225" s="1"/>
      <c r="O225" s="1"/>
    </row>
    <row r="226" spans="1:15" ht="12.75" customHeight="1">
      <c r="A226" s="30">
        <v>216</v>
      </c>
      <c r="B226" s="342" t="s">
        <v>395</v>
      </c>
      <c r="C226" s="323">
        <v>846.9</v>
      </c>
      <c r="D226" s="324">
        <v>850.93333333333339</v>
      </c>
      <c r="E226" s="324">
        <v>836.96666666666681</v>
      </c>
      <c r="F226" s="324">
        <v>827.03333333333342</v>
      </c>
      <c r="G226" s="324">
        <v>813.06666666666683</v>
      </c>
      <c r="H226" s="324">
        <v>860.86666666666679</v>
      </c>
      <c r="I226" s="324">
        <v>874.83333333333348</v>
      </c>
      <c r="J226" s="324">
        <v>884.76666666666677</v>
      </c>
      <c r="K226" s="323">
        <v>864.9</v>
      </c>
      <c r="L226" s="323">
        <v>841</v>
      </c>
      <c r="M226" s="323">
        <v>8.047E-2</v>
      </c>
      <c r="N226" s="1"/>
      <c r="O226" s="1"/>
    </row>
    <row r="227" spans="1:15" ht="12.75" customHeight="1">
      <c r="A227" s="30">
        <v>217</v>
      </c>
      <c r="B227" s="342" t="s">
        <v>129</v>
      </c>
      <c r="C227" s="323">
        <v>382.3</v>
      </c>
      <c r="D227" s="324">
        <v>388.08333333333331</v>
      </c>
      <c r="E227" s="324">
        <v>375.21666666666664</v>
      </c>
      <c r="F227" s="324">
        <v>368.13333333333333</v>
      </c>
      <c r="G227" s="324">
        <v>355.26666666666665</v>
      </c>
      <c r="H227" s="324">
        <v>395.16666666666663</v>
      </c>
      <c r="I227" s="324">
        <v>408.0333333333333</v>
      </c>
      <c r="J227" s="324">
        <v>415.11666666666662</v>
      </c>
      <c r="K227" s="323">
        <v>400.95</v>
      </c>
      <c r="L227" s="323">
        <v>381</v>
      </c>
      <c r="M227" s="323">
        <v>34.523110000000003</v>
      </c>
      <c r="N227" s="1"/>
      <c r="O227" s="1"/>
    </row>
    <row r="228" spans="1:15" ht="12.75" customHeight="1">
      <c r="A228" s="30">
        <v>218</v>
      </c>
      <c r="B228" s="342" t="s">
        <v>396</v>
      </c>
      <c r="C228" s="323">
        <v>291.89999999999998</v>
      </c>
      <c r="D228" s="324">
        <v>293.75</v>
      </c>
      <c r="E228" s="324">
        <v>287.64999999999998</v>
      </c>
      <c r="F228" s="324">
        <v>283.39999999999998</v>
      </c>
      <c r="G228" s="324">
        <v>277.29999999999995</v>
      </c>
      <c r="H228" s="324">
        <v>298</v>
      </c>
      <c r="I228" s="324">
        <v>304.10000000000002</v>
      </c>
      <c r="J228" s="324">
        <v>308.35000000000002</v>
      </c>
      <c r="K228" s="323">
        <v>299.85000000000002</v>
      </c>
      <c r="L228" s="323">
        <v>289.5</v>
      </c>
      <c r="M228" s="323">
        <v>6.1812699999999996</v>
      </c>
      <c r="N228" s="1"/>
      <c r="O228" s="1"/>
    </row>
    <row r="229" spans="1:15" ht="12.75" customHeight="1">
      <c r="A229" s="30">
        <v>219</v>
      </c>
      <c r="B229" s="342" t="s">
        <v>397</v>
      </c>
      <c r="C229" s="323">
        <v>1501.45</v>
      </c>
      <c r="D229" s="324">
        <v>1489.4333333333334</v>
      </c>
      <c r="E229" s="324">
        <v>1471.4166666666667</v>
      </c>
      <c r="F229" s="324">
        <v>1441.3833333333334</v>
      </c>
      <c r="G229" s="324">
        <v>1423.3666666666668</v>
      </c>
      <c r="H229" s="324">
        <v>1519.4666666666667</v>
      </c>
      <c r="I229" s="324">
        <v>1537.4833333333331</v>
      </c>
      <c r="J229" s="324">
        <v>1567.5166666666667</v>
      </c>
      <c r="K229" s="323">
        <v>1507.45</v>
      </c>
      <c r="L229" s="323">
        <v>1459.4</v>
      </c>
      <c r="M229" s="323">
        <v>0.37663000000000002</v>
      </c>
      <c r="N229" s="1"/>
      <c r="O229" s="1"/>
    </row>
    <row r="230" spans="1:15" ht="12.75" customHeight="1">
      <c r="A230" s="30">
        <v>220</v>
      </c>
      <c r="B230" s="342" t="s">
        <v>130</v>
      </c>
      <c r="C230" s="323">
        <v>201.75</v>
      </c>
      <c r="D230" s="324">
        <v>203.15</v>
      </c>
      <c r="E230" s="324">
        <v>199</v>
      </c>
      <c r="F230" s="324">
        <v>196.25</v>
      </c>
      <c r="G230" s="324">
        <v>192.1</v>
      </c>
      <c r="H230" s="324">
        <v>205.9</v>
      </c>
      <c r="I230" s="324">
        <v>210.05000000000004</v>
      </c>
      <c r="J230" s="324">
        <v>212.8</v>
      </c>
      <c r="K230" s="323">
        <v>207.3</v>
      </c>
      <c r="L230" s="323">
        <v>200.4</v>
      </c>
      <c r="M230" s="323">
        <v>20.773199999999999</v>
      </c>
      <c r="N230" s="1"/>
      <c r="O230" s="1"/>
    </row>
    <row r="231" spans="1:15" ht="12.75" customHeight="1">
      <c r="A231" s="30">
        <v>221</v>
      </c>
      <c r="B231" s="342" t="s">
        <v>402</v>
      </c>
      <c r="C231" s="323">
        <v>205.85</v>
      </c>
      <c r="D231" s="324">
        <v>206.35</v>
      </c>
      <c r="E231" s="324">
        <v>202</v>
      </c>
      <c r="F231" s="324">
        <v>198.15</v>
      </c>
      <c r="G231" s="324">
        <v>193.8</v>
      </c>
      <c r="H231" s="324">
        <v>210.2</v>
      </c>
      <c r="I231" s="324">
        <v>214.54999999999995</v>
      </c>
      <c r="J231" s="324">
        <v>218.39999999999998</v>
      </c>
      <c r="K231" s="323">
        <v>210.7</v>
      </c>
      <c r="L231" s="323">
        <v>202.5</v>
      </c>
      <c r="M231" s="323">
        <v>59.109909999999999</v>
      </c>
      <c r="N231" s="1"/>
      <c r="O231" s="1"/>
    </row>
    <row r="232" spans="1:15" ht="12.75" customHeight="1">
      <c r="A232" s="30">
        <v>222</v>
      </c>
      <c r="B232" s="342" t="s">
        <v>264</v>
      </c>
      <c r="C232" s="323">
        <v>4351.8500000000004</v>
      </c>
      <c r="D232" s="324">
        <v>4412.5333333333338</v>
      </c>
      <c r="E232" s="324">
        <v>4275.0666666666675</v>
      </c>
      <c r="F232" s="324">
        <v>4198.2833333333338</v>
      </c>
      <c r="G232" s="324">
        <v>4060.8166666666675</v>
      </c>
      <c r="H232" s="324">
        <v>4489.3166666666675</v>
      </c>
      <c r="I232" s="324">
        <v>4626.7833333333328</v>
      </c>
      <c r="J232" s="324">
        <v>4703.5666666666675</v>
      </c>
      <c r="K232" s="323">
        <v>4550</v>
      </c>
      <c r="L232" s="323">
        <v>4335.75</v>
      </c>
      <c r="M232" s="323">
        <v>1.2978000000000001</v>
      </c>
      <c r="N232" s="1"/>
      <c r="O232" s="1"/>
    </row>
    <row r="233" spans="1:15" ht="12.75" customHeight="1">
      <c r="A233" s="30">
        <v>223</v>
      </c>
      <c r="B233" s="342" t="s">
        <v>404</v>
      </c>
      <c r="C233" s="323">
        <v>148.69999999999999</v>
      </c>
      <c r="D233" s="324">
        <v>149.81666666666666</v>
      </c>
      <c r="E233" s="324">
        <v>145.63333333333333</v>
      </c>
      <c r="F233" s="324">
        <v>142.56666666666666</v>
      </c>
      <c r="G233" s="324">
        <v>138.38333333333333</v>
      </c>
      <c r="H233" s="324">
        <v>152.88333333333333</v>
      </c>
      <c r="I233" s="324">
        <v>157.06666666666666</v>
      </c>
      <c r="J233" s="324">
        <v>160.13333333333333</v>
      </c>
      <c r="K233" s="323">
        <v>154</v>
      </c>
      <c r="L233" s="323">
        <v>146.75</v>
      </c>
      <c r="M233" s="323">
        <v>17.097249999999999</v>
      </c>
      <c r="N233" s="1"/>
      <c r="O233" s="1"/>
    </row>
    <row r="234" spans="1:15" ht="12.75" customHeight="1">
      <c r="A234" s="30">
        <v>224</v>
      </c>
      <c r="B234" s="342" t="s">
        <v>131</v>
      </c>
      <c r="C234" s="323">
        <v>1832.55</v>
      </c>
      <c r="D234" s="324">
        <v>1845.5333333333335</v>
      </c>
      <c r="E234" s="324">
        <v>1807.666666666667</v>
      </c>
      <c r="F234" s="324">
        <v>1782.7833333333335</v>
      </c>
      <c r="G234" s="324">
        <v>1744.916666666667</v>
      </c>
      <c r="H234" s="324">
        <v>1870.416666666667</v>
      </c>
      <c r="I234" s="324">
        <v>1908.2833333333333</v>
      </c>
      <c r="J234" s="324">
        <v>1933.166666666667</v>
      </c>
      <c r="K234" s="323">
        <v>1883.4</v>
      </c>
      <c r="L234" s="323">
        <v>1820.65</v>
      </c>
      <c r="M234" s="323">
        <v>9.6503399999999999</v>
      </c>
      <c r="N234" s="1"/>
      <c r="O234" s="1"/>
    </row>
    <row r="235" spans="1:15" ht="12.75" customHeight="1">
      <c r="A235" s="30">
        <v>225</v>
      </c>
      <c r="B235" s="342" t="s">
        <v>836</v>
      </c>
      <c r="C235" s="323">
        <v>1623.7</v>
      </c>
      <c r="D235" s="324">
        <v>1647.6499999999999</v>
      </c>
      <c r="E235" s="324">
        <v>1587.0999999999997</v>
      </c>
      <c r="F235" s="324">
        <v>1550.4999999999998</v>
      </c>
      <c r="G235" s="324">
        <v>1489.9499999999996</v>
      </c>
      <c r="H235" s="324">
        <v>1684.2499999999998</v>
      </c>
      <c r="I235" s="324">
        <v>1744.8</v>
      </c>
      <c r="J235" s="324">
        <v>1781.3999999999999</v>
      </c>
      <c r="K235" s="323">
        <v>1708.2</v>
      </c>
      <c r="L235" s="323">
        <v>1611.05</v>
      </c>
      <c r="M235" s="323">
        <v>1.1428499999999999</v>
      </c>
      <c r="N235" s="1"/>
      <c r="O235" s="1"/>
    </row>
    <row r="236" spans="1:15" ht="12.75" customHeight="1">
      <c r="A236" s="30">
        <v>226</v>
      </c>
      <c r="B236" s="342" t="s">
        <v>408</v>
      </c>
      <c r="C236" s="323">
        <v>374.9</v>
      </c>
      <c r="D236" s="324">
        <v>376.95</v>
      </c>
      <c r="E236" s="324">
        <v>369.95</v>
      </c>
      <c r="F236" s="324">
        <v>365</v>
      </c>
      <c r="G236" s="324">
        <v>358</v>
      </c>
      <c r="H236" s="324">
        <v>381.9</v>
      </c>
      <c r="I236" s="324">
        <v>388.9</v>
      </c>
      <c r="J236" s="324">
        <v>393.84999999999997</v>
      </c>
      <c r="K236" s="323">
        <v>383.95</v>
      </c>
      <c r="L236" s="323">
        <v>372</v>
      </c>
      <c r="M236" s="323">
        <v>0.52763000000000004</v>
      </c>
      <c r="N236" s="1"/>
      <c r="O236" s="1"/>
    </row>
    <row r="237" spans="1:15" ht="12.75" customHeight="1">
      <c r="A237" s="30">
        <v>227</v>
      </c>
      <c r="B237" s="342" t="s">
        <v>132</v>
      </c>
      <c r="C237" s="323">
        <v>896.65</v>
      </c>
      <c r="D237" s="324">
        <v>901.9666666666667</v>
      </c>
      <c r="E237" s="324">
        <v>881.93333333333339</v>
      </c>
      <c r="F237" s="324">
        <v>867.2166666666667</v>
      </c>
      <c r="G237" s="324">
        <v>847.18333333333339</v>
      </c>
      <c r="H237" s="324">
        <v>916.68333333333339</v>
      </c>
      <c r="I237" s="324">
        <v>936.7166666666667</v>
      </c>
      <c r="J237" s="324">
        <v>951.43333333333339</v>
      </c>
      <c r="K237" s="323">
        <v>922</v>
      </c>
      <c r="L237" s="323">
        <v>887.25</v>
      </c>
      <c r="M237" s="323">
        <v>43.907350000000001</v>
      </c>
      <c r="N237" s="1"/>
      <c r="O237" s="1"/>
    </row>
    <row r="238" spans="1:15" ht="12.75" customHeight="1">
      <c r="A238" s="30">
        <v>228</v>
      </c>
      <c r="B238" s="342" t="s">
        <v>133</v>
      </c>
      <c r="C238" s="323">
        <v>209.6</v>
      </c>
      <c r="D238" s="324">
        <v>211.03333333333333</v>
      </c>
      <c r="E238" s="324">
        <v>207.06666666666666</v>
      </c>
      <c r="F238" s="324">
        <v>204.53333333333333</v>
      </c>
      <c r="G238" s="324">
        <v>200.56666666666666</v>
      </c>
      <c r="H238" s="324">
        <v>213.56666666666666</v>
      </c>
      <c r="I238" s="324">
        <v>217.5333333333333</v>
      </c>
      <c r="J238" s="324">
        <v>220.06666666666666</v>
      </c>
      <c r="K238" s="323">
        <v>215</v>
      </c>
      <c r="L238" s="323">
        <v>208.5</v>
      </c>
      <c r="M238" s="323">
        <v>21.850960000000001</v>
      </c>
      <c r="N238" s="1"/>
      <c r="O238" s="1"/>
    </row>
    <row r="239" spans="1:15" ht="12.75" customHeight="1">
      <c r="A239" s="30">
        <v>229</v>
      </c>
      <c r="B239" s="342" t="s">
        <v>409</v>
      </c>
      <c r="C239" s="323">
        <v>21.05</v>
      </c>
      <c r="D239" s="324">
        <v>21.2</v>
      </c>
      <c r="E239" s="324">
        <v>20.65</v>
      </c>
      <c r="F239" s="324">
        <v>20.25</v>
      </c>
      <c r="G239" s="324">
        <v>19.7</v>
      </c>
      <c r="H239" s="324">
        <v>21.599999999999998</v>
      </c>
      <c r="I239" s="324">
        <v>22.150000000000002</v>
      </c>
      <c r="J239" s="324">
        <v>22.549999999999997</v>
      </c>
      <c r="K239" s="323">
        <v>21.75</v>
      </c>
      <c r="L239" s="323">
        <v>20.8</v>
      </c>
      <c r="M239" s="323">
        <v>131.77919</v>
      </c>
      <c r="N239" s="1"/>
      <c r="O239" s="1"/>
    </row>
    <row r="240" spans="1:15" ht="12.75" customHeight="1">
      <c r="A240" s="30">
        <v>230</v>
      </c>
      <c r="B240" s="342" t="s">
        <v>134</v>
      </c>
      <c r="C240" s="323">
        <v>1839.3</v>
      </c>
      <c r="D240" s="324">
        <v>1852.55</v>
      </c>
      <c r="E240" s="324">
        <v>1816.75</v>
      </c>
      <c r="F240" s="324">
        <v>1794.2</v>
      </c>
      <c r="G240" s="324">
        <v>1758.4</v>
      </c>
      <c r="H240" s="324">
        <v>1875.1</v>
      </c>
      <c r="I240" s="324">
        <v>1910.8999999999996</v>
      </c>
      <c r="J240" s="324">
        <v>1933.4499999999998</v>
      </c>
      <c r="K240" s="323">
        <v>1888.35</v>
      </c>
      <c r="L240" s="323">
        <v>1830</v>
      </c>
      <c r="M240" s="323">
        <v>71.404430000000005</v>
      </c>
      <c r="N240" s="1"/>
      <c r="O240" s="1"/>
    </row>
    <row r="241" spans="1:15" ht="12.75" customHeight="1">
      <c r="A241" s="30">
        <v>231</v>
      </c>
      <c r="B241" s="342" t="s">
        <v>410</v>
      </c>
      <c r="C241" s="323">
        <v>1495.95</v>
      </c>
      <c r="D241" s="324">
        <v>1530.9666666666665</v>
      </c>
      <c r="E241" s="324">
        <v>1427.083333333333</v>
      </c>
      <c r="F241" s="324">
        <v>1358.2166666666665</v>
      </c>
      <c r="G241" s="324">
        <v>1254.333333333333</v>
      </c>
      <c r="H241" s="324">
        <v>1599.833333333333</v>
      </c>
      <c r="I241" s="324">
        <v>1703.7166666666667</v>
      </c>
      <c r="J241" s="324">
        <v>1772.583333333333</v>
      </c>
      <c r="K241" s="323">
        <v>1634.85</v>
      </c>
      <c r="L241" s="323">
        <v>1462.1</v>
      </c>
      <c r="M241" s="323">
        <v>3.42862</v>
      </c>
      <c r="N241" s="1"/>
      <c r="O241" s="1"/>
    </row>
    <row r="242" spans="1:15" ht="12.75" customHeight="1">
      <c r="A242" s="30">
        <v>232</v>
      </c>
      <c r="B242" s="342" t="s">
        <v>411</v>
      </c>
      <c r="C242" s="323">
        <v>410.65</v>
      </c>
      <c r="D242" s="324">
        <v>420.55</v>
      </c>
      <c r="E242" s="324">
        <v>399.1</v>
      </c>
      <c r="F242" s="324">
        <v>387.55</v>
      </c>
      <c r="G242" s="324">
        <v>366.1</v>
      </c>
      <c r="H242" s="324">
        <v>432.1</v>
      </c>
      <c r="I242" s="324">
        <v>453.54999999999995</v>
      </c>
      <c r="J242" s="324">
        <v>465.1</v>
      </c>
      <c r="K242" s="323">
        <v>442</v>
      </c>
      <c r="L242" s="323">
        <v>409</v>
      </c>
      <c r="M242" s="323">
        <v>8.6278500000000005</v>
      </c>
      <c r="N242" s="1"/>
      <c r="O242" s="1"/>
    </row>
    <row r="243" spans="1:15" ht="12.75" customHeight="1">
      <c r="A243" s="30">
        <v>233</v>
      </c>
      <c r="B243" s="342" t="s">
        <v>412</v>
      </c>
      <c r="C243" s="323">
        <v>713.8</v>
      </c>
      <c r="D243" s="324">
        <v>722.26666666666677</v>
      </c>
      <c r="E243" s="324">
        <v>700.28333333333353</v>
      </c>
      <c r="F243" s="324">
        <v>686.76666666666677</v>
      </c>
      <c r="G243" s="324">
        <v>664.78333333333353</v>
      </c>
      <c r="H243" s="324">
        <v>735.78333333333353</v>
      </c>
      <c r="I243" s="324">
        <v>757.76666666666688</v>
      </c>
      <c r="J243" s="324">
        <v>771.28333333333353</v>
      </c>
      <c r="K243" s="323">
        <v>744.25</v>
      </c>
      <c r="L243" s="323">
        <v>708.75</v>
      </c>
      <c r="M243" s="323">
        <v>2.1938499999999999</v>
      </c>
      <c r="N243" s="1"/>
      <c r="O243" s="1"/>
    </row>
    <row r="244" spans="1:15" ht="12.75" customHeight="1">
      <c r="A244" s="30">
        <v>234</v>
      </c>
      <c r="B244" s="342" t="s">
        <v>406</v>
      </c>
      <c r="C244" s="323">
        <v>17.899999999999999</v>
      </c>
      <c r="D244" s="324">
        <v>18.016666666666669</v>
      </c>
      <c r="E244" s="324">
        <v>17.733333333333338</v>
      </c>
      <c r="F244" s="324">
        <v>17.56666666666667</v>
      </c>
      <c r="G244" s="324">
        <v>17.283333333333339</v>
      </c>
      <c r="H244" s="324">
        <v>18.183333333333337</v>
      </c>
      <c r="I244" s="324">
        <v>18.466666666666669</v>
      </c>
      <c r="J244" s="324">
        <v>18.633333333333336</v>
      </c>
      <c r="K244" s="323">
        <v>18.3</v>
      </c>
      <c r="L244" s="323">
        <v>17.850000000000001</v>
      </c>
      <c r="M244" s="323">
        <v>18.36139</v>
      </c>
      <c r="N244" s="1"/>
      <c r="O244" s="1"/>
    </row>
    <row r="245" spans="1:15" ht="12.75" customHeight="1">
      <c r="A245" s="30">
        <v>235</v>
      </c>
      <c r="B245" s="342" t="s">
        <v>135</v>
      </c>
      <c r="C245" s="323">
        <v>119</v>
      </c>
      <c r="D245" s="324">
        <v>119.41666666666667</v>
      </c>
      <c r="E245" s="324">
        <v>117.78333333333335</v>
      </c>
      <c r="F245" s="324">
        <v>116.56666666666668</v>
      </c>
      <c r="G245" s="324">
        <v>114.93333333333335</v>
      </c>
      <c r="H245" s="324">
        <v>120.63333333333334</v>
      </c>
      <c r="I245" s="324">
        <v>122.26666666666667</v>
      </c>
      <c r="J245" s="324">
        <v>123.48333333333333</v>
      </c>
      <c r="K245" s="323">
        <v>121.05</v>
      </c>
      <c r="L245" s="323">
        <v>118.2</v>
      </c>
      <c r="M245" s="323">
        <v>110.01228</v>
      </c>
      <c r="N245" s="1"/>
      <c r="O245" s="1"/>
    </row>
    <row r="246" spans="1:15" ht="12.75" customHeight="1">
      <c r="A246" s="30">
        <v>236</v>
      </c>
      <c r="B246" s="342" t="s">
        <v>398</v>
      </c>
      <c r="C246" s="323">
        <v>401</v>
      </c>
      <c r="D246" s="324">
        <v>406.51666666666665</v>
      </c>
      <c r="E246" s="324">
        <v>389.48333333333329</v>
      </c>
      <c r="F246" s="324">
        <v>377.96666666666664</v>
      </c>
      <c r="G246" s="324">
        <v>360.93333333333328</v>
      </c>
      <c r="H246" s="324">
        <v>418.0333333333333</v>
      </c>
      <c r="I246" s="324">
        <v>435.06666666666661</v>
      </c>
      <c r="J246" s="324">
        <v>446.58333333333331</v>
      </c>
      <c r="K246" s="323">
        <v>423.55</v>
      </c>
      <c r="L246" s="323">
        <v>395</v>
      </c>
      <c r="M246" s="323">
        <v>6.1914600000000002</v>
      </c>
      <c r="N246" s="1"/>
      <c r="O246" s="1"/>
    </row>
    <row r="247" spans="1:15" ht="12.75" customHeight="1">
      <c r="A247" s="30">
        <v>237</v>
      </c>
      <c r="B247" s="342" t="s">
        <v>265</v>
      </c>
      <c r="C247" s="323">
        <v>993.15</v>
      </c>
      <c r="D247" s="324">
        <v>1005.5166666666668</v>
      </c>
      <c r="E247" s="324">
        <v>977.03333333333353</v>
      </c>
      <c r="F247" s="324">
        <v>960.91666666666674</v>
      </c>
      <c r="G247" s="324">
        <v>932.43333333333351</v>
      </c>
      <c r="H247" s="324">
        <v>1021.6333333333336</v>
      </c>
      <c r="I247" s="324">
        <v>1050.1166666666668</v>
      </c>
      <c r="J247" s="324">
        <v>1066.2333333333336</v>
      </c>
      <c r="K247" s="323">
        <v>1034</v>
      </c>
      <c r="L247" s="323">
        <v>989.4</v>
      </c>
      <c r="M247" s="323">
        <v>2.5083299999999999</v>
      </c>
      <c r="N247" s="1"/>
      <c r="O247" s="1"/>
    </row>
    <row r="248" spans="1:15" ht="12.75" customHeight="1">
      <c r="A248" s="30">
        <v>238</v>
      </c>
      <c r="B248" s="342" t="s">
        <v>399</v>
      </c>
      <c r="C248" s="323">
        <v>221</v>
      </c>
      <c r="D248" s="324">
        <v>222.0333333333333</v>
      </c>
      <c r="E248" s="324">
        <v>217.1666666666666</v>
      </c>
      <c r="F248" s="324">
        <v>213.33333333333329</v>
      </c>
      <c r="G248" s="324">
        <v>208.46666666666658</v>
      </c>
      <c r="H248" s="324">
        <v>225.86666666666662</v>
      </c>
      <c r="I248" s="324">
        <v>230.73333333333329</v>
      </c>
      <c r="J248" s="324">
        <v>234.56666666666663</v>
      </c>
      <c r="K248" s="323">
        <v>226.9</v>
      </c>
      <c r="L248" s="323">
        <v>218.2</v>
      </c>
      <c r="M248" s="323">
        <v>14.147410000000001</v>
      </c>
      <c r="N248" s="1"/>
      <c r="O248" s="1"/>
    </row>
    <row r="249" spans="1:15" ht="12.75" customHeight="1">
      <c r="A249" s="30">
        <v>239</v>
      </c>
      <c r="B249" s="342" t="s">
        <v>400</v>
      </c>
      <c r="C249" s="323">
        <v>41.2</v>
      </c>
      <c r="D249" s="324">
        <v>41.316666666666663</v>
      </c>
      <c r="E249" s="324">
        <v>40.983333333333327</v>
      </c>
      <c r="F249" s="324">
        <v>40.766666666666666</v>
      </c>
      <c r="G249" s="324">
        <v>40.43333333333333</v>
      </c>
      <c r="H249" s="324">
        <v>41.533333333333324</v>
      </c>
      <c r="I249" s="324">
        <v>41.866666666666667</v>
      </c>
      <c r="J249" s="324">
        <v>42.083333333333321</v>
      </c>
      <c r="K249" s="323">
        <v>41.65</v>
      </c>
      <c r="L249" s="323">
        <v>41.1</v>
      </c>
      <c r="M249" s="323">
        <v>6.84795</v>
      </c>
      <c r="N249" s="1"/>
      <c r="O249" s="1"/>
    </row>
    <row r="250" spans="1:15" ht="12.75" customHeight="1">
      <c r="A250" s="30">
        <v>240</v>
      </c>
      <c r="B250" s="342" t="s">
        <v>136</v>
      </c>
      <c r="C250" s="323">
        <v>756.4</v>
      </c>
      <c r="D250" s="324">
        <v>759.11666666666667</v>
      </c>
      <c r="E250" s="324">
        <v>748.33333333333337</v>
      </c>
      <c r="F250" s="324">
        <v>740.26666666666665</v>
      </c>
      <c r="G250" s="324">
        <v>729.48333333333335</v>
      </c>
      <c r="H250" s="324">
        <v>767.18333333333339</v>
      </c>
      <c r="I250" s="324">
        <v>777.9666666666667</v>
      </c>
      <c r="J250" s="324">
        <v>786.03333333333342</v>
      </c>
      <c r="K250" s="323">
        <v>769.9</v>
      </c>
      <c r="L250" s="323">
        <v>751.05</v>
      </c>
      <c r="M250" s="323">
        <v>30.532789999999999</v>
      </c>
      <c r="N250" s="1"/>
      <c r="O250" s="1"/>
    </row>
    <row r="251" spans="1:15" ht="12.75" customHeight="1">
      <c r="A251" s="30">
        <v>241</v>
      </c>
      <c r="B251" s="342" t="s">
        <v>829</v>
      </c>
      <c r="C251" s="323">
        <v>22.15</v>
      </c>
      <c r="D251" s="324">
        <v>22.216666666666665</v>
      </c>
      <c r="E251" s="324">
        <v>21.983333333333331</v>
      </c>
      <c r="F251" s="324">
        <v>21.816666666666666</v>
      </c>
      <c r="G251" s="324">
        <v>21.583333333333332</v>
      </c>
      <c r="H251" s="324">
        <v>22.383333333333329</v>
      </c>
      <c r="I251" s="324">
        <v>22.616666666666664</v>
      </c>
      <c r="J251" s="324">
        <v>22.783333333333328</v>
      </c>
      <c r="K251" s="323">
        <v>22.45</v>
      </c>
      <c r="L251" s="323">
        <v>22.05</v>
      </c>
      <c r="M251" s="323">
        <v>68.463130000000007</v>
      </c>
      <c r="N251" s="1"/>
      <c r="O251" s="1"/>
    </row>
    <row r="252" spans="1:15" ht="12.75" customHeight="1">
      <c r="A252" s="30">
        <v>242</v>
      </c>
      <c r="B252" s="342" t="s">
        <v>263</v>
      </c>
      <c r="C252" s="323">
        <v>599.1</v>
      </c>
      <c r="D252" s="324">
        <v>596.33333333333337</v>
      </c>
      <c r="E252" s="324">
        <v>585.86666666666679</v>
      </c>
      <c r="F252" s="324">
        <v>572.63333333333344</v>
      </c>
      <c r="G252" s="324">
        <v>562.16666666666686</v>
      </c>
      <c r="H252" s="324">
        <v>609.56666666666672</v>
      </c>
      <c r="I252" s="324">
        <v>620.03333333333319</v>
      </c>
      <c r="J252" s="324">
        <v>633.26666666666665</v>
      </c>
      <c r="K252" s="323">
        <v>606.79999999999995</v>
      </c>
      <c r="L252" s="323">
        <v>583.1</v>
      </c>
      <c r="M252" s="323">
        <v>6.6735199999999999</v>
      </c>
      <c r="N252" s="1"/>
      <c r="O252" s="1"/>
    </row>
    <row r="253" spans="1:15" ht="12.75" customHeight="1">
      <c r="A253" s="30">
        <v>243</v>
      </c>
      <c r="B253" s="342" t="s">
        <v>137</v>
      </c>
      <c r="C253" s="323">
        <v>237.85</v>
      </c>
      <c r="D253" s="324">
        <v>238.38333333333333</v>
      </c>
      <c r="E253" s="324">
        <v>235.36666666666665</v>
      </c>
      <c r="F253" s="324">
        <v>232.88333333333333</v>
      </c>
      <c r="G253" s="324">
        <v>229.86666666666665</v>
      </c>
      <c r="H253" s="324">
        <v>240.86666666666665</v>
      </c>
      <c r="I253" s="324">
        <v>243.8833333333333</v>
      </c>
      <c r="J253" s="324">
        <v>246.36666666666665</v>
      </c>
      <c r="K253" s="323">
        <v>241.4</v>
      </c>
      <c r="L253" s="323">
        <v>235.9</v>
      </c>
      <c r="M253" s="323">
        <v>329.98304999999999</v>
      </c>
      <c r="N253" s="1"/>
      <c r="O253" s="1"/>
    </row>
    <row r="254" spans="1:15" ht="12.75" customHeight="1">
      <c r="A254" s="30">
        <v>244</v>
      </c>
      <c r="B254" s="342" t="s">
        <v>401</v>
      </c>
      <c r="C254" s="323">
        <v>95.8</v>
      </c>
      <c r="D254" s="324">
        <v>96.216666666666654</v>
      </c>
      <c r="E254" s="324">
        <v>94.833333333333314</v>
      </c>
      <c r="F254" s="324">
        <v>93.86666666666666</v>
      </c>
      <c r="G254" s="324">
        <v>92.48333333333332</v>
      </c>
      <c r="H254" s="324">
        <v>97.183333333333309</v>
      </c>
      <c r="I254" s="324">
        <v>98.566666666666663</v>
      </c>
      <c r="J254" s="324">
        <v>99.533333333333303</v>
      </c>
      <c r="K254" s="323">
        <v>97.6</v>
      </c>
      <c r="L254" s="323">
        <v>95.25</v>
      </c>
      <c r="M254" s="323">
        <v>1.38219</v>
      </c>
      <c r="N254" s="1"/>
      <c r="O254" s="1"/>
    </row>
    <row r="255" spans="1:15" ht="12.75" customHeight="1">
      <c r="A255" s="30">
        <v>245</v>
      </c>
      <c r="B255" s="342" t="s">
        <v>419</v>
      </c>
      <c r="C255" s="323">
        <v>102.6</v>
      </c>
      <c r="D255" s="324">
        <v>102.10000000000001</v>
      </c>
      <c r="E255" s="324">
        <v>100.20000000000002</v>
      </c>
      <c r="F255" s="324">
        <v>97.800000000000011</v>
      </c>
      <c r="G255" s="324">
        <v>95.90000000000002</v>
      </c>
      <c r="H255" s="324">
        <v>104.50000000000001</v>
      </c>
      <c r="I255" s="324">
        <v>106.40000000000002</v>
      </c>
      <c r="J255" s="324">
        <v>108.80000000000001</v>
      </c>
      <c r="K255" s="323">
        <v>104</v>
      </c>
      <c r="L255" s="323">
        <v>99.7</v>
      </c>
      <c r="M255" s="323">
        <v>20.061520000000002</v>
      </c>
      <c r="N255" s="1"/>
      <c r="O255" s="1"/>
    </row>
    <row r="256" spans="1:15" ht="12.75" customHeight="1">
      <c r="A256" s="30">
        <v>246</v>
      </c>
      <c r="B256" s="342" t="s">
        <v>413</v>
      </c>
      <c r="C256" s="323">
        <v>1571.85</v>
      </c>
      <c r="D256" s="324">
        <v>1563.5833333333333</v>
      </c>
      <c r="E256" s="324">
        <v>1549.2166666666665</v>
      </c>
      <c r="F256" s="324">
        <v>1526.5833333333333</v>
      </c>
      <c r="G256" s="324">
        <v>1512.2166666666665</v>
      </c>
      <c r="H256" s="324">
        <v>1586.2166666666665</v>
      </c>
      <c r="I256" s="324">
        <v>1600.5833333333333</v>
      </c>
      <c r="J256" s="324">
        <v>1623.2166666666665</v>
      </c>
      <c r="K256" s="323">
        <v>1577.95</v>
      </c>
      <c r="L256" s="323">
        <v>1540.95</v>
      </c>
      <c r="M256" s="323">
        <v>0.42266999999999999</v>
      </c>
      <c r="N256" s="1"/>
      <c r="O256" s="1"/>
    </row>
    <row r="257" spans="1:15" ht="12.75" customHeight="1">
      <c r="A257" s="30">
        <v>247</v>
      </c>
      <c r="B257" s="342" t="s">
        <v>423</v>
      </c>
      <c r="C257" s="323">
        <v>1841</v>
      </c>
      <c r="D257" s="324">
        <v>1859.2333333333333</v>
      </c>
      <c r="E257" s="324">
        <v>1811.7666666666667</v>
      </c>
      <c r="F257" s="324">
        <v>1782.5333333333333</v>
      </c>
      <c r="G257" s="324">
        <v>1735.0666666666666</v>
      </c>
      <c r="H257" s="324">
        <v>1888.4666666666667</v>
      </c>
      <c r="I257" s="324">
        <v>1935.9333333333334</v>
      </c>
      <c r="J257" s="324">
        <v>1965.1666666666667</v>
      </c>
      <c r="K257" s="323">
        <v>1906.7</v>
      </c>
      <c r="L257" s="323">
        <v>1830</v>
      </c>
      <c r="M257" s="323">
        <v>0.14795</v>
      </c>
      <c r="N257" s="1"/>
      <c r="O257" s="1"/>
    </row>
    <row r="258" spans="1:15" ht="12.75" customHeight="1">
      <c r="A258" s="30">
        <v>248</v>
      </c>
      <c r="B258" s="342" t="s">
        <v>420</v>
      </c>
      <c r="C258" s="323">
        <v>87.45</v>
      </c>
      <c r="D258" s="324">
        <v>88.366666666666674</v>
      </c>
      <c r="E258" s="324">
        <v>86.183333333333351</v>
      </c>
      <c r="F258" s="324">
        <v>84.916666666666671</v>
      </c>
      <c r="G258" s="324">
        <v>82.733333333333348</v>
      </c>
      <c r="H258" s="324">
        <v>89.633333333333354</v>
      </c>
      <c r="I258" s="324">
        <v>91.816666666666691</v>
      </c>
      <c r="J258" s="324">
        <v>93.083333333333357</v>
      </c>
      <c r="K258" s="323">
        <v>90.55</v>
      </c>
      <c r="L258" s="323">
        <v>87.1</v>
      </c>
      <c r="M258" s="323">
        <v>7.4666399999999999</v>
      </c>
      <c r="N258" s="1"/>
      <c r="O258" s="1"/>
    </row>
    <row r="259" spans="1:15" ht="12.75" customHeight="1">
      <c r="A259" s="30">
        <v>249</v>
      </c>
      <c r="B259" s="342" t="s">
        <v>138</v>
      </c>
      <c r="C259" s="323">
        <v>452.5</v>
      </c>
      <c r="D259" s="324">
        <v>457.5333333333333</v>
      </c>
      <c r="E259" s="324">
        <v>440.76666666666659</v>
      </c>
      <c r="F259" s="324">
        <v>429.0333333333333</v>
      </c>
      <c r="G259" s="324">
        <v>412.26666666666659</v>
      </c>
      <c r="H259" s="324">
        <v>469.26666666666659</v>
      </c>
      <c r="I259" s="324">
        <v>486.03333333333325</v>
      </c>
      <c r="J259" s="324">
        <v>497.76666666666659</v>
      </c>
      <c r="K259" s="323">
        <v>474.3</v>
      </c>
      <c r="L259" s="323">
        <v>445.8</v>
      </c>
      <c r="M259" s="323">
        <v>86.317419999999998</v>
      </c>
      <c r="N259" s="1"/>
      <c r="O259" s="1"/>
    </row>
    <row r="260" spans="1:15" ht="12.75" customHeight="1">
      <c r="A260" s="30">
        <v>250</v>
      </c>
      <c r="B260" s="342" t="s">
        <v>414</v>
      </c>
      <c r="C260" s="323">
        <v>2303.1999999999998</v>
      </c>
      <c r="D260" s="324">
        <v>2318.5</v>
      </c>
      <c r="E260" s="324">
        <v>2258.0500000000002</v>
      </c>
      <c r="F260" s="324">
        <v>2212.9</v>
      </c>
      <c r="G260" s="324">
        <v>2152.4500000000003</v>
      </c>
      <c r="H260" s="324">
        <v>2363.65</v>
      </c>
      <c r="I260" s="324">
        <v>2424.1</v>
      </c>
      <c r="J260" s="324">
        <v>2469.25</v>
      </c>
      <c r="K260" s="323">
        <v>2378.9499999999998</v>
      </c>
      <c r="L260" s="323">
        <v>2273.35</v>
      </c>
      <c r="M260" s="323">
        <v>3.5132500000000002</v>
      </c>
      <c r="N260" s="1"/>
      <c r="O260" s="1"/>
    </row>
    <row r="261" spans="1:15" ht="12.75" customHeight="1">
      <c r="A261" s="30">
        <v>251</v>
      </c>
      <c r="B261" s="342" t="s">
        <v>415</v>
      </c>
      <c r="C261" s="323">
        <v>441.65</v>
      </c>
      <c r="D261" s="324">
        <v>442.56666666666661</v>
      </c>
      <c r="E261" s="324">
        <v>437.18333333333322</v>
      </c>
      <c r="F261" s="324">
        <v>432.71666666666664</v>
      </c>
      <c r="G261" s="324">
        <v>427.33333333333326</v>
      </c>
      <c r="H261" s="324">
        <v>447.03333333333319</v>
      </c>
      <c r="I261" s="324">
        <v>452.41666666666663</v>
      </c>
      <c r="J261" s="324">
        <v>456.88333333333316</v>
      </c>
      <c r="K261" s="323">
        <v>447.95</v>
      </c>
      <c r="L261" s="323">
        <v>438.1</v>
      </c>
      <c r="M261" s="323">
        <v>1.68167</v>
      </c>
      <c r="N261" s="1"/>
      <c r="O261" s="1"/>
    </row>
    <row r="262" spans="1:15" ht="12.75" customHeight="1">
      <c r="A262" s="30">
        <v>252</v>
      </c>
      <c r="B262" s="342" t="s">
        <v>416</v>
      </c>
      <c r="C262" s="323">
        <v>279.25</v>
      </c>
      <c r="D262" s="324">
        <v>283.91666666666669</v>
      </c>
      <c r="E262" s="324">
        <v>269.83333333333337</v>
      </c>
      <c r="F262" s="324">
        <v>260.41666666666669</v>
      </c>
      <c r="G262" s="324">
        <v>246.33333333333337</v>
      </c>
      <c r="H262" s="324">
        <v>293.33333333333337</v>
      </c>
      <c r="I262" s="324">
        <v>307.41666666666674</v>
      </c>
      <c r="J262" s="324">
        <v>316.83333333333337</v>
      </c>
      <c r="K262" s="323">
        <v>298</v>
      </c>
      <c r="L262" s="323">
        <v>274.5</v>
      </c>
      <c r="M262" s="323">
        <v>69.734960000000001</v>
      </c>
      <c r="N262" s="1"/>
      <c r="O262" s="1"/>
    </row>
    <row r="263" spans="1:15" ht="12.75" customHeight="1">
      <c r="A263" s="30">
        <v>253</v>
      </c>
      <c r="B263" s="342" t="s">
        <v>417</v>
      </c>
      <c r="C263" s="323">
        <v>106.3</v>
      </c>
      <c r="D263" s="324">
        <v>107.53333333333332</v>
      </c>
      <c r="E263" s="324">
        <v>104.21666666666664</v>
      </c>
      <c r="F263" s="324">
        <v>102.13333333333333</v>
      </c>
      <c r="G263" s="324">
        <v>98.816666666666649</v>
      </c>
      <c r="H263" s="324">
        <v>109.61666666666663</v>
      </c>
      <c r="I263" s="324">
        <v>112.93333333333332</v>
      </c>
      <c r="J263" s="324">
        <v>115.01666666666662</v>
      </c>
      <c r="K263" s="323">
        <v>110.85</v>
      </c>
      <c r="L263" s="323">
        <v>105.45</v>
      </c>
      <c r="M263" s="323">
        <v>8.3654799999999998</v>
      </c>
      <c r="N263" s="1"/>
      <c r="O263" s="1"/>
    </row>
    <row r="264" spans="1:15" ht="12.75" customHeight="1">
      <c r="A264" s="30">
        <v>254</v>
      </c>
      <c r="B264" s="342" t="s">
        <v>418</v>
      </c>
      <c r="C264" s="323">
        <v>64.599999999999994</v>
      </c>
      <c r="D264" s="324">
        <v>65.066666666666663</v>
      </c>
      <c r="E264" s="324">
        <v>63.98333333333332</v>
      </c>
      <c r="F264" s="324">
        <v>63.36666666666666</v>
      </c>
      <c r="G264" s="324">
        <v>62.283333333333317</v>
      </c>
      <c r="H264" s="324">
        <v>65.683333333333323</v>
      </c>
      <c r="I264" s="324">
        <v>66.766666666666666</v>
      </c>
      <c r="J264" s="324">
        <v>67.383333333333326</v>
      </c>
      <c r="K264" s="323">
        <v>66.150000000000006</v>
      </c>
      <c r="L264" s="323">
        <v>64.45</v>
      </c>
      <c r="M264" s="323">
        <v>7.14846</v>
      </c>
      <c r="N264" s="1"/>
      <c r="O264" s="1"/>
    </row>
    <row r="265" spans="1:15" ht="12.75" customHeight="1">
      <c r="A265" s="30">
        <v>255</v>
      </c>
      <c r="B265" s="342" t="s">
        <v>422</v>
      </c>
      <c r="C265" s="323">
        <v>175.75</v>
      </c>
      <c r="D265" s="324">
        <v>179.61666666666667</v>
      </c>
      <c r="E265" s="324">
        <v>170.93333333333334</v>
      </c>
      <c r="F265" s="324">
        <v>166.11666666666667</v>
      </c>
      <c r="G265" s="324">
        <v>157.43333333333334</v>
      </c>
      <c r="H265" s="324">
        <v>184.43333333333334</v>
      </c>
      <c r="I265" s="324">
        <v>193.11666666666667</v>
      </c>
      <c r="J265" s="324">
        <v>197.93333333333334</v>
      </c>
      <c r="K265" s="323">
        <v>188.3</v>
      </c>
      <c r="L265" s="323">
        <v>174.8</v>
      </c>
      <c r="M265" s="323">
        <v>13.630190000000001</v>
      </c>
      <c r="N265" s="1"/>
      <c r="O265" s="1"/>
    </row>
    <row r="266" spans="1:15" ht="12.75" customHeight="1">
      <c r="A266" s="30">
        <v>256</v>
      </c>
      <c r="B266" s="342" t="s">
        <v>421</v>
      </c>
      <c r="C266" s="323">
        <v>340.8</v>
      </c>
      <c r="D266" s="324">
        <v>345.76666666666665</v>
      </c>
      <c r="E266" s="324">
        <v>334.5333333333333</v>
      </c>
      <c r="F266" s="324">
        <v>328.26666666666665</v>
      </c>
      <c r="G266" s="324">
        <v>317.0333333333333</v>
      </c>
      <c r="H266" s="324">
        <v>352.0333333333333</v>
      </c>
      <c r="I266" s="324">
        <v>363.26666666666665</v>
      </c>
      <c r="J266" s="324">
        <v>369.5333333333333</v>
      </c>
      <c r="K266" s="323">
        <v>357</v>
      </c>
      <c r="L266" s="323">
        <v>339.5</v>
      </c>
      <c r="M266" s="323">
        <v>2.7632400000000001</v>
      </c>
      <c r="N266" s="1"/>
      <c r="O266" s="1"/>
    </row>
    <row r="267" spans="1:15" ht="12.75" customHeight="1">
      <c r="A267" s="30">
        <v>257</v>
      </c>
      <c r="B267" s="342" t="s">
        <v>266</v>
      </c>
      <c r="C267" s="323">
        <v>309.10000000000002</v>
      </c>
      <c r="D267" s="324">
        <v>311.06666666666666</v>
      </c>
      <c r="E267" s="324">
        <v>304.23333333333335</v>
      </c>
      <c r="F267" s="324">
        <v>299.36666666666667</v>
      </c>
      <c r="G267" s="324">
        <v>292.53333333333336</v>
      </c>
      <c r="H267" s="324">
        <v>315.93333333333334</v>
      </c>
      <c r="I267" s="324">
        <v>322.76666666666671</v>
      </c>
      <c r="J267" s="324">
        <v>327.63333333333333</v>
      </c>
      <c r="K267" s="323">
        <v>317.89999999999998</v>
      </c>
      <c r="L267" s="323">
        <v>306.2</v>
      </c>
      <c r="M267" s="323">
        <v>1.4489000000000001</v>
      </c>
      <c r="N267" s="1"/>
      <c r="O267" s="1"/>
    </row>
    <row r="268" spans="1:15" ht="12.75" customHeight="1">
      <c r="A268" s="30">
        <v>258</v>
      </c>
      <c r="B268" s="342" t="s">
        <v>139</v>
      </c>
      <c r="C268" s="323">
        <v>641.15</v>
      </c>
      <c r="D268" s="324">
        <v>645.65</v>
      </c>
      <c r="E268" s="324">
        <v>630.5</v>
      </c>
      <c r="F268" s="324">
        <v>619.85</v>
      </c>
      <c r="G268" s="324">
        <v>604.70000000000005</v>
      </c>
      <c r="H268" s="324">
        <v>656.3</v>
      </c>
      <c r="I268" s="324">
        <v>671.44999999999982</v>
      </c>
      <c r="J268" s="324">
        <v>682.09999999999991</v>
      </c>
      <c r="K268" s="323">
        <v>660.8</v>
      </c>
      <c r="L268" s="323">
        <v>635</v>
      </c>
      <c r="M268" s="323">
        <v>47.549840000000003</v>
      </c>
      <c r="N268" s="1"/>
      <c r="O268" s="1"/>
    </row>
    <row r="269" spans="1:15" ht="12.75" customHeight="1">
      <c r="A269" s="30">
        <v>259</v>
      </c>
      <c r="B269" s="342" t="s">
        <v>140</v>
      </c>
      <c r="C269" s="323">
        <v>2524.0500000000002</v>
      </c>
      <c r="D269" s="324">
        <v>2532.2333333333336</v>
      </c>
      <c r="E269" s="324">
        <v>2475.0666666666671</v>
      </c>
      <c r="F269" s="324">
        <v>2426.0833333333335</v>
      </c>
      <c r="G269" s="324">
        <v>2368.916666666667</v>
      </c>
      <c r="H269" s="324">
        <v>2581.2166666666672</v>
      </c>
      <c r="I269" s="324">
        <v>2638.3833333333332</v>
      </c>
      <c r="J269" s="324">
        <v>2687.3666666666672</v>
      </c>
      <c r="K269" s="323">
        <v>2589.4</v>
      </c>
      <c r="L269" s="323">
        <v>2483.25</v>
      </c>
      <c r="M269" s="323">
        <v>36.339359999999999</v>
      </c>
      <c r="N269" s="1"/>
      <c r="O269" s="1"/>
    </row>
    <row r="270" spans="1:15" ht="12.75" customHeight="1">
      <c r="A270" s="30">
        <v>260</v>
      </c>
      <c r="B270" s="342" t="s">
        <v>837</v>
      </c>
      <c r="C270" s="323">
        <v>462.95</v>
      </c>
      <c r="D270" s="324">
        <v>467.61666666666662</v>
      </c>
      <c r="E270" s="324">
        <v>454.33333333333326</v>
      </c>
      <c r="F270" s="324">
        <v>445.71666666666664</v>
      </c>
      <c r="G270" s="324">
        <v>432.43333333333328</v>
      </c>
      <c r="H270" s="324">
        <v>476.23333333333323</v>
      </c>
      <c r="I270" s="324">
        <v>489.51666666666665</v>
      </c>
      <c r="J270" s="324">
        <v>498.13333333333321</v>
      </c>
      <c r="K270" s="323">
        <v>480.9</v>
      </c>
      <c r="L270" s="323">
        <v>459</v>
      </c>
      <c r="M270" s="323">
        <v>9.4184599999999996</v>
      </c>
      <c r="N270" s="1"/>
      <c r="O270" s="1"/>
    </row>
    <row r="271" spans="1:15" ht="12.75" customHeight="1">
      <c r="A271" s="30">
        <v>261</v>
      </c>
      <c r="B271" s="342" t="s">
        <v>838</v>
      </c>
      <c r="C271" s="323">
        <v>403.5</v>
      </c>
      <c r="D271" s="324">
        <v>405.36666666666662</v>
      </c>
      <c r="E271" s="324">
        <v>400.08333333333326</v>
      </c>
      <c r="F271" s="324">
        <v>396.66666666666663</v>
      </c>
      <c r="G271" s="324">
        <v>391.38333333333327</v>
      </c>
      <c r="H271" s="324">
        <v>408.78333333333325</v>
      </c>
      <c r="I271" s="324">
        <v>414.06666666666666</v>
      </c>
      <c r="J271" s="324">
        <v>417.48333333333323</v>
      </c>
      <c r="K271" s="323">
        <v>410.65</v>
      </c>
      <c r="L271" s="323">
        <v>401.95</v>
      </c>
      <c r="M271" s="323">
        <v>1.5669200000000001</v>
      </c>
      <c r="N271" s="1"/>
      <c r="O271" s="1"/>
    </row>
    <row r="272" spans="1:15" ht="12.75" customHeight="1">
      <c r="A272" s="30">
        <v>262</v>
      </c>
      <c r="B272" s="342" t="s">
        <v>424</v>
      </c>
      <c r="C272" s="323">
        <v>746.75</v>
      </c>
      <c r="D272" s="324">
        <v>750.5</v>
      </c>
      <c r="E272" s="324">
        <v>730.1</v>
      </c>
      <c r="F272" s="324">
        <v>713.45</v>
      </c>
      <c r="G272" s="324">
        <v>693.05000000000007</v>
      </c>
      <c r="H272" s="324">
        <v>767.15</v>
      </c>
      <c r="I272" s="324">
        <v>787.55000000000007</v>
      </c>
      <c r="J272" s="324">
        <v>804.19999999999993</v>
      </c>
      <c r="K272" s="323">
        <v>770.9</v>
      </c>
      <c r="L272" s="323">
        <v>733.85</v>
      </c>
      <c r="M272" s="323">
        <v>3.7517100000000001</v>
      </c>
      <c r="N272" s="1"/>
      <c r="O272" s="1"/>
    </row>
    <row r="273" spans="1:15" ht="12.75" customHeight="1">
      <c r="A273" s="30">
        <v>263</v>
      </c>
      <c r="B273" s="342" t="s">
        <v>425</v>
      </c>
      <c r="C273" s="323">
        <v>145.15</v>
      </c>
      <c r="D273" s="324">
        <v>144.28333333333333</v>
      </c>
      <c r="E273" s="324">
        <v>142.71666666666667</v>
      </c>
      <c r="F273" s="324">
        <v>140.28333333333333</v>
      </c>
      <c r="G273" s="324">
        <v>138.71666666666667</v>
      </c>
      <c r="H273" s="324">
        <v>146.71666666666667</v>
      </c>
      <c r="I273" s="324">
        <v>148.28333333333333</v>
      </c>
      <c r="J273" s="324">
        <v>150.71666666666667</v>
      </c>
      <c r="K273" s="323">
        <v>145.85</v>
      </c>
      <c r="L273" s="323">
        <v>141.85</v>
      </c>
      <c r="M273" s="323">
        <v>3.2226599999999999</v>
      </c>
      <c r="N273" s="1"/>
      <c r="O273" s="1"/>
    </row>
    <row r="274" spans="1:15" ht="12.75" customHeight="1">
      <c r="A274" s="30">
        <v>264</v>
      </c>
      <c r="B274" s="342" t="s">
        <v>432</v>
      </c>
      <c r="C274" s="323">
        <v>1007.15</v>
      </c>
      <c r="D274" s="324">
        <v>999.66666666666663</v>
      </c>
      <c r="E274" s="324">
        <v>979.33333333333326</v>
      </c>
      <c r="F274" s="324">
        <v>951.51666666666665</v>
      </c>
      <c r="G274" s="324">
        <v>931.18333333333328</v>
      </c>
      <c r="H274" s="324">
        <v>1027.4833333333331</v>
      </c>
      <c r="I274" s="324">
        <v>1047.8166666666666</v>
      </c>
      <c r="J274" s="324">
        <v>1075.6333333333332</v>
      </c>
      <c r="K274" s="323">
        <v>1020</v>
      </c>
      <c r="L274" s="323">
        <v>971.85</v>
      </c>
      <c r="M274" s="323">
        <v>7.9516400000000003</v>
      </c>
      <c r="N274" s="1"/>
      <c r="O274" s="1"/>
    </row>
    <row r="275" spans="1:15" ht="12.75" customHeight="1">
      <c r="A275" s="30">
        <v>265</v>
      </c>
      <c r="B275" s="342" t="s">
        <v>433</v>
      </c>
      <c r="C275" s="323">
        <v>373.45</v>
      </c>
      <c r="D275" s="324">
        <v>375.7166666666667</v>
      </c>
      <c r="E275" s="324">
        <v>369.48333333333341</v>
      </c>
      <c r="F275" s="324">
        <v>365.51666666666671</v>
      </c>
      <c r="G275" s="324">
        <v>359.28333333333342</v>
      </c>
      <c r="H275" s="324">
        <v>379.68333333333339</v>
      </c>
      <c r="I275" s="324">
        <v>385.91666666666674</v>
      </c>
      <c r="J275" s="324">
        <v>389.88333333333338</v>
      </c>
      <c r="K275" s="323">
        <v>381.95</v>
      </c>
      <c r="L275" s="323">
        <v>371.75</v>
      </c>
      <c r="M275" s="323">
        <v>1.11321</v>
      </c>
      <c r="N275" s="1"/>
      <c r="O275" s="1"/>
    </row>
    <row r="276" spans="1:15" ht="12.75" customHeight="1">
      <c r="A276" s="30">
        <v>266</v>
      </c>
      <c r="B276" s="342" t="s">
        <v>839</v>
      </c>
      <c r="C276" s="323">
        <v>60.25</v>
      </c>
      <c r="D276" s="324">
        <v>60.533333333333331</v>
      </c>
      <c r="E276" s="324">
        <v>59.716666666666661</v>
      </c>
      <c r="F276" s="324">
        <v>59.18333333333333</v>
      </c>
      <c r="G276" s="324">
        <v>58.36666666666666</v>
      </c>
      <c r="H276" s="324">
        <v>61.066666666666663</v>
      </c>
      <c r="I276" s="324">
        <v>61.883333333333326</v>
      </c>
      <c r="J276" s="324">
        <v>62.416666666666664</v>
      </c>
      <c r="K276" s="323">
        <v>61.35</v>
      </c>
      <c r="L276" s="323">
        <v>60</v>
      </c>
      <c r="M276" s="323">
        <v>4.19794</v>
      </c>
      <c r="N276" s="1"/>
      <c r="O276" s="1"/>
    </row>
    <row r="277" spans="1:15" ht="12.75" customHeight="1">
      <c r="A277" s="30">
        <v>267</v>
      </c>
      <c r="B277" s="342" t="s">
        <v>434</v>
      </c>
      <c r="C277" s="323">
        <v>458.05</v>
      </c>
      <c r="D277" s="324">
        <v>455.68333333333339</v>
      </c>
      <c r="E277" s="324">
        <v>451.71666666666681</v>
      </c>
      <c r="F277" s="324">
        <v>445.38333333333344</v>
      </c>
      <c r="G277" s="324">
        <v>441.41666666666686</v>
      </c>
      <c r="H277" s="324">
        <v>462.01666666666677</v>
      </c>
      <c r="I277" s="324">
        <v>465.98333333333335</v>
      </c>
      <c r="J277" s="324">
        <v>472.31666666666672</v>
      </c>
      <c r="K277" s="323">
        <v>459.65</v>
      </c>
      <c r="L277" s="323">
        <v>449.35</v>
      </c>
      <c r="M277" s="323">
        <v>3.3666100000000001</v>
      </c>
      <c r="N277" s="1"/>
      <c r="O277" s="1"/>
    </row>
    <row r="278" spans="1:15" ht="12.75" customHeight="1">
      <c r="A278" s="30">
        <v>268</v>
      </c>
      <c r="B278" s="342" t="s">
        <v>435</v>
      </c>
      <c r="C278" s="323">
        <v>45.95</v>
      </c>
      <c r="D278" s="324">
        <v>46.15</v>
      </c>
      <c r="E278" s="324">
        <v>45.099999999999994</v>
      </c>
      <c r="F278" s="324">
        <v>44.249999999999993</v>
      </c>
      <c r="G278" s="324">
        <v>43.199999999999989</v>
      </c>
      <c r="H278" s="324">
        <v>47</v>
      </c>
      <c r="I278" s="324">
        <v>48.05</v>
      </c>
      <c r="J278" s="324">
        <v>48.900000000000006</v>
      </c>
      <c r="K278" s="323">
        <v>47.2</v>
      </c>
      <c r="L278" s="323">
        <v>45.3</v>
      </c>
      <c r="M278" s="323">
        <v>36.575490000000002</v>
      </c>
      <c r="N278" s="1"/>
      <c r="O278" s="1"/>
    </row>
    <row r="279" spans="1:15" ht="12.75" customHeight="1">
      <c r="A279" s="30">
        <v>269</v>
      </c>
      <c r="B279" s="342" t="s">
        <v>437</v>
      </c>
      <c r="C279" s="323">
        <v>407.35</v>
      </c>
      <c r="D279" s="324">
        <v>404.8</v>
      </c>
      <c r="E279" s="324">
        <v>399.8</v>
      </c>
      <c r="F279" s="324">
        <v>392.25</v>
      </c>
      <c r="G279" s="324">
        <v>387.25</v>
      </c>
      <c r="H279" s="324">
        <v>412.35</v>
      </c>
      <c r="I279" s="324">
        <v>417.35</v>
      </c>
      <c r="J279" s="324">
        <v>424.90000000000003</v>
      </c>
      <c r="K279" s="323">
        <v>409.8</v>
      </c>
      <c r="L279" s="323">
        <v>397.25</v>
      </c>
      <c r="M279" s="323">
        <v>2.1694</v>
      </c>
      <c r="N279" s="1"/>
      <c r="O279" s="1"/>
    </row>
    <row r="280" spans="1:15" ht="12.75" customHeight="1">
      <c r="A280" s="30">
        <v>270</v>
      </c>
      <c r="B280" s="342" t="s">
        <v>427</v>
      </c>
      <c r="C280" s="323">
        <v>1023.7</v>
      </c>
      <c r="D280" s="324">
        <v>1029.0166666666667</v>
      </c>
      <c r="E280" s="324">
        <v>1010.0333333333333</v>
      </c>
      <c r="F280" s="324">
        <v>996.36666666666667</v>
      </c>
      <c r="G280" s="324">
        <v>977.38333333333333</v>
      </c>
      <c r="H280" s="324">
        <v>1042.6833333333334</v>
      </c>
      <c r="I280" s="324">
        <v>1061.6666666666665</v>
      </c>
      <c r="J280" s="324">
        <v>1075.3333333333333</v>
      </c>
      <c r="K280" s="323">
        <v>1048</v>
      </c>
      <c r="L280" s="323">
        <v>1015.35</v>
      </c>
      <c r="M280" s="323">
        <v>1.03044</v>
      </c>
      <c r="N280" s="1"/>
      <c r="O280" s="1"/>
    </row>
    <row r="281" spans="1:15" ht="12.75" customHeight="1">
      <c r="A281" s="30">
        <v>271</v>
      </c>
      <c r="B281" s="342" t="s">
        <v>428</v>
      </c>
      <c r="C281" s="323">
        <v>287.60000000000002</v>
      </c>
      <c r="D281" s="324">
        <v>293.56666666666666</v>
      </c>
      <c r="E281" s="324">
        <v>278.33333333333331</v>
      </c>
      <c r="F281" s="324">
        <v>269.06666666666666</v>
      </c>
      <c r="G281" s="324">
        <v>253.83333333333331</v>
      </c>
      <c r="H281" s="324">
        <v>302.83333333333331</v>
      </c>
      <c r="I281" s="324">
        <v>318.06666666666666</v>
      </c>
      <c r="J281" s="324">
        <v>327.33333333333331</v>
      </c>
      <c r="K281" s="323">
        <v>308.8</v>
      </c>
      <c r="L281" s="323">
        <v>284.3</v>
      </c>
      <c r="M281" s="323">
        <v>5.0979299999999999</v>
      </c>
      <c r="N281" s="1"/>
      <c r="O281" s="1"/>
    </row>
    <row r="282" spans="1:15" ht="12.75" customHeight="1">
      <c r="A282" s="30">
        <v>272</v>
      </c>
      <c r="B282" s="342" t="s">
        <v>141</v>
      </c>
      <c r="C282" s="323">
        <v>1733.75</v>
      </c>
      <c r="D282" s="324">
        <v>1745.8999999999999</v>
      </c>
      <c r="E282" s="324">
        <v>1701.8499999999997</v>
      </c>
      <c r="F282" s="324">
        <v>1669.9499999999998</v>
      </c>
      <c r="G282" s="324">
        <v>1625.8999999999996</v>
      </c>
      <c r="H282" s="324">
        <v>1777.7999999999997</v>
      </c>
      <c r="I282" s="324">
        <v>1821.85</v>
      </c>
      <c r="J282" s="324">
        <v>1853.7499999999998</v>
      </c>
      <c r="K282" s="323">
        <v>1789.95</v>
      </c>
      <c r="L282" s="323">
        <v>1714</v>
      </c>
      <c r="M282" s="323">
        <v>48.074550000000002</v>
      </c>
      <c r="N282" s="1"/>
      <c r="O282" s="1"/>
    </row>
    <row r="283" spans="1:15" ht="12.75" customHeight="1">
      <c r="A283" s="30">
        <v>273</v>
      </c>
      <c r="B283" s="342" t="s">
        <v>429</v>
      </c>
      <c r="C283" s="323">
        <v>561.15</v>
      </c>
      <c r="D283" s="324">
        <v>565.88333333333333</v>
      </c>
      <c r="E283" s="324">
        <v>553.26666666666665</v>
      </c>
      <c r="F283" s="324">
        <v>545.38333333333333</v>
      </c>
      <c r="G283" s="324">
        <v>532.76666666666665</v>
      </c>
      <c r="H283" s="324">
        <v>573.76666666666665</v>
      </c>
      <c r="I283" s="324">
        <v>586.38333333333321</v>
      </c>
      <c r="J283" s="324">
        <v>594.26666666666665</v>
      </c>
      <c r="K283" s="323">
        <v>578.5</v>
      </c>
      <c r="L283" s="323">
        <v>558</v>
      </c>
      <c r="M283" s="323">
        <v>7.13192</v>
      </c>
      <c r="N283" s="1"/>
      <c r="O283" s="1"/>
    </row>
    <row r="284" spans="1:15" ht="12.75" customHeight="1">
      <c r="A284" s="30">
        <v>274</v>
      </c>
      <c r="B284" s="342" t="s">
        <v>426</v>
      </c>
      <c r="C284" s="323">
        <v>608.5</v>
      </c>
      <c r="D284" s="324">
        <v>618.36666666666667</v>
      </c>
      <c r="E284" s="324">
        <v>595.13333333333333</v>
      </c>
      <c r="F284" s="324">
        <v>581.76666666666665</v>
      </c>
      <c r="G284" s="324">
        <v>558.5333333333333</v>
      </c>
      <c r="H284" s="324">
        <v>631.73333333333335</v>
      </c>
      <c r="I284" s="324">
        <v>654.9666666666667</v>
      </c>
      <c r="J284" s="324">
        <v>668.33333333333337</v>
      </c>
      <c r="K284" s="323">
        <v>641.6</v>
      </c>
      <c r="L284" s="323">
        <v>605</v>
      </c>
      <c r="M284" s="323">
        <v>2.4474</v>
      </c>
      <c r="N284" s="1"/>
      <c r="O284" s="1"/>
    </row>
    <row r="285" spans="1:15" ht="12.75" customHeight="1">
      <c r="A285" s="30">
        <v>275</v>
      </c>
      <c r="B285" s="342" t="s">
        <v>430</v>
      </c>
      <c r="C285" s="323">
        <v>203</v>
      </c>
      <c r="D285" s="324">
        <v>203.73333333333335</v>
      </c>
      <c r="E285" s="324">
        <v>199.66666666666669</v>
      </c>
      <c r="F285" s="324">
        <v>196.33333333333334</v>
      </c>
      <c r="G285" s="324">
        <v>192.26666666666668</v>
      </c>
      <c r="H285" s="324">
        <v>207.06666666666669</v>
      </c>
      <c r="I285" s="324">
        <v>211.13333333333335</v>
      </c>
      <c r="J285" s="324">
        <v>214.4666666666667</v>
      </c>
      <c r="K285" s="323">
        <v>207.8</v>
      </c>
      <c r="L285" s="323">
        <v>200.4</v>
      </c>
      <c r="M285" s="323">
        <v>3.04251</v>
      </c>
      <c r="N285" s="1"/>
      <c r="O285" s="1"/>
    </row>
    <row r="286" spans="1:15" ht="12.75" customHeight="1">
      <c r="A286" s="30">
        <v>276</v>
      </c>
      <c r="B286" s="342" t="s">
        <v>431</v>
      </c>
      <c r="C286" s="323">
        <v>1143.05</v>
      </c>
      <c r="D286" s="324">
        <v>1137.2166666666665</v>
      </c>
      <c r="E286" s="324">
        <v>1115.833333333333</v>
      </c>
      <c r="F286" s="324">
        <v>1088.6166666666666</v>
      </c>
      <c r="G286" s="324">
        <v>1067.2333333333331</v>
      </c>
      <c r="H286" s="324">
        <v>1164.4333333333329</v>
      </c>
      <c r="I286" s="324">
        <v>1185.8166666666666</v>
      </c>
      <c r="J286" s="324">
        <v>1213.0333333333328</v>
      </c>
      <c r="K286" s="323">
        <v>1158.5999999999999</v>
      </c>
      <c r="L286" s="323">
        <v>1110</v>
      </c>
      <c r="M286" s="323">
        <v>0.66025</v>
      </c>
      <c r="N286" s="1"/>
      <c r="O286" s="1"/>
    </row>
    <row r="287" spans="1:15" ht="12.75" customHeight="1">
      <c r="A287" s="30">
        <v>277</v>
      </c>
      <c r="B287" s="342" t="s">
        <v>436</v>
      </c>
      <c r="C287" s="323">
        <v>510.7</v>
      </c>
      <c r="D287" s="324">
        <v>514.01666666666665</v>
      </c>
      <c r="E287" s="324">
        <v>503.68333333333328</v>
      </c>
      <c r="F287" s="324">
        <v>496.66666666666663</v>
      </c>
      <c r="G287" s="324">
        <v>486.33333333333326</v>
      </c>
      <c r="H287" s="324">
        <v>521.0333333333333</v>
      </c>
      <c r="I287" s="324">
        <v>531.36666666666679</v>
      </c>
      <c r="J287" s="324">
        <v>538.38333333333333</v>
      </c>
      <c r="K287" s="323">
        <v>524.35</v>
      </c>
      <c r="L287" s="323">
        <v>507</v>
      </c>
      <c r="M287" s="323">
        <v>0.98053000000000001</v>
      </c>
      <c r="N287" s="1"/>
      <c r="O287" s="1"/>
    </row>
    <row r="288" spans="1:15" ht="12.75" customHeight="1">
      <c r="A288" s="30">
        <v>278</v>
      </c>
      <c r="B288" s="342" t="s">
        <v>142</v>
      </c>
      <c r="C288" s="323">
        <v>64.650000000000006</v>
      </c>
      <c r="D288" s="324">
        <v>65.283333333333331</v>
      </c>
      <c r="E288" s="324">
        <v>63.466666666666669</v>
      </c>
      <c r="F288" s="324">
        <v>62.283333333333331</v>
      </c>
      <c r="G288" s="324">
        <v>60.466666666666669</v>
      </c>
      <c r="H288" s="324">
        <v>66.466666666666669</v>
      </c>
      <c r="I288" s="324">
        <v>68.283333333333331</v>
      </c>
      <c r="J288" s="324">
        <v>69.466666666666669</v>
      </c>
      <c r="K288" s="323">
        <v>67.099999999999994</v>
      </c>
      <c r="L288" s="323">
        <v>64.099999999999994</v>
      </c>
      <c r="M288" s="323">
        <v>78.027810000000002</v>
      </c>
      <c r="N288" s="1"/>
      <c r="O288" s="1"/>
    </row>
    <row r="289" spans="1:15" ht="12.75" customHeight="1">
      <c r="A289" s="30">
        <v>279</v>
      </c>
      <c r="B289" s="342" t="s">
        <v>143</v>
      </c>
      <c r="C289" s="323">
        <v>2618.5500000000002</v>
      </c>
      <c r="D289" s="324">
        <v>2631.6833333333334</v>
      </c>
      <c r="E289" s="324">
        <v>2588.3666666666668</v>
      </c>
      <c r="F289" s="324">
        <v>2558.1833333333334</v>
      </c>
      <c r="G289" s="324">
        <v>2514.8666666666668</v>
      </c>
      <c r="H289" s="324">
        <v>2661.8666666666668</v>
      </c>
      <c r="I289" s="324">
        <v>2705.1833333333334</v>
      </c>
      <c r="J289" s="324">
        <v>2735.3666666666668</v>
      </c>
      <c r="K289" s="323">
        <v>2675</v>
      </c>
      <c r="L289" s="323">
        <v>2601.5</v>
      </c>
      <c r="M289" s="323">
        <v>1.94435</v>
      </c>
      <c r="N289" s="1"/>
      <c r="O289" s="1"/>
    </row>
    <row r="290" spans="1:15" ht="12.75" customHeight="1">
      <c r="A290" s="30">
        <v>280</v>
      </c>
      <c r="B290" s="342" t="s">
        <v>438</v>
      </c>
      <c r="C290" s="323">
        <v>358.45</v>
      </c>
      <c r="D290" s="324">
        <v>361.93333333333339</v>
      </c>
      <c r="E290" s="324">
        <v>348.86666666666679</v>
      </c>
      <c r="F290" s="324">
        <v>339.28333333333342</v>
      </c>
      <c r="G290" s="324">
        <v>326.21666666666681</v>
      </c>
      <c r="H290" s="324">
        <v>371.51666666666677</v>
      </c>
      <c r="I290" s="324">
        <v>384.58333333333337</v>
      </c>
      <c r="J290" s="324">
        <v>394.16666666666674</v>
      </c>
      <c r="K290" s="323">
        <v>375</v>
      </c>
      <c r="L290" s="323">
        <v>352.35</v>
      </c>
      <c r="M290" s="323">
        <v>2.0855100000000002</v>
      </c>
      <c r="N290" s="1"/>
      <c r="O290" s="1"/>
    </row>
    <row r="291" spans="1:15" ht="12.75" customHeight="1">
      <c r="A291" s="30">
        <v>281</v>
      </c>
      <c r="B291" s="342" t="s">
        <v>267</v>
      </c>
      <c r="C291" s="323">
        <v>568.85</v>
      </c>
      <c r="D291" s="324">
        <v>573.58333333333337</v>
      </c>
      <c r="E291" s="324">
        <v>560.26666666666677</v>
      </c>
      <c r="F291" s="324">
        <v>551.68333333333339</v>
      </c>
      <c r="G291" s="324">
        <v>538.36666666666679</v>
      </c>
      <c r="H291" s="324">
        <v>582.16666666666674</v>
      </c>
      <c r="I291" s="324">
        <v>595.48333333333335</v>
      </c>
      <c r="J291" s="324">
        <v>604.06666666666672</v>
      </c>
      <c r="K291" s="323">
        <v>586.9</v>
      </c>
      <c r="L291" s="323">
        <v>565</v>
      </c>
      <c r="M291" s="323">
        <v>26.22064</v>
      </c>
      <c r="N291" s="1"/>
      <c r="O291" s="1"/>
    </row>
    <row r="292" spans="1:15" ht="12.75" customHeight="1">
      <c r="A292" s="30">
        <v>282</v>
      </c>
      <c r="B292" s="342" t="s">
        <v>439</v>
      </c>
      <c r="C292" s="323">
        <v>9962.6</v>
      </c>
      <c r="D292" s="324">
        <v>10011.000000000002</v>
      </c>
      <c r="E292" s="324">
        <v>9846.0500000000029</v>
      </c>
      <c r="F292" s="324">
        <v>9729.5000000000018</v>
      </c>
      <c r="G292" s="324">
        <v>9564.5500000000029</v>
      </c>
      <c r="H292" s="324">
        <v>10127.550000000003</v>
      </c>
      <c r="I292" s="324">
        <v>10292.500000000004</v>
      </c>
      <c r="J292" s="324">
        <v>10409.050000000003</v>
      </c>
      <c r="K292" s="323">
        <v>10175.950000000001</v>
      </c>
      <c r="L292" s="323">
        <v>9894.4500000000007</v>
      </c>
      <c r="M292" s="323">
        <v>4.1099999999999998E-2</v>
      </c>
      <c r="N292" s="1"/>
      <c r="O292" s="1"/>
    </row>
    <row r="293" spans="1:15" ht="12.75" customHeight="1">
      <c r="A293" s="30">
        <v>283</v>
      </c>
      <c r="B293" s="342" t="s">
        <v>440</v>
      </c>
      <c r="C293" s="323">
        <v>54.05</v>
      </c>
      <c r="D293" s="324">
        <v>54.833333333333336</v>
      </c>
      <c r="E293" s="324">
        <v>52.716666666666669</v>
      </c>
      <c r="F293" s="324">
        <v>51.383333333333333</v>
      </c>
      <c r="G293" s="324">
        <v>49.266666666666666</v>
      </c>
      <c r="H293" s="324">
        <v>56.166666666666671</v>
      </c>
      <c r="I293" s="324">
        <v>58.283333333333331</v>
      </c>
      <c r="J293" s="324">
        <v>59.616666666666674</v>
      </c>
      <c r="K293" s="323">
        <v>56.95</v>
      </c>
      <c r="L293" s="323">
        <v>53.5</v>
      </c>
      <c r="M293" s="323">
        <v>41.367249999999999</v>
      </c>
      <c r="N293" s="1"/>
      <c r="O293" s="1"/>
    </row>
    <row r="294" spans="1:15" ht="12.75" customHeight="1">
      <c r="A294" s="30">
        <v>284</v>
      </c>
      <c r="B294" s="342" t="s">
        <v>144</v>
      </c>
      <c r="C294" s="323">
        <v>346.2</v>
      </c>
      <c r="D294" s="324">
        <v>349.16666666666669</v>
      </c>
      <c r="E294" s="324">
        <v>341.23333333333335</v>
      </c>
      <c r="F294" s="324">
        <v>336.26666666666665</v>
      </c>
      <c r="G294" s="324">
        <v>328.33333333333331</v>
      </c>
      <c r="H294" s="324">
        <v>354.13333333333338</v>
      </c>
      <c r="I294" s="324">
        <v>362.06666666666666</v>
      </c>
      <c r="J294" s="324">
        <v>367.03333333333342</v>
      </c>
      <c r="K294" s="323">
        <v>357.1</v>
      </c>
      <c r="L294" s="323">
        <v>344.2</v>
      </c>
      <c r="M294" s="323">
        <v>30.015180000000001</v>
      </c>
      <c r="N294" s="1"/>
      <c r="O294" s="1"/>
    </row>
    <row r="295" spans="1:15" ht="12.75" customHeight="1">
      <c r="A295" s="30">
        <v>285</v>
      </c>
      <c r="B295" s="342" t="s">
        <v>441</v>
      </c>
      <c r="C295" s="323">
        <v>3256.45</v>
      </c>
      <c r="D295" s="324">
        <v>3185.2333333333336</v>
      </c>
      <c r="E295" s="324">
        <v>3016.2666666666673</v>
      </c>
      <c r="F295" s="324">
        <v>2776.0833333333339</v>
      </c>
      <c r="G295" s="324">
        <v>2607.1166666666677</v>
      </c>
      <c r="H295" s="324">
        <v>3425.416666666667</v>
      </c>
      <c r="I295" s="324">
        <v>3594.3833333333332</v>
      </c>
      <c r="J295" s="324">
        <v>3834.5666666666666</v>
      </c>
      <c r="K295" s="323">
        <v>3354.2</v>
      </c>
      <c r="L295" s="323">
        <v>2945.05</v>
      </c>
      <c r="M295" s="323">
        <v>21.498619999999999</v>
      </c>
      <c r="N295" s="1"/>
      <c r="O295" s="1"/>
    </row>
    <row r="296" spans="1:15" ht="12.75" customHeight="1">
      <c r="A296" s="30">
        <v>286</v>
      </c>
      <c r="B296" s="342" t="s">
        <v>840</v>
      </c>
      <c r="C296" s="323">
        <v>1036</v>
      </c>
      <c r="D296" s="324">
        <v>1044.9833333333333</v>
      </c>
      <c r="E296" s="324">
        <v>1013.0166666666667</v>
      </c>
      <c r="F296" s="324">
        <v>990.0333333333333</v>
      </c>
      <c r="G296" s="324">
        <v>958.06666666666661</v>
      </c>
      <c r="H296" s="324">
        <v>1067.9666666666667</v>
      </c>
      <c r="I296" s="324">
        <v>1099.9333333333334</v>
      </c>
      <c r="J296" s="324">
        <v>1122.9166666666667</v>
      </c>
      <c r="K296" s="323">
        <v>1076.95</v>
      </c>
      <c r="L296" s="323">
        <v>1022</v>
      </c>
      <c r="M296" s="323">
        <v>4.1922300000000003</v>
      </c>
      <c r="N296" s="1"/>
      <c r="O296" s="1"/>
    </row>
    <row r="297" spans="1:15" ht="12.75" customHeight="1">
      <c r="A297" s="30">
        <v>287</v>
      </c>
      <c r="B297" s="342" t="s">
        <v>145</v>
      </c>
      <c r="C297" s="323">
        <v>1743.45</v>
      </c>
      <c r="D297" s="324">
        <v>1745.0166666666664</v>
      </c>
      <c r="E297" s="324">
        <v>1725.0333333333328</v>
      </c>
      <c r="F297" s="324">
        <v>1706.6166666666663</v>
      </c>
      <c r="G297" s="324">
        <v>1686.6333333333328</v>
      </c>
      <c r="H297" s="324">
        <v>1763.4333333333329</v>
      </c>
      <c r="I297" s="324">
        <v>1783.4166666666665</v>
      </c>
      <c r="J297" s="324">
        <v>1801.833333333333</v>
      </c>
      <c r="K297" s="323">
        <v>1765</v>
      </c>
      <c r="L297" s="323">
        <v>1726.6</v>
      </c>
      <c r="M297" s="323">
        <v>20.62332</v>
      </c>
      <c r="N297" s="1"/>
      <c r="O297" s="1"/>
    </row>
    <row r="298" spans="1:15" ht="12.75" customHeight="1">
      <c r="A298" s="30">
        <v>288</v>
      </c>
      <c r="B298" s="342" t="s">
        <v>146</v>
      </c>
      <c r="C298" s="323">
        <v>6037.8</v>
      </c>
      <c r="D298" s="324">
        <v>6112.9333333333334</v>
      </c>
      <c r="E298" s="324">
        <v>5926.8666666666668</v>
      </c>
      <c r="F298" s="324">
        <v>5815.9333333333334</v>
      </c>
      <c r="G298" s="324">
        <v>5629.8666666666668</v>
      </c>
      <c r="H298" s="324">
        <v>6223.8666666666668</v>
      </c>
      <c r="I298" s="324">
        <v>6409.9333333333343</v>
      </c>
      <c r="J298" s="324">
        <v>6520.8666666666668</v>
      </c>
      <c r="K298" s="323">
        <v>6299</v>
      </c>
      <c r="L298" s="323">
        <v>6002</v>
      </c>
      <c r="M298" s="323">
        <v>4.3508100000000001</v>
      </c>
      <c r="N298" s="1"/>
      <c r="O298" s="1"/>
    </row>
    <row r="299" spans="1:15" ht="12.75" customHeight="1">
      <c r="A299" s="30">
        <v>289</v>
      </c>
      <c r="B299" s="342" t="s">
        <v>147</v>
      </c>
      <c r="C299" s="323">
        <v>4753.8500000000004</v>
      </c>
      <c r="D299" s="324">
        <v>4831.916666666667</v>
      </c>
      <c r="E299" s="324">
        <v>4646.9333333333343</v>
      </c>
      <c r="F299" s="324">
        <v>4540.0166666666673</v>
      </c>
      <c r="G299" s="324">
        <v>4355.0333333333347</v>
      </c>
      <c r="H299" s="324">
        <v>4938.8333333333339</v>
      </c>
      <c r="I299" s="324">
        <v>5123.8166666666657</v>
      </c>
      <c r="J299" s="324">
        <v>5230.7333333333336</v>
      </c>
      <c r="K299" s="323">
        <v>5016.8999999999996</v>
      </c>
      <c r="L299" s="323">
        <v>4725</v>
      </c>
      <c r="M299" s="323">
        <v>3.1786099999999999</v>
      </c>
      <c r="N299" s="1"/>
      <c r="O299" s="1"/>
    </row>
    <row r="300" spans="1:15" ht="12.75" customHeight="1">
      <c r="A300" s="30">
        <v>290</v>
      </c>
      <c r="B300" s="342" t="s">
        <v>148</v>
      </c>
      <c r="C300" s="323">
        <v>737.95</v>
      </c>
      <c r="D300" s="324">
        <v>743.01666666666677</v>
      </c>
      <c r="E300" s="324">
        <v>728.13333333333355</v>
      </c>
      <c r="F300" s="324">
        <v>718.31666666666683</v>
      </c>
      <c r="G300" s="324">
        <v>703.43333333333362</v>
      </c>
      <c r="H300" s="324">
        <v>752.83333333333348</v>
      </c>
      <c r="I300" s="324">
        <v>767.7166666666667</v>
      </c>
      <c r="J300" s="324">
        <v>777.53333333333342</v>
      </c>
      <c r="K300" s="323">
        <v>757.9</v>
      </c>
      <c r="L300" s="323">
        <v>733.2</v>
      </c>
      <c r="M300" s="323">
        <v>11.679600000000001</v>
      </c>
      <c r="N300" s="1"/>
      <c r="O300" s="1"/>
    </row>
    <row r="301" spans="1:15" ht="12.75" customHeight="1">
      <c r="A301" s="30">
        <v>291</v>
      </c>
      <c r="B301" s="342" t="s">
        <v>442</v>
      </c>
      <c r="C301" s="323">
        <v>2384.8000000000002</v>
      </c>
      <c r="D301" s="324">
        <v>2418.0499999999997</v>
      </c>
      <c r="E301" s="324">
        <v>2341.7499999999995</v>
      </c>
      <c r="F301" s="324">
        <v>2298.6999999999998</v>
      </c>
      <c r="G301" s="324">
        <v>2222.3999999999996</v>
      </c>
      <c r="H301" s="324">
        <v>2461.0999999999995</v>
      </c>
      <c r="I301" s="324">
        <v>2537.3999999999996</v>
      </c>
      <c r="J301" s="324">
        <v>2580.4499999999994</v>
      </c>
      <c r="K301" s="323">
        <v>2494.35</v>
      </c>
      <c r="L301" s="323">
        <v>2375</v>
      </c>
      <c r="M301" s="323">
        <v>0.44025999999999998</v>
      </c>
      <c r="N301" s="1"/>
      <c r="O301" s="1"/>
    </row>
    <row r="302" spans="1:15" ht="12.75" customHeight="1">
      <c r="A302" s="30">
        <v>292</v>
      </c>
      <c r="B302" s="342" t="s">
        <v>841</v>
      </c>
      <c r="C302" s="323">
        <v>415.8</v>
      </c>
      <c r="D302" s="324">
        <v>418.51666666666665</v>
      </c>
      <c r="E302" s="324">
        <v>410.33333333333331</v>
      </c>
      <c r="F302" s="324">
        <v>404.86666666666667</v>
      </c>
      <c r="G302" s="324">
        <v>396.68333333333334</v>
      </c>
      <c r="H302" s="324">
        <v>423.98333333333329</v>
      </c>
      <c r="I302" s="324">
        <v>432.16666666666669</v>
      </c>
      <c r="J302" s="324">
        <v>437.63333333333327</v>
      </c>
      <c r="K302" s="323">
        <v>426.7</v>
      </c>
      <c r="L302" s="323">
        <v>413.05</v>
      </c>
      <c r="M302" s="323">
        <v>4.2794600000000003</v>
      </c>
      <c r="N302" s="1"/>
      <c r="O302" s="1"/>
    </row>
    <row r="303" spans="1:15" ht="12.75" customHeight="1">
      <c r="A303" s="30">
        <v>293</v>
      </c>
      <c r="B303" s="342" t="s">
        <v>149</v>
      </c>
      <c r="C303" s="323">
        <v>761.2</v>
      </c>
      <c r="D303" s="324">
        <v>758.4666666666667</v>
      </c>
      <c r="E303" s="324">
        <v>747.73333333333335</v>
      </c>
      <c r="F303" s="324">
        <v>734.26666666666665</v>
      </c>
      <c r="G303" s="324">
        <v>723.5333333333333</v>
      </c>
      <c r="H303" s="324">
        <v>771.93333333333339</v>
      </c>
      <c r="I303" s="324">
        <v>782.66666666666674</v>
      </c>
      <c r="J303" s="324">
        <v>796.13333333333344</v>
      </c>
      <c r="K303" s="323">
        <v>769.2</v>
      </c>
      <c r="L303" s="323">
        <v>745</v>
      </c>
      <c r="M303" s="323">
        <v>48.1145</v>
      </c>
      <c r="N303" s="1"/>
      <c r="O303" s="1"/>
    </row>
    <row r="304" spans="1:15" ht="12.75" customHeight="1">
      <c r="A304" s="30">
        <v>294</v>
      </c>
      <c r="B304" s="342" t="s">
        <v>150</v>
      </c>
      <c r="C304" s="323">
        <v>148.6</v>
      </c>
      <c r="D304" s="324">
        <v>148.78333333333333</v>
      </c>
      <c r="E304" s="324">
        <v>146.21666666666667</v>
      </c>
      <c r="F304" s="324">
        <v>143.83333333333334</v>
      </c>
      <c r="G304" s="324">
        <v>141.26666666666668</v>
      </c>
      <c r="H304" s="324">
        <v>151.16666666666666</v>
      </c>
      <c r="I304" s="324">
        <v>153.73333333333332</v>
      </c>
      <c r="J304" s="324">
        <v>156.11666666666665</v>
      </c>
      <c r="K304" s="323">
        <v>151.35</v>
      </c>
      <c r="L304" s="323">
        <v>146.4</v>
      </c>
      <c r="M304" s="323">
        <v>65.151229999999998</v>
      </c>
      <c r="N304" s="1"/>
      <c r="O304" s="1"/>
    </row>
    <row r="305" spans="1:15" ht="12.75" customHeight="1">
      <c r="A305" s="30">
        <v>295</v>
      </c>
      <c r="B305" s="342" t="s">
        <v>316</v>
      </c>
      <c r="C305" s="323">
        <v>17.850000000000001</v>
      </c>
      <c r="D305" s="324">
        <v>17.883333333333336</v>
      </c>
      <c r="E305" s="324">
        <v>17.666666666666671</v>
      </c>
      <c r="F305" s="324">
        <v>17.483333333333334</v>
      </c>
      <c r="G305" s="324">
        <v>17.266666666666669</v>
      </c>
      <c r="H305" s="324">
        <v>18.066666666666674</v>
      </c>
      <c r="I305" s="324">
        <v>18.283333333333335</v>
      </c>
      <c r="J305" s="324">
        <v>18.466666666666676</v>
      </c>
      <c r="K305" s="323">
        <v>18.100000000000001</v>
      </c>
      <c r="L305" s="323">
        <v>17.7</v>
      </c>
      <c r="M305" s="323">
        <v>24.039079999999998</v>
      </c>
      <c r="N305" s="1"/>
      <c r="O305" s="1"/>
    </row>
    <row r="306" spans="1:15" ht="12.75" customHeight="1">
      <c r="A306" s="30">
        <v>296</v>
      </c>
      <c r="B306" s="342" t="s">
        <v>445</v>
      </c>
      <c r="C306" s="323">
        <v>176.95</v>
      </c>
      <c r="D306" s="324">
        <v>177.25</v>
      </c>
      <c r="E306" s="324">
        <v>172.45</v>
      </c>
      <c r="F306" s="324">
        <v>167.95</v>
      </c>
      <c r="G306" s="324">
        <v>163.14999999999998</v>
      </c>
      <c r="H306" s="324">
        <v>181.75</v>
      </c>
      <c r="I306" s="324">
        <v>186.55</v>
      </c>
      <c r="J306" s="324">
        <v>191.05</v>
      </c>
      <c r="K306" s="323">
        <v>182.05</v>
      </c>
      <c r="L306" s="323">
        <v>172.75</v>
      </c>
      <c r="M306" s="323">
        <v>2.87398</v>
      </c>
      <c r="N306" s="1"/>
      <c r="O306" s="1"/>
    </row>
    <row r="307" spans="1:15" ht="12.75" customHeight="1">
      <c r="A307" s="30">
        <v>297</v>
      </c>
      <c r="B307" s="342" t="s">
        <v>447</v>
      </c>
      <c r="C307" s="323">
        <v>436.6</v>
      </c>
      <c r="D307" s="324">
        <v>439.7</v>
      </c>
      <c r="E307" s="324">
        <v>429.95</v>
      </c>
      <c r="F307" s="324">
        <v>423.3</v>
      </c>
      <c r="G307" s="324">
        <v>413.55</v>
      </c>
      <c r="H307" s="324">
        <v>446.34999999999997</v>
      </c>
      <c r="I307" s="324">
        <v>456.09999999999997</v>
      </c>
      <c r="J307" s="324">
        <v>462.74999999999994</v>
      </c>
      <c r="K307" s="323">
        <v>449.45</v>
      </c>
      <c r="L307" s="323">
        <v>433.05</v>
      </c>
      <c r="M307" s="323">
        <v>1.2577700000000001</v>
      </c>
      <c r="N307" s="1"/>
      <c r="O307" s="1"/>
    </row>
    <row r="308" spans="1:15" ht="12.75" customHeight="1">
      <c r="A308" s="30">
        <v>298</v>
      </c>
      <c r="B308" s="342" t="s">
        <v>151</v>
      </c>
      <c r="C308" s="323">
        <v>113.75</v>
      </c>
      <c r="D308" s="324">
        <v>114.95</v>
      </c>
      <c r="E308" s="324">
        <v>112.10000000000001</v>
      </c>
      <c r="F308" s="324">
        <v>110.45</v>
      </c>
      <c r="G308" s="324">
        <v>107.60000000000001</v>
      </c>
      <c r="H308" s="324">
        <v>116.60000000000001</v>
      </c>
      <c r="I308" s="324">
        <v>119.45</v>
      </c>
      <c r="J308" s="324">
        <v>121.10000000000001</v>
      </c>
      <c r="K308" s="323">
        <v>117.8</v>
      </c>
      <c r="L308" s="323">
        <v>113.3</v>
      </c>
      <c r="M308" s="323">
        <v>71.242159999999998</v>
      </c>
      <c r="N308" s="1"/>
      <c r="O308" s="1"/>
    </row>
    <row r="309" spans="1:15" ht="12.75" customHeight="1">
      <c r="A309" s="30">
        <v>299</v>
      </c>
      <c r="B309" s="342" t="s">
        <v>152</v>
      </c>
      <c r="C309" s="323">
        <v>511.45</v>
      </c>
      <c r="D309" s="324">
        <v>510.83333333333331</v>
      </c>
      <c r="E309" s="324">
        <v>507.86666666666667</v>
      </c>
      <c r="F309" s="324">
        <v>504.28333333333336</v>
      </c>
      <c r="G309" s="324">
        <v>501.31666666666672</v>
      </c>
      <c r="H309" s="324">
        <v>514.41666666666663</v>
      </c>
      <c r="I309" s="324">
        <v>517.38333333333321</v>
      </c>
      <c r="J309" s="324">
        <v>520.96666666666658</v>
      </c>
      <c r="K309" s="323">
        <v>513.79999999999995</v>
      </c>
      <c r="L309" s="323">
        <v>507.25</v>
      </c>
      <c r="M309" s="323">
        <v>11.679729999999999</v>
      </c>
      <c r="N309" s="1"/>
      <c r="O309" s="1"/>
    </row>
    <row r="310" spans="1:15" ht="12.75" customHeight="1">
      <c r="A310" s="30">
        <v>300</v>
      </c>
      <c r="B310" s="342" t="s">
        <v>153</v>
      </c>
      <c r="C310" s="323">
        <v>7420.1</v>
      </c>
      <c r="D310" s="324">
        <v>7452.7</v>
      </c>
      <c r="E310" s="324">
        <v>7285.4</v>
      </c>
      <c r="F310" s="324">
        <v>7150.7</v>
      </c>
      <c r="G310" s="324">
        <v>6983.4</v>
      </c>
      <c r="H310" s="324">
        <v>7587.4</v>
      </c>
      <c r="I310" s="324">
        <v>7754.7000000000007</v>
      </c>
      <c r="J310" s="324">
        <v>7889.4</v>
      </c>
      <c r="K310" s="323">
        <v>7620</v>
      </c>
      <c r="L310" s="323">
        <v>7318</v>
      </c>
      <c r="M310" s="323">
        <v>15.86111</v>
      </c>
      <c r="N310" s="1"/>
      <c r="O310" s="1"/>
    </row>
    <row r="311" spans="1:15" ht="12.75" customHeight="1">
      <c r="A311" s="30">
        <v>301</v>
      </c>
      <c r="B311" s="342" t="s">
        <v>842</v>
      </c>
      <c r="C311" s="323">
        <v>3079.7</v>
      </c>
      <c r="D311" s="324">
        <v>3071.5666666666671</v>
      </c>
      <c r="E311" s="324">
        <v>2998.1333333333341</v>
      </c>
      <c r="F311" s="324">
        <v>2916.5666666666671</v>
      </c>
      <c r="G311" s="324">
        <v>2843.1333333333341</v>
      </c>
      <c r="H311" s="324">
        <v>3153.1333333333341</v>
      </c>
      <c r="I311" s="324">
        <v>3226.5666666666675</v>
      </c>
      <c r="J311" s="324">
        <v>3308.1333333333341</v>
      </c>
      <c r="K311" s="323">
        <v>3145</v>
      </c>
      <c r="L311" s="323">
        <v>2990</v>
      </c>
      <c r="M311" s="323">
        <v>1.7749999999999999</v>
      </c>
      <c r="N311" s="1"/>
      <c r="O311" s="1"/>
    </row>
    <row r="312" spans="1:15" ht="12.75" customHeight="1">
      <c r="A312" s="30">
        <v>302</v>
      </c>
      <c r="B312" s="342" t="s">
        <v>449</v>
      </c>
      <c r="C312" s="323">
        <v>344.1</v>
      </c>
      <c r="D312" s="324">
        <v>343.63333333333338</v>
      </c>
      <c r="E312" s="324">
        <v>337.51666666666677</v>
      </c>
      <c r="F312" s="324">
        <v>330.93333333333339</v>
      </c>
      <c r="G312" s="324">
        <v>324.81666666666678</v>
      </c>
      <c r="H312" s="324">
        <v>350.21666666666675</v>
      </c>
      <c r="I312" s="324">
        <v>356.33333333333343</v>
      </c>
      <c r="J312" s="324">
        <v>362.91666666666674</v>
      </c>
      <c r="K312" s="323">
        <v>349.75</v>
      </c>
      <c r="L312" s="323">
        <v>337.05</v>
      </c>
      <c r="M312" s="323">
        <v>16.01435</v>
      </c>
      <c r="N312" s="1"/>
      <c r="O312" s="1"/>
    </row>
    <row r="313" spans="1:15" ht="12.75" customHeight="1">
      <c r="A313" s="30">
        <v>303</v>
      </c>
      <c r="B313" s="342" t="s">
        <v>450</v>
      </c>
      <c r="C313" s="323">
        <v>249</v>
      </c>
      <c r="D313" s="324">
        <v>248.63333333333333</v>
      </c>
      <c r="E313" s="324">
        <v>245.86666666666665</v>
      </c>
      <c r="F313" s="324">
        <v>242.73333333333332</v>
      </c>
      <c r="G313" s="324">
        <v>239.96666666666664</v>
      </c>
      <c r="H313" s="324">
        <v>251.76666666666665</v>
      </c>
      <c r="I313" s="324">
        <v>254.5333333333333</v>
      </c>
      <c r="J313" s="324">
        <v>257.66666666666663</v>
      </c>
      <c r="K313" s="323">
        <v>251.4</v>
      </c>
      <c r="L313" s="323">
        <v>245.5</v>
      </c>
      <c r="M313" s="323">
        <v>1.94004</v>
      </c>
      <c r="N313" s="1"/>
      <c r="O313" s="1"/>
    </row>
    <row r="314" spans="1:15" ht="12.75" customHeight="1">
      <c r="A314" s="30">
        <v>304</v>
      </c>
      <c r="B314" s="342" t="s">
        <v>154</v>
      </c>
      <c r="C314" s="323">
        <v>858.25</v>
      </c>
      <c r="D314" s="324">
        <v>858.38333333333333</v>
      </c>
      <c r="E314" s="324">
        <v>850.86666666666667</v>
      </c>
      <c r="F314" s="324">
        <v>843.48333333333335</v>
      </c>
      <c r="G314" s="324">
        <v>835.9666666666667</v>
      </c>
      <c r="H314" s="324">
        <v>865.76666666666665</v>
      </c>
      <c r="I314" s="324">
        <v>873.2833333333333</v>
      </c>
      <c r="J314" s="324">
        <v>880.66666666666663</v>
      </c>
      <c r="K314" s="323">
        <v>865.9</v>
      </c>
      <c r="L314" s="323">
        <v>851</v>
      </c>
      <c r="M314" s="323">
        <v>13.56249</v>
      </c>
      <c r="N314" s="1"/>
      <c r="O314" s="1"/>
    </row>
    <row r="315" spans="1:15" ht="12.75" customHeight="1">
      <c r="A315" s="30">
        <v>305</v>
      </c>
      <c r="B315" s="342" t="s">
        <v>455</v>
      </c>
      <c r="C315" s="323">
        <v>1369.9</v>
      </c>
      <c r="D315" s="324">
        <v>1380.1333333333332</v>
      </c>
      <c r="E315" s="324">
        <v>1341.2666666666664</v>
      </c>
      <c r="F315" s="324">
        <v>1312.6333333333332</v>
      </c>
      <c r="G315" s="324">
        <v>1273.7666666666664</v>
      </c>
      <c r="H315" s="324">
        <v>1408.7666666666664</v>
      </c>
      <c r="I315" s="324">
        <v>1447.6333333333332</v>
      </c>
      <c r="J315" s="324">
        <v>1476.2666666666664</v>
      </c>
      <c r="K315" s="323">
        <v>1419</v>
      </c>
      <c r="L315" s="323">
        <v>1351.5</v>
      </c>
      <c r="M315" s="323">
        <v>7.0030200000000002</v>
      </c>
      <c r="N315" s="1"/>
      <c r="O315" s="1"/>
    </row>
    <row r="316" spans="1:15" ht="12.75" customHeight="1">
      <c r="A316" s="30">
        <v>306</v>
      </c>
      <c r="B316" s="342" t="s">
        <v>155</v>
      </c>
      <c r="C316" s="323">
        <v>1874.25</v>
      </c>
      <c r="D316" s="324">
        <v>1904.7166666666665</v>
      </c>
      <c r="E316" s="324">
        <v>1819.5333333333328</v>
      </c>
      <c r="F316" s="324">
        <v>1764.8166666666664</v>
      </c>
      <c r="G316" s="324">
        <v>1679.6333333333328</v>
      </c>
      <c r="H316" s="324">
        <v>1959.4333333333329</v>
      </c>
      <c r="I316" s="324">
        <v>2044.6166666666668</v>
      </c>
      <c r="J316" s="324">
        <v>2099.333333333333</v>
      </c>
      <c r="K316" s="323">
        <v>1989.9</v>
      </c>
      <c r="L316" s="323">
        <v>1850</v>
      </c>
      <c r="M316" s="323">
        <v>3.65313</v>
      </c>
      <c r="N316" s="1"/>
      <c r="O316" s="1"/>
    </row>
    <row r="317" spans="1:15" ht="12.75" customHeight="1">
      <c r="A317" s="30">
        <v>307</v>
      </c>
      <c r="B317" s="342" t="s">
        <v>156</v>
      </c>
      <c r="C317" s="323">
        <v>774.4</v>
      </c>
      <c r="D317" s="324">
        <v>780.18333333333339</v>
      </c>
      <c r="E317" s="324">
        <v>760.61666666666679</v>
      </c>
      <c r="F317" s="324">
        <v>746.83333333333337</v>
      </c>
      <c r="G317" s="324">
        <v>727.26666666666677</v>
      </c>
      <c r="H317" s="324">
        <v>793.96666666666681</v>
      </c>
      <c r="I317" s="324">
        <v>813.53333333333342</v>
      </c>
      <c r="J317" s="324">
        <v>827.31666666666683</v>
      </c>
      <c r="K317" s="323">
        <v>799.75</v>
      </c>
      <c r="L317" s="323">
        <v>766.4</v>
      </c>
      <c r="M317" s="323">
        <v>6.7225999999999999</v>
      </c>
      <c r="N317" s="1"/>
      <c r="O317" s="1"/>
    </row>
    <row r="318" spans="1:15" ht="12.75" customHeight="1">
      <c r="A318" s="30">
        <v>308</v>
      </c>
      <c r="B318" s="342" t="s">
        <v>157</v>
      </c>
      <c r="C318" s="323">
        <v>753.5</v>
      </c>
      <c r="D318" s="324">
        <v>765.85</v>
      </c>
      <c r="E318" s="324">
        <v>738.85</v>
      </c>
      <c r="F318" s="324">
        <v>724.2</v>
      </c>
      <c r="G318" s="324">
        <v>697.2</v>
      </c>
      <c r="H318" s="324">
        <v>780.5</v>
      </c>
      <c r="I318" s="324">
        <v>807.5</v>
      </c>
      <c r="J318" s="324">
        <v>822.15</v>
      </c>
      <c r="K318" s="323">
        <v>792.85</v>
      </c>
      <c r="L318" s="323">
        <v>751.2</v>
      </c>
      <c r="M318" s="323">
        <v>6.8282999999999996</v>
      </c>
      <c r="N318" s="1"/>
      <c r="O318" s="1"/>
    </row>
    <row r="319" spans="1:15" ht="12.75" customHeight="1">
      <c r="A319" s="30">
        <v>309</v>
      </c>
      <c r="B319" s="342" t="s">
        <v>446</v>
      </c>
      <c r="C319" s="323">
        <v>208.45</v>
      </c>
      <c r="D319" s="324">
        <v>209.91666666666666</v>
      </c>
      <c r="E319" s="324">
        <v>205.7833333333333</v>
      </c>
      <c r="F319" s="324">
        <v>203.11666666666665</v>
      </c>
      <c r="G319" s="324">
        <v>198.98333333333329</v>
      </c>
      <c r="H319" s="324">
        <v>212.58333333333331</v>
      </c>
      <c r="I319" s="324">
        <v>216.7166666666667</v>
      </c>
      <c r="J319" s="324">
        <v>219.38333333333333</v>
      </c>
      <c r="K319" s="323">
        <v>214.05</v>
      </c>
      <c r="L319" s="323">
        <v>207.25</v>
      </c>
      <c r="M319" s="323">
        <v>2.2948300000000001</v>
      </c>
      <c r="N319" s="1"/>
      <c r="O319" s="1"/>
    </row>
    <row r="320" spans="1:15" ht="12.75" customHeight="1">
      <c r="A320" s="30">
        <v>310</v>
      </c>
      <c r="B320" s="342" t="s">
        <v>453</v>
      </c>
      <c r="C320" s="323">
        <v>169.9</v>
      </c>
      <c r="D320" s="324">
        <v>170.11666666666667</v>
      </c>
      <c r="E320" s="324">
        <v>168.78333333333336</v>
      </c>
      <c r="F320" s="324">
        <v>167.66666666666669</v>
      </c>
      <c r="G320" s="324">
        <v>166.33333333333337</v>
      </c>
      <c r="H320" s="324">
        <v>171.23333333333335</v>
      </c>
      <c r="I320" s="324">
        <v>172.56666666666666</v>
      </c>
      <c r="J320" s="324">
        <v>173.68333333333334</v>
      </c>
      <c r="K320" s="323">
        <v>171.45</v>
      </c>
      <c r="L320" s="323">
        <v>169</v>
      </c>
      <c r="M320" s="323">
        <v>1.66845</v>
      </c>
      <c r="N320" s="1"/>
      <c r="O320" s="1"/>
    </row>
    <row r="321" spans="1:15" ht="12.75" customHeight="1">
      <c r="A321" s="30">
        <v>311</v>
      </c>
      <c r="B321" s="342" t="s">
        <v>451</v>
      </c>
      <c r="C321" s="323">
        <v>198.65</v>
      </c>
      <c r="D321" s="324">
        <v>195.68333333333331</v>
      </c>
      <c r="E321" s="324">
        <v>187.96666666666661</v>
      </c>
      <c r="F321" s="324">
        <v>177.2833333333333</v>
      </c>
      <c r="G321" s="324">
        <v>169.56666666666661</v>
      </c>
      <c r="H321" s="324">
        <v>206.36666666666662</v>
      </c>
      <c r="I321" s="324">
        <v>214.08333333333331</v>
      </c>
      <c r="J321" s="324">
        <v>224.76666666666662</v>
      </c>
      <c r="K321" s="323">
        <v>203.4</v>
      </c>
      <c r="L321" s="323">
        <v>185</v>
      </c>
      <c r="M321" s="323">
        <v>17.190449999999998</v>
      </c>
      <c r="N321" s="1"/>
      <c r="O321" s="1"/>
    </row>
    <row r="322" spans="1:15" ht="12.75" customHeight="1">
      <c r="A322" s="30">
        <v>312</v>
      </c>
      <c r="B322" s="342" t="s">
        <v>452</v>
      </c>
      <c r="C322" s="323">
        <v>1004.45</v>
      </c>
      <c r="D322" s="324">
        <v>999.16666666666663</v>
      </c>
      <c r="E322" s="324">
        <v>983.0333333333333</v>
      </c>
      <c r="F322" s="324">
        <v>961.61666666666667</v>
      </c>
      <c r="G322" s="324">
        <v>945.48333333333335</v>
      </c>
      <c r="H322" s="324">
        <v>1020.5833333333333</v>
      </c>
      <c r="I322" s="324">
        <v>1036.7166666666667</v>
      </c>
      <c r="J322" s="324">
        <v>1058.1333333333332</v>
      </c>
      <c r="K322" s="323">
        <v>1015.3</v>
      </c>
      <c r="L322" s="323">
        <v>977.75</v>
      </c>
      <c r="M322" s="323">
        <v>5.0669500000000003</v>
      </c>
      <c r="N322" s="1"/>
      <c r="O322" s="1"/>
    </row>
    <row r="323" spans="1:15" ht="12.75" customHeight="1">
      <c r="A323" s="30">
        <v>313</v>
      </c>
      <c r="B323" s="342" t="s">
        <v>158</v>
      </c>
      <c r="C323" s="323">
        <v>3884.15</v>
      </c>
      <c r="D323" s="324">
        <v>3968.7166666666667</v>
      </c>
      <c r="E323" s="324">
        <v>3777.4333333333334</v>
      </c>
      <c r="F323" s="324">
        <v>3670.7166666666667</v>
      </c>
      <c r="G323" s="324">
        <v>3479.4333333333334</v>
      </c>
      <c r="H323" s="324">
        <v>4075.4333333333334</v>
      </c>
      <c r="I323" s="324">
        <v>4266.7166666666672</v>
      </c>
      <c r="J323" s="324">
        <v>4373.4333333333334</v>
      </c>
      <c r="K323" s="323">
        <v>4160</v>
      </c>
      <c r="L323" s="323">
        <v>3862</v>
      </c>
      <c r="M323" s="323">
        <v>8.1317299999999992</v>
      </c>
      <c r="N323" s="1"/>
      <c r="O323" s="1"/>
    </row>
    <row r="324" spans="1:15" ht="12.75" customHeight="1">
      <c r="A324" s="30">
        <v>314</v>
      </c>
      <c r="B324" s="342" t="s">
        <v>443</v>
      </c>
      <c r="C324" s="323">
        <v>47.7</v>
      </c>
      <c r="D324" s="324">
        <v>48.233333333333327</v>
      </c>
      <c r="E324" s="324">
        <v>46.766666666666652</v>
      </c>
      <c r="F324" s="324">
        <v>45.833333333333321</v>
      </c>
      <c r="G324" s="324">
        <v>44.366666666666646</v>
      </c>
      <c r="H324" s="324">
        <v>49.166666666666657</v>
      </c>
      <c r="I324" s="324">
        <v>50.63333333333334</v>
      </c>
      <c r="J324" s="324">
        <v>51.566666666666663</v>
      </c>
      <c r="K324" s="323">
        <v>49.7</v>
      </c>
      <c r="L324" s="323">
        <v>47.3</v>
      </c>
      <c r="M324" s="323">
        <v>41.317860000000003</v>
      </c>
      <c r="N324" s="1"/>
      <c r="O324" s="1"/>
    </row>
    <row r="325" spans="1:15" ht="12.75" customHeight="1">
      <c r="A325" s="30">
        <v>315</v>
      </c>
      <c r="B325" s="342" t="s">
        <v>444</v>
      </c>
      <c r="C325" s="323">
        <v>171.95</v>
      </c>
      <c r="D325" s="324">
        <v>173.54999999999998</v>
      </c>
      <c r="E325" s="324">
        <v>169.29999999999995</v>
      </c>
      <c r="F325" s="324">
        <v>166.64999999999998</v>
      </c>
      <c r="G325" s="324">
        <v>162.39999999999995</v>
      </c>
      <c r="H325" s="324">
        <v>176.19999999999996</v>
      </c>
      <c r="I325" s="324">
        <v>180.45000000000002</v>
      </c>
      <c r="J325" s="324">
        <v>183.09999999999997</v>
      </c>
      <c r="K325" s="323">
        <v>177.8</v>
      </c>
      <c r="L325" s="323">
        <v>170.9</v>
      </c>
      <c r="M325" s="323">
        <v>4.8414599999999997</v>
      </c>
      <c r="N325" s="1"/>
      <c r="O325" s="1"/>
    </row>
    <row r="326" spans="1:15" ht="12.75" customHeight="1">
      <c r="A326" s="30">
        <v>316</v>
      </c>
      <c r="B326" s="342" t="s">
        <v>454</v>
      </c>
      <c r="C326" s="323">
        <v>809.45</v>
      </c>
      <c r="D326" s="324">
        <v>814.55000000000007</v>
      </c>
      <c r="E326" s="324">
        <v>800.50000000000011</v>
      </c>
      <c r="F326" s="324">
        <v>791.55000000000007</v>
      </c>
      <c r="G326" s="324">
        <v>777.50000000000011</v>
      </c>
      <c r="H326" s="324">
        <v>823.50000000000011</v>
      </c>
      <c r="I326" s="324">
        <v>837.55000000000007</v>
      </c>
      <c r="J326" s="324">
        <v>846.50000000000011</v>
      </c>
      <c r="K326" s="323">
        <v>828.6</v>
      </c>
      <c r="L326" s="323">
        <v>805.6</v>
      </c>
      <c r="M326" s="323">
        <v>0.81635000000000002</v>
      </c>
      <c r="N326" s="1"/>
      <c r="O326" s="1"/>
    </row>
    <row r="327" spans="1:15" ht="12.75" customHeight="1">
      <c r="A327" s="30">
        <v>317</v>
      </c>
      <c r="B327" s="342" t="s">
        <v>160</v>
      </c>
      <c r="C327" s="323">
        <v>3187.2</v>
      </c>
      <c r="D327" s="324">
        <v>3223.9333333333329</v>
      </c>
      <c r="E327" s="324">
        <v>3108.3166666666657</v>
      </c>
      <c r="F327" s="324">
        <v>3029.4333333333329</v>
      </c>
      <c r="G327" s="324">
        <v>2913.8166666666657</v>
      </c>
      <c r="H327" s="324">
        <v>3302.8166666666657</v>
      </c>
      <c r="I327" s="324">
        <v>3418.4333333333334</v>
      </c>
      <c r="J327" s="324">
        <v>3497.3166666666657</v>
      </c>
      <c r="K327" s="323">
        <v>3339.55</v>
      </c>
      <c r="L327" s="323">
        <v>3145.05</v>
      </c>
      <c r="M327" s="323">
        <v>9.1777599999999993</v>
      </c>
      <c r="N327" s="1"/>
      <c r="O327" s="1"/>
    </row>
    <row r="328" spans="1:15" ht="12.75" customHeight="1">
      <c r="A328" s="30">
        <v>318</v>
      </c>
      <c r="B328" s="342" t="s">
        <v>161</v>
      </c>
      <c r="C328" s="323">
        <v>68085</v>
      </c>
      <c r="D328" s="324">
        <v>68193.333333333328</v>
      </c>
      <c r="E328" s="324">
        <v>67391.666666666657</v>
      </c>
      <c r="F328" s="324">
        <v>66698.333333333328</v>
      </c>
      <c r="G328" s="324">
        <v>65896.666666666657</v>
      </c>
      <c r="H328" s="324">
        <v>68886.666666666657</v>
      </c>
      <c r="I328" s="324">
        <v>69688.333333333314</v>
      </c>
      <c r="J328" s="324">
        <v>70381.666666666657</v>
      </c>
      <c r="K328" s="323">
        <v>68995</v>
      </c>
      <c r="L328" s="323">
        <v>67500</v>
      </c>
      <c r="M328" s="323">
        <v>9.0649999999999994E-2</v>
      </c>
      <c r="N328" s="1"/>
      <c r="O328" s="1"/>
    </row>
    <row r="329" spans="1:15" ht="12.75" customHeight="1">
      <c r="A329" s="30">
        <v>319</v>
      </c>
      <c r="B329" s="342" t="s">
        <v>448</v>
      </c>
      <c r="C329" s="323">
        <v>42.1</v>
      </c>
      <c r="D329" s="324">
        <v>42.483333333333341</v>
      </c>
      <c r="E329" s="324">
        <v>41.51666666666668</v>
      </c>
      <c r="F329" s="324">
        <v>40.933333333333337</v>
      </c>
      <c r="G329" s="324">
        <v>39.966666666666676</v>
      </c>
      <c r="H329" s="324">
        <v>43.066666666666684</v>
      </c>
      <c r="I329" s="324">
        <v>44.033333333333339</v>
      </c>
      <c r="J329" s="324">
        <v>44.616666666666688</v>
      </c>
      <c r="K329" s="323">
        <v>43.45</v>
      </c>
      <c r="L329" s="323">
        <v>41.9</v>
      </c>
      <c r="M329" s="323">
        <v>8.9812999999999992</v>
      </c>
      <c r="N329" s="1"/>
      <c r="O329" s="1"/>
    </row>
    <row r="330" spans="1:15" ht="12.75" customHeight="1">
      <c r="A330" s="30">
        <v>320</v>
      </c>
      <c r="B330" s="342" t="s">
        <v>162</v>
      </c>
      <c r="C330" s="323">
        <v>1333.35</v>
      </c>
      <c r="D330" s="324">
        <v>1346.75</v>
      </c>
      <c r="E330" s="324">
        <v>1315.15</v>
      </c>
      <c r="F330" s="324">
        <v>1296.95</v>
      </c>
      <c r="G330" s="324">
        <v>1265.3500000000001</v>
      </c>
      <c r="H330" s="324">
        <v>1364.95</v>
      </c>
      <c r="I330" s="324">
        <v>1396.55</v>
      </c>
      <c r="J330" s="324">
        <v>1414.75</v>
      </c>
      <c r="K330" s="323">
        <v>1378.35</v>
      </c>
      <c r="L330" s="323">
        <v>1328.55</v>
      </c>
      <c r="M330" s="323">
        <v>6.4483899999999998</v>
      </c>
      <c r="N330" s="1"/>
      <c r="O330" s="1"/>
    </row>
    <row r="331" spans="1:15" ht="12.75" customHeight="1">
      <c r="A331" s="30">
        <v>321</v>
      </c>
      <c r="B331" s="342" t="s">
        <v>163</v>
      </c>
      <c r="C331" s="323">
        <v>315.85000000000002</v>
      </c>
      <c r="D331" s="324">
        <v>318.61666666666667</v>
      </c>
      <c r="E331" s="324">
        <v>310.58333333333337</v>
      </c>
      <c r="F331" s="324">
        <v>305.31666666666672</v>
      </c>
      <c r="G331" s="324">
        <v>297.28333333333342</v>
      </c>
      <c r="H331" s="324">
        <v>323.88333333333333</v>
      </c>
      <c r="I331" s="324">
        <v>331.91666666666663</v>
      </c>
      <c r="J331" s="324">
        <v>337.18333333333328</v>
      </c>
      <c r="K331" s="323">
        <v>326.64999999999998</v>
      </c>
      <c r="L331" s="323">
        <v>313.35000000000002</v>
      </c>
      <c r="M331" s="323">
        <v>6.1502999999999997</v>
      </c>
      <c r="N331" s="1"/>
      <c r="O331" s="1"/>
    </row>
    <row r="332" spans="1:15" ht="12.75" customHeight="1">
      <c r="A332" s="30">
        <v>322</v>
      </c>
      <c r="B332" s="342" t="s">
        <v>268</v>
      </c>
      <c r="C332" s="323">
        <v>825.45</v>
      </c>
      <c r="D332" s="324">
        <v>831.69999999999993</v>
      </c>
      <c r="E332" s="324">
        <v>815.99999999999989</v>
      </c>
      <c r="F332" s="324">
        <v>806.55</v>
      </c>
      <c r="G332" s="324">
        <v>790.84999999999991</v>
      </c>
      <c r="H332" s="324">
        <v>841.14999999999986</v>
      </c>
      <c r="I332" s="324">
        <v>856.84999999999991</v>
      </c>
      <c r="J332" s="324">
        <v>866.29999999999984</v>
      </c>
      <c r="K332" s="323">
        <v>847.4</v>
      </c>
      <c r="L332" s="323">
        <v>822.25</v>
      </c>
      <c r="M332" s="323">
        <v>1.93232</v>
      </c>
      <c r="N332" s="1"/>
      <c r="O332" s="1"/>
    </row>
    <row r="333" spans="1:15" ht="12.75" customHeight="1">
      <c r="A333" s="30">
        <v>323</v>
      </c>
      <c r="B333" s="342" t="s">
        <v>164</v>
      </c>
      <c r="C333" s="323">
        <v>113.65</v>
      </c>
      <c r="D333" s="324">
        <v>114.36666666666667</v>
      </c>
      <c r="E333" s="324">
        <v>112.03333333333335</v>
      </c>
      <c r="F333" s="324">
        <v>110.41666666666667</v>
      </c>
      <c r="G333" s="324">
        <v>108.08333333333334</v>
      </c>
      <c r="H333" s="324">
        <v>115.98333333333335</v>
      </c>
      <c r="I333" s="324">
        <v>118.31666666666666</v>
      </c>
      <c r="J333" s="324">
        <v>119.93333333333335</v>
      </c>
      <c r="K333" s="323">
        <v>116.7</v>
      </c>
      <c r="L333" s="323">
        <v>112.75</v>
      </c>
      <c r="M333" s="323">
        <v>270.15131000000002</v>
      </c>
      <c r="N333" s="1"/>
      <c r="O333" s="1"/>
    </row>
    <row r="334" spans="1:15" ht="12.75" customHeight="1">
      <c r="A334" s="30">
        <v>324</v>
      </c>
      <c r="B334" s="342" t="s">
        <v>165</v>
      </c>
      <c r="C334" s="323">
        <v>4442.3</v>
      </c>
      <c r="D334" s="324">
        <v>4454.3166666666666</v>
      </c>
      <c r="E334" s="324">
        <v>4368.9833333333336</v>
      </c>
      <c r="F334" s="324">
        <v>4295.666666666667</v>
      </c>
      <c r="G334" s="324">
        <v>4210.3333333333339</v>
      </c>
      <c r="H334" s="324">
        <v>4527.6333333333332</v>
      </c>
      <c r="I334" s="324">
        <v>4612.9666666666672</v>
      </c>
      <c r="J334" s="324">
        <v>4686.2833333333328</v>
      </c>
      <c r="K334" s="323">
        <v>4539.6499999999996</v>
      </c>
      <c r="L334" s="323">
        <v>4381</v>
      </c>
      <c r="M334" s="323">
        <v>4.6513400000000003</v>
      </c>
      <c r="N334" s="1"/>
      <c r="O334" s="1"/>
    </row>
    <row r="335" spans="1:15" ht="12.75" customHeight="1">
      <c r="A335" s="30">
        <v>325</v>
      </c>
      <c r="B335" s="342" t="s">
        <v>166</v>
      </c>
      <c r="C335" s="323">
        <v>3948.4</v>
      </c>
      <c r="D335" s="324">
        <v>3934.8333333333335</v>
      </c>
      <c r="E335" s="324">
        <v>3899.666666666667</v>
      </c>
      <c r="F335" s="324">
        <v>3850.9333333333334</v>
      </c>
      <c r="G335" s="324">
        <v>3815.7666666666669</v>
      </c>
      <c r="H335" s="324">
        <v>3983.5666666666671</v>
      </c>
      <c r="I335" s="324">
        <v>4018.733333333334</v>
      </c>
      <c r="J335" s="324">
        <v>4067.4666666666672</v>
      </c>
      <c r="K335" s="323">
        <v>3970</v>
      </c>
      <c r="L335" s="323">
        <v>3886.1</v>
      </c>
      <c r="M335" s="323">
        <v>1.6956500000000001</v>
      </c>
      <c r="N335" s="1"/>
      <c r="O335" s="1"/>
    </row>
    <row r="336" spans="1:15" ht="12.75" customHeight="1">
      <c r="A336" s="30">
        <v>326</v>
      </c>
      <c r="B336" s="342" t="s">
        <v>843</v>
      </c>
      <c r="C336" s="323">
        <v>1734.65</v>
      </c>
      <c r="D336" s="324">
        <v>1746.7166666666665</v>
      </c>
      <c r="E336" s="324">
        <v>1712.9333333333329</v>
      </c>
      <c r="F336" s="324">
        <v>1691.2166666666665</v>
      </c>
      <c r="G336" s="324">
        <v>1657.4333333333329</v>
      </c>
      <c r="H336" s="324">
        <v>1768.4333333333329</v>
      </c>
      <c r="I336" s="324">
        <v>1802.2166666666662</v>
      </c>
      <c r="J336" s="324">
        <v>1823.9333333333329</v>
      </c>
      <c r="K336" s="323">
        <v>1780.5</v>
      </c>
      <c r="L336" s="323">
        <v>1725</v>
      </c>
      <c r="M336" s="323">
        <v>0.68903000000000003</v>
      </c>
      <c r="N336" s="1"/>
      <c r="O336" s="1"/>
    </row>
    <row r="337" spans="1:15" ht="12.75" customHeight="1">
      <c r="A337" s="30">
        <v>327</v>
      </c>
      <c r="B337" s="342" t="s">
        <v>456</v>
      </c>
      <c r="C337" s="323">
        <v>37.700000000000003</v>
      </c>
      <c r="D337" s="324">
        <v>38.216666666666669</v>
      </c>
      <c r="E337" s="324">
        <v>36.88333333333334</v>
      </c>
      <c r="F337" s="324">
        <v>36.06666666666667</v>
      </c>
      <c r="G337" s="324">
        <v>34.733333333333341</v>
      </c>
      <c r="H337" s="324">
        <v>39.033333333333339</v>
      </c>
      <c r="I337" s="324">
        <v>40.366666666666667</v>
      </c>
      <c r="J337" s="324">
        <v>41.183333333333337</v>
      </c>
      <c r="K337" s="323">
        <v>39.549999999999997</v>
      </c>
      <c r="L337" s="323">
        <v>37.4</v>
      </c>
      <c r="M337" s="323">
        <v>52.131239999999998</v>
      </c>
      <c r="N337" s="1"/>
      <c r="O337" s="1"/>
    </row>
    <row r="338" spans="1:15" ht="12.75" customHeight="1">
      <c r="A338" s="30">
        <v>328</v>
      </c>
      <c r="B338" s="342" t="s">
        <v>457</v>
      </c>
      <c r="C338" s="323">
        <v>60.35</v>
      </c>
      <c r="D338" s="324">
        <v>60.683333333333337</v>
      </c>
      <c r="E338" s="324">
        <v>59.666666666666671</v>
      </c>
      <c r="F338" s="324">
        <v>58.983333333333334</v>
      </c>
      <c r="G338" s="324">
        <v>57.966666666666669</v>
      </c>
      <c r="H338" s="324">
        <v>61.366666666666674</v>
      </c>
      <c r="I338" s="324">
        <v>62.38333333333334</v>
      </c>
      <c r="J338" s="324">
        <v>63.066666666666677</v>
      </c>
      <c r="K338" s="323">
        <v>61.7</v>
      </c>
      <c r="L338" s="323">
        <v>60</v>
      </c>
      <c r="M338" s="323">
        <v>23.929089999999999</v>
      </c>
      <c r="N338" s="1"/>
      <c r="O338" s="1"/>
    </row>
    <row r="339" spans="1:15" ht="12.75" customHeight="1">
      <c r="A339" s="30">
        <v>329</v>
      </c>
      <c r="B339" s="342" t="s">
        <v>458</v>
      </c>
      <c r="C339" s="323">
        <v>535.04999999999995</v>
      </c>
      <c r="D339" s="324">
        <v>540.23333333333335</v>
      </c>
      <c r="E339" s="324">
        <v>526.86666666666667</v>
      </c>
      <c r="F339" s="324">
        <v>518.68333333333328</v>
      </c>
      <c r="G339" s="324">
        <v>505.31666666666661</v>
      </c>
      <c r="H339" s="324">
        <v>548.41666666666674</v>
      </c>
      <c r="I339" s="324">
        <v>561.78333333333353</v>
      </c>
      <c r="J339" s="324">
        <v>569.96666666666681</v>
      </c>
      <c r="K339" s="323">
        <v>553.6</v>
      </c>
      <c r="L339" s="323">
        <v>532.04999999999995</v>
      </c>
      <c r="M339" s="323">
        <v>0.55998000000000003</v>
      </c>
      <c r="N339" s="1"/>
      <c r="O339" s="1"/>
    </row>
    <row r="340" spans="1:15" ht="12.75" customHeight="1">
      <c r="A340" s="30">
        <v>330</v>
      </c>
      <c r="B340" s="342" t="s">
        <v>167</v>
      </c>
      <c r="C340" s="323">
        <v>17461.599999999999</v>
      </c>
      <c r="D340" s="324">
        <v>17422.216666666664</v>
      </c>
      <c r="E340" s="324">
        <v>17284.433333333327</v>
      </c>
      <c r="F340" s="324">
        <v>17107.266666666663</v>
      </c>
      <c r="G340" s="324">
        <v>16969.483333333326</v>
      </c>
      <c r="H340" s="324">
        <v>17599.383333333328</v>
      </c>
      <c r="I340" s="324">
        <v>17737.166666666661</v>
      </c>
      <c r="J340" s="324">
        <v>17914.333333333328</v>
      </c>
      <c r="K340" s="323">
        <v>17560</v>
      </c>
      <c r="L340" s="323">
        <v>17245.05</v>
      </c>
      <c r="M340" s="323">
        <v>0.62211000000000005</v>
      </c>
      <c r="N340" s="1"/>
      <c r="O340" s="1"/>
    </row>
    <row r="341" spans="1:15" ht="12.75" customHeight="1">
      <c r="A341" s="30">
        <v>331</v>
      </c>
      <c r="B341" s="342" t="s">
        <v>464</v>
      </c>
      <c r="C341" s="323">
        <v>78.849999999999994</v>
      </c>
      <c r="D341" s="324">
        <v>78.499999999999986</v>
      </c>
      <c r="E341" s="324">
        <v>76.699999999999974</v>
      </c>
      <c r="F341" s="324">
        <v>74.549999999999983</v>
      </c>
      <c r="G341" s="324">
        <v>72.749999999999972</v>
      </c>
      <c r="H341" s="324">
        <v>80.649999999999977</v>
      </c>
      <c r="I341" s="324">
        <v>82.449999999999989</v>
      </c>
      <c r="J341" s="324">
        <v>84.59999999999998</v>
      </c>
      <c r="K341" s="323">
        <v>80.3</v>
      </c>
      <c r="L341" s="323">
        <v>76.349999999999994</v>
      </c>
      <c r="M341" s="323">
        <v>12.81148</v>
      </c>
      <c r="N341" s="1"/>
      <c r="O341" s="1"/>
    </row>
    <row r="342" spans="1:15" ht="12.75" customHeight="1">
      <c r="A342" s="30">
        <v>332</v>
      </c>
      <c r="B342" s="342" t="s">
        <v>463</v>
      </c>
      <c r="C342" s="323">
        <v>51.2</v>
      </c>
      <c r="D342" s="324">
        <v>51.300000000000004</v>
      </c>
      <c r="E342" s="324">
        <v>50.400000000000006</v>
      </c>
      <c r="F342" s="324">
        <v>49.6</v>
      </c>
      <c r="G342" s="324">
        <v>48.7</v>
      </c>
      <c r="H342" s="324">
        <v>52.100000000000009</v>
      </c>
      <c r="I342" s="324">
        <v>53</v>
      </c>
      <c r="J342" s="324">
        <v>53.800000000000011</v>
      </c>
      <c r="K342" s="323">
        <v>52.2</v>
      </c>
      <c r="L342" s="323">
        <v>50.5</v>
      </c>
      <c r="M342" s="323">
        <v>12.10796</v>
      </c>
      <c r="N342" s="1"/>
      <c r="O342" s="1"/>
    </row>
    <row r="343" spans="1:15" ht="12.75" customHeight="1">
      <c r="A343" s="30">
        <v>333</v>
      </c>
      <c r="B343" s="342" t="s">
        <v>462</v>
      </c>
      <c r="C343" s="323">
        <v>685.6</v>
      </c>
      <c r="D343" s="324">
        <v>690.55000000000007</v>
      </c>
      <c r="E343" s="324">
        <v>671.05000000000018</v>
      </c>
      <c r="F343" s="324">
        <v>656.50000000000011</v>
      </c>
      <c r="G343" s="324">
        <v>637.00000000000023</v>
      </c>
      <c r="H343" s="324">
        <v>705.10000000000014</v>
      </c>
      <c r="I343" s="324">
        <v>724.59999999999991</v>
      </c>
      <c r="J343" s="324">
        <v>739.15000000000009</v>
      </c>
      <c r="K343" s="323">
        <v>710.05</v>
      </c>
      <c r="L343" s="323">
        <v>676</v>
      </c>
      <c r="M343" s="323">
        <v>0.86114999999999997</v>
      </c>
      <c r="N343" s="1"/>
      <c r="O343" s="1"/>
    </row>
    <row r="344" spans="1:15" ht="12.75" customHeight="1">
      <c r="A344" s="30">
        <v>334</v>
      </c>
      <c r="B344" s="342" t="s">
        <v>459</v>
      </c>
      <c r="C344" s="323">
        <v>28.15</v>
      </c>
      <c r="D344" s="324">
        <v>28.216666666666665</v>
      </c>
      <c r="E344" s="324">
        <v>27.983333333333331</v>
      </c>
      <c r="F344" s="324">
        <v>27.816666666666666</v>
      </c>
      <c r="G344" s="324">
        <v>27.583333333333332</v>
      </c>
      <c r="H344" s="324">
        <v>28.383333333333329</v>
      </c>
      <c r="I344" s="324">
        <v>28.616666666666664</v>
      </c>
      <c r="J344" s="324">
        <v>28.783333333333328</v>
      </c>
      <c r="K344" s="323">
        <v>28.45</v>
      </c>
      <c r="L344" s="323">
        <v>28.05</v>
      </c>
      <c r="M344" s="323">
        <v>70.597059999999999</v>
      </c>
      <c r="N344" s="1"/>
      <c r="O344" s="1"/>
    </row>
    <row r="345" spans="1:15" ht="12.75" customHeight="1">
      <c r="A345" s="30">
        <v>335</v>
      </c>
      <c r="B345" s="342" t="s">
        <v>535</v>
      </c>
      <c r="C345" s="323">
        <v>114.7</v>
      </c>
      <c r="D345" s="324">
        <v>115.25</v>
      </c>
      <c r="E345" s="324">
        <v>113.95</v>
      </c>
      <c r="F345" s="324">
        <v>113.2</v>
      </c>
      <c r="G345" s="324">
        <v>111.9</v>
      </c>
      <c r="H345" s="324">
        <v>116</v>
      </c>
      <c r="I345" s="324">
        <v>117.30000000000001</v>
      </c>
      <c r="J345" s="324">
        <v>118.05</v>
      </c>
      <c r="K345" s="323">
        <v>116.55</v>
      </c>
      <c r="L345" s="323">
        <v>114.5</v>
      </c>
      <c r="M345" s="323">
        <v>1.88751</v>
      </c>
      <c r="N345" s="1"/>
      <c r="O345" s="1"/>
    </row>
    <row r="346" spans="1:15" ht="12.75" customHeight="1">
      <c r="A346" s="30">
        <v>336</v>
      </c>
      <c r="B346" s="342" t="s">
        <v>465</v>
      </c>
      <c r="C346" s="323">
        <v>2155.9</v>
      </c>
      <c r="D346" s="324">
        <v>2145.1666666666665</v>
      </c>
      <c r="E346" s="324">
        <v>2106.333333333333</v>
      </c>
      <c r="F346" s="324">
        <v>2056.7666666666664</v>
      </c>
      <c r="G346" s="324">
        <v>2017.9333333333329</v>
      </c>
      <c r="H346" s="324">
        <v>2194.7333333333331</v>
      </c>
      <c r="I346" s="324">
        <v>2233.5666666666662</v>
      </c>
      <c r="J346" s="324">
        <v>2283.1333333333332</v>
      </c>
      <c r="K346" s="323">
        <v>2184</v>
      </c>
      <c r="L346" s="323">
        <v>2095.6</v>
      </c>
      <c r="M346" s="323">
        <v>6.2210000000000001E-2</v>
      </c>
      <c r="N346" s="1"/>
      <c r="O346" s="1"/>
    </row>
    <row r="347" spans="1:15" ht="12.75" customHeight="1">
      <c r="A347" s="30">
        <v>337</v>
      </c>
      <c r="B347" s="342" t="s">
        <v>460</v>
      </c>
      <c r="C347" s="323">
        <v>62.55</v>
      </c>
      <c r="D347" s="324">
        <v>63.199999999999996</v>
      </c>
      <c r="E347" s="324">
        <v>61.599999999999994</v>
      </c>
      <c r="F347" s="324">
        <v>60.65</v>
      </c>
      <c r="G347" s="324">
        <v>59.05</v>
      </c>
      <c r="H347" s="324">
        <v>64.149999999999991</v>
      </c>
      <c r="I347" s="324">
        <v>65.75</v>
      </c>
      <c r="J347" s="324">
        <v>66.699999999999989</v>
      </c>
      <c r="K347" s="323">
        <v>64.8</v>
      </c>
      <c r="L347" s="323">
        <v>62.25</v>
      </c>
      <c r="M347" s="323">
        <v>14.5274</v>
      </c>
      <c r="N347" s="1"/>
      <c r="O347" s="1"/>
    </row>
    <row r="348" spans="1:15" ht="12.75" customHeight="1">
      <c r="A348" s="30">
        <v>338</v>
      </c>
      <c r="B348" s="342" t="s">
        <v>168</v>
      </c>
      <c r="C348" s="323">
        <v>147.55000000000001</v>
      </c>
      <c r="D348" s="324">
        <v>149.68333333333334</v>
      </c>
      <c r="E348" s="324">
        <v>144.61666666666667</v>
      </c>
      <c r="F348" s="324">
        <v>141.68333333333334</v>
      </c>
      <c r="G348" s="324">
        <v>136.61666666666667</v>
      </c>
      <c r="H348" s="324">
        <v>152.61666666666667</v>
      </c>
      <c r="I348" s="324">
        <v>157.68333333333334</v>
      </c>
      <c r="J348" s="324">
        <v>160.61666666666667</v>
      </c>
      <c r="K348" s="323">
        <v>154.75</v>
      </c>
      <c r="L348" s="323">
        <v>146.75</v>
      </c>
      <c r="M348" s="323">
        <v>129.00904</v>
      </c>
      <c r="N348" s="1"/>
      <c r="O348" s="1"/>
    </row>
    <row r="349" spans="1:15" ht="12.75" customHeight="1">
      <c r="A349" s="30">
        <v>339</v>
      </c>
      <c r="B349" s="342" t="s">
        <v>461</v>
      </c>
      <c r="C349" s="323">
        <v>209.25</v>
      </c>
      <c r="D349" s="324">
        <v>210.61666666666667</v>
      </c>
      <c r="E349" s="324">
        <v>204.63333333333335</v>
      </c>
      <c r="F349" s="324">
        <v>200.01666666666668</v>
      </c>
      <c r="G349" s="324">
        <v>194.03333333333336</v>
      </c>
      <c r="H349" s="324">
        <v>215.23333333333335</v>
      </c>
      <c r="I349" s="324">
        <v>221.2166666666667</v>
      </c>
      <c r="J349" s="324">
        <v>225.83333333333334</v>
      </c>
      <c r="K349" s="323">
        <v>216.6</v>
      </c>
      <c r="L349" s="323">
        <v>206</v>
      </c>
      <c r="M349" s="323">
        <v>9.4073399999999996</v>
      </c>
      <c r="N349" s="1"/>
      <c r="O349" s="1"/>
    </row>
    <row r="350" spans="1:15" ht="12.75" customHeight="1">
      <c r="A350" s="30">
        <v>340</v>
      </c>
      <c r="B350" s="342" t="s">
        <v>170</v>
      </c>
      <c r="C350" s="323">
        <v>131.05000000000001</v>
      </c>
      <c r="D350" s="324">
        <v>131.54999999999998</v>
      </c>
      <c r="E350" s="324">
        <v>130.14999999999998</v>
      </c>
      <c r="F350" s="324">
        <v>129.25</v>
      </c>
      <c r="G350" s="324">
        <v>127.85</v>
      </c>
      <c r="H350" s="324">
        <v>132.44999999999996</v>
      </c>
      <c r="I350" s="324">
        <v>133.85</v>
      </c>
      <c r="J350" s="324">
        <v>134.74999999999994</v>
      </c>
      <c r="K350" s="323">
        <v>132.94999999999999</v>
      </c>
      <c r="L350" s="323">
        <v>130.65</v>
      </c>
      <c r="M350" s="323">
        <v>68.951899999999995</v>
      </c>
      <c r="N350" s="1"/>
      <c r="O350" s="1"/>
    </row>
    <row r="351" spans="1:15" ht="12.75" customHeight="1">
      <c r="A351" s="30">
        <v>341</v>
      </c>
      <c r="B351" s="342" t="s">
        <v>269</v>
      </c>
      <c r="C351" s="323">
        <v>889.65</v>
      </c>
      <c r="D351" s="324">
        <v>891.55000000000007</v>
      </c>
      <c r="E351" s="324">
        <v>865.10000000000014</v>
      </c>
      <c r="F351" s="324">
        <v>840.55000000000007</v>
      </c>
      <c r="G351" s="324">
        <v>814.10000000000014</v>
      </c>
      <c r="H351" s="324">
        <v>916.10000000000014</v>
      </c>
      <c r="I351" s="324">
        <v>942.55000000000018</v>
      </c>
      <c r="J351" s="324">
        <v>967.10000000000014</v>
      </c>
      <c r="K351" s="323">
        <v>918</v>
      </c>
      <c r="L351" s="323">
        <v>867</v>
      </c>
      <c r="M351" s="323">
        <v>10.63003</v>
      </c>
      <c r="N351" s="1"/>
      <c r="O351" s="1"/>
    </row>
    <row r="352" spans="1:15" ht="12.75" customHeight="1">
      <c r="A352" s="30">
        <v>342</v>
      </c>
      <c r="B352" s="342" t="s">
        <v>466</v>
      </c>
      <c r="C352" s="323">
        <v>3456.4</v>
      </c>
      <c r="D352" s="324">
        <v>3481.7999999999997</v>
      </c>
      <c r="E352" s="324">
        <v>3416.5999999999995</v>
      </c>
      <c r="F352" s="324">
        <v>3376.7999999999997</v>
      </c>
      <c r="G352" s="324">
        <v>3311.5999999999995</v>
      </c>
      <c r="H352" s="324">
        <v>3521.5999999999995</v>
      </c>
      <c r="I352" s="324">
        <v>3586.7999999999993</v>
      </c>
      <c r="J352" s="324">
        <v>3626.5999999999995</v>
      </c>
      <c r="K352" s="323">
        <v>3547</v>
      </c>
      <c r="L352" s="323">
        <v>3442</v>
      </c>
      <c r="M352" s="323">
        <v>0.5454</v>
      </c>
      <c r="N352" s="1"/>
      <c r="O352" s="1"/>
    </row>
    <row r="353" spans="1:15" ht="12.75" customHeight="1">
      <c r="A353" s="30">
        <v>343</v>
      </c>
      <c r="B353" s="342" t="s">
        <v>270</v>
      </c>
      <c r="C353" s="323">
        <v>228.05</v>
      </c>
      <c r="D353" s="324">
        <v>227.33333333333334</v>
      </c>
      <c r="E353" s="324">
        <v>223.91666666666669</v>
      </c>
      <c r="F353" s="324">
        <v>219.78333333333333</v>
      </c>
      <c r="G353" s="324">
        <v>216.36666666666667</v>
      </c>
      <c r="H353" s="324">
        <v>231.4666666666667</v>
      </c>
      <c r="I353" s="324">
        <v>234.88333333333338</v>
      </c>
      <c r="J353" s="324">
        <v>239.01666666666671</v>
      </c>
      <c r="K353" s="323">
        <v>230.75</v>
      </c>
      <c r="L353" s="323">
        <v>223.2</v>
      </c>
      <c r="M353" s="323">
        <v>13.07044</v>
      </c>
      <c r="N353" s="1"/>
      <c r="O353" s="1"/>
    </row>
    <row r="354" spans="1:15" ht="12.75" customHeight="1">
      <c r="A354" s="30">
        <v>344</v>
      </c>
      <c r="B354" s="342" t="s">
        <v>171</v>
      </c>
      <c r="C354" s="323">
        <v>163.75</v>
      </c>
      <c r="D354" s="324">
        <v>164.96666666666667</v>
      </c>
      <c r="E354" s="324">
        <v>160.43333333333334</v>
      </c>
      <c r="F354" s="324">
        <v>157.11666666666667</v>
      </c>
      <c r="G354" s="324">
        <v>152.58333333333334</v>
      </c>
      <c r="H354" s="324">
        <v>168.28333333333333</v>
      </c>
      <c r="I354" s="324">
        <v>172.81666666666669</v>
      </c>
      <c r="J354" s="324">
        <v>176.13333333333333</v>
      </c>
      <c r="K354" s="323">
        <v>169.5</v>
      </c>
      <c r="L354" s="323">
        <v>161.65</v>
      </c>
      <c r="M354" s="323">
        <v>423.33127000000002</v>
      </c>
      <c r="N354" s="1"/>
      <c r="O354" s="1"/>
    </row>
    <row r="355" spans="1:15" ht="12.75" customHeight="1">
      <c r="A355" s="30">
        <v>345</v>
      </c>
      <c r="B355" s="342" t="s">
        <v>467</v>
      </c>
      <c r="C355" s="323">
        <v>316.75</v>
      </c>
      <c r="D355" s="324">
        <v>314.71666666666664</v>
      </c>
      <c r="E355" s="324">
        <v>307.2833333333333</v>
      </c>
      <c r="F355" s="324">
        <v>297.81666666666666</v>
      </c>
      <c r="G355" s="324">
        <v>290.38333333333333</v>
      </c>
      <c r="H355" s="324">
        <v>324.18333333333328</v>
      </c>
      <c r="I355" s="324">
        <v>331.61666666666656</v>
      </c>
      <c r="J355" s="324">
        <v>341.08333333333326</v>
      </c>
      <c r="K355" s="323">
        <v>322.14999999999998</v>
      </c>
      <c r="L355" s="323">
        <v>305.25</v>
      </c>
      <c r="M355" s="323">
        <v>5.1013299999999999</v>
      </c>
      <c r="N355" s="1"/>
      <c r="O355" s="1"/>
    </row>
    <row r="356" spans="1:15" ht="12.75" customHeight="1">
      <c r="A356" s="30">
        <v>346</v>
      </c>
      <c r="B356" s="342" t="s">
        <v>172</v>
      </c>
      <c r="C356" s="323">
        <v>41230.699999999997</v>
      </c>
      <c r="D356" s="324">
        <v>41269.716666666667</v>
      </c>
      <c r="E356" s="324">
        <v>40914.983333333337</v>
      </c>
      <c r="F356" s="324">
        <v>40599.26666666667</v>
      </c>
      <c r="G356" s="324">
        <v>40244.53333333334</v>
      </c>
      <c r="H356" s="324">
        <v>41585.433333333334</v>
      </c>
      <c r="I356" s="324">
        <v>41940.166666666657</v>
      </c>
      <c r="J356" s="324">
        <v>42255.883333333331</v>
      </c>
      <c r="K356" s="323">
        <v>41624.449999999997</v>
      </c>
      <c r="L356" s="323">
        <v>40954</v>
      </c>
      <c r="M356" s="323">
        <v>0.22771</v>
      </c>
      <c r="N356" s="1"/>
      <c r="O356" s="1"/>
    </row>
    <row r="357" spans="1:15" ht="12.75" customHeight="1">
      <c r="A357" s="30">
        <v>347</v>
      </c>
      <c r="B357" s="342" t="s">
        <v>895</v>
      </c>
      <c r="C357" s="323">
        <v>199.55</v>
      </c>
      <c r="D357" s="324">
        <v>200.70000000000002</v>
      </c>
      <c r="E357" s="324">
        <v>195.50000000000003</v>
      </c>
      <c r="F357" s="324">
        <v>191.45000000000002</v>
      </c>
      <c r="G357" s="324">
        <v>186.25000000000003</v>
      </c>
      <c r="H357" s="324">
        <v>204.75000000000003</v>
      </c>
      <c r="I357" s="324">
        <v>209.95000000000002</v>
      </c>
      <c r="J357" s="324">
        <v>214.00000000000003</v>
      </c>
      <c r="K357" s="323">
        <v>205.9</v>
      </c>
      <c r="L357" s="323">
        <v>196.65</v>
      </c>
      <c r="M357" s="323">
        <v>7.54223</v>
      </c>
      <c r="N357" s="1"/>
      <c r="O357" s="1"/>
    </row>
    <row r="358" spans="1:15" ht="12.75" customHeight="1">
      <c r="A358" s="30">
        <v>348</v>
      </c>
      <c r="B358" s="342" t="s">
        <v>173</v>
      </c>
      <c r="C358" s="323">
        <v>2071.25</v>
      </c>
      <c r="D358" s="324">
        <v>2088.75</v>
      </c>
      <c r="E358" s="324">
        <v>2022.5</v>
      </c>
      <c r="F358" s="324">
        <v>1973.75</v>
      </c>
      <c r="G358" s="324">
        <v>1907.5</v>
      </c>
      <c r="H358" s="324">
        <v>2137.5</v>
      </c>
      <c r="I358" s="324">
        <v>2203.75</v>
      </c>
      <c r="J358" s="324">
        <v>2252.5</v>
      </c>
      <c r="K358" s="323">
        <v>2155</v>
      </c>
      <c r="L358" s="323">
        <v>2040</v>
      </c>
      <c r="M358" s="323">
        <v>15.65483</v>
      </c>
      <c r="N358" s="1"/>
      <c r="O358" s="1"/>
    </row>
    <row r="359" spans="1:15" ht="12.75" customHeight="1">
      <c r="A359" s="30">
        <v>349</v>
      </c>
      <c r="B359" s="342" t="s">
        <v>471</v>
      </c>
      <c r="C359" s="323">
        <v>4326.8999999999996</v>
      </c>
      <c r="D359" s="324">
        <v>4390.9833333333336</v>
      </c>
      <c r="E359" s="324">
        <v>4226.9666666666672</v>
      </c>
      <c r="F359" s="324">
        <v>4127.0333333333338</v>
      </c>
      <c r="G359" s="324">
        <v>3963.0166666666673</v>
      </c>
      <c r="H359" s="324">
        <v>4490.916666666667</v>
      </c>
      <c r="I359" s="324">
        <v>4654.9333333333334</v>
      </c>
      <c r="J359" s="324">
        <v>4754.8666666666668</v>
      </c>
      <c r="K359" s="323">
        <v>4555</v>
      </c>
      <c r="L359" s="323">
        <v>4291.05</v>
      </c>
      <c r="M359" s="323">
        <v>5.0586399999999996</v>
      </c>
      <c r="N359" s="1"/>
      <c r="O359" s="1"/>
    </row>
    <row r="360" spans="1:15" ht="12.75" customHeight="1">
      <c r="A360" s="30">
        <v>350</v>
      </c>
      <c r="B360" s="342" t="s">
        <v>174</v>
      </c>
      <c r="C360" s="323">
        <v>202.45</v>
      </c>
      <c r="D360" s="324">
        <v>203.23333333333335</v>
      </c>
      <c r="E360" s="324">
        <v>200.56666666666669</v>
      </c>
      <c r="F360" s="324">
        <v>198.68333333333334</v>
      </c>
      <c r="G360" s="324">
        <v>196.01666666666668</v>
      </c>
      <c r="H360" s="324">
        <v>205.1166666666667</v>
      </c>
      <c r="I360" s="324">
        <v>207.78333333333333</v>
      </c>
      <c r="J360" s="324">
        <v>209.66666666666671</v>
      </c>
      <c r="K360" s="323">
        <v>205.9</v>
      </c>
      <c r="L360" s="323">
        <v>201.35</v>
      </c>
      <c r="M360" s="323">
        <v>29.105239999999998</v>
      </c>
      <c r="N360" s="1"/>
      <c r="O360" s="1"/>
    </row>
    <row r="361" spans="1:15" ht="12.75" customHeight="1">
      <c r="A361" s="30">
        <v>351</v>
      </c>
      <c r="B361" s="342" t="s">
        <v>175</v>
      </c>
      <c r="C361" s="323">
        <v>110.85</v>
      </c>
      <c r="D361" s="324">
        <v>111.38333333333333</v>
      </c>
      <c r="E361" s="324">
        <v>109.56666666666665</v>
      </c>
      <c r="F361" s="324">
        <v>108.28333333333332</v>
      </c>
      <c r="G361" s="324">
        <v>106.46666666666664</v>
      </c>
      <c r="H361" s="324">
        <v>112.66666666666666</v>
      </c>
      <c r="I361" s="324">
        <v>114.48333333333332</v>
      </c>
      <c r="J361" s="324">
        <v>115.76666666666667</v>
      </c>
      <c r="K361" s="323">
        <v>113.2</v>
      </c>
      <c r="L361" s="323">
        <v>110.1</v>
      </c>
      <c r="M361" s="323">
        <v>55.231699999999996</v>
      </c>
      <c r="N361" s="1"/>
      <c r="O361" s="1"/>
    </row>
    <row r="362" spans="1:15" ht="12.75" customHeight="1">
      <c r="A362" s="30">
        <v>352</v>
      </c>
      <c r="B362" s="342" t="s">
        <v>176</v>
      </c>
      <c r="C362" s="323">
        <v>4400.3</v>
      </c>
      <c r="D362" s="324">
        <v>4412.7666666666664</v>
      </c>
      <c r="E362" s="324">
        <v>4337.5333333333328</v>
      </c>
      <c r="F362" s="324">
        <v>4274.7666666666664</v>
      </c>
      <c r="G362" s="324">
        <v>4199.5333333333328</v>
      </c>
      <c r="H362" s="324">
        <v>4475.5333333333328</v>
      </c>
      <c r="I362" s="324">
        <v>4550.7666666666664</v>
      </c>
      <c r="J362" s="324">
        <v>4613.5333333333328</v>
      </c>
      <c r="K362" s="323">
        <v>4488</v>
      </c>
      <c r="L362" s="323">
        <v>4350</v>
      </c>
      <c r="M362" s="323">
        <v>0.40042</v>
      </c>
      <c r="N362" s="1"/>
      <c r="O362" s="1"/>
    </row>
    <row r="363" spans="1:15" ht="12.75" customHeight="1">
      <c r="A363" s="30">
        <v>353</v>
      </c>
      <c r="B363" s="342" t="s">
        <v>273</v>
      </c>
      <c r="C363" s="323">
        <v>15431.05</v>
      </c>
      <c r="D363" s="324">
        <v>15417.066666666666</v>
      </c>
      <c r="E363" s="324">
        <v>15290.933333333331</v>
      </c>
      <c r="F363" s="324">
        <v>15150.816666666666</v>
      </c>
      <c r="G363" s="324">
        <v>15024.683333333331</v>
      </c>
      <c r="H363" s="324">
        <v>15557.183333333331</v>
      </c>
      <c r="I363" s="324">
        <v>15683.316666666666</v>
      </c>
      <c r="J363" s="324">
        <v>15823.433333333331</v>
      </c>
      <c r="K363" s="323">
        <v>15543.2</v>
      </c>
      <c r="L363" s="323">
        <v>15276.95</v>
      </c>
      <c r="M363" s="323">
        <v>4.6600000000000003E-2</v>
      </c>
      <c r="N363" s="1"/>
      <c r="O363" s="1"/>
    </row>
    <row r="364" spans="1:15" ht="12.75" customHeight="1">
      <c r="A364" s="30">
        <v>354</v>
      </c>
      <c r="B364" s="342" t="s">
        <v>478</v>
      </c>
      <c r="C364" s="323">
        <v>4310.8999999999996</v>
      </c>
      <c r="D364" s="324">
        <v>4303.2166666666662</v>
      </c>
      <c r="E364" s="324">
        <v>4257.6833333333325</v>
      </c>
      <c r="F364" s="324">
        <v>4204.4666666666662</v>
      </c>
      <c r="G364" s="324">
        <v>4158.9333333333325</v>
      </c>
      <c r="H364" s="324">
        <v>4356.4333333333325</v>
      </c>
      <c r="I364" s="324">
        <v>4401.9666666666672</v>
      </c>
      <c r="J364" s="324">
        <v>4455.1833333333325</v>
      </c>
      <c r="K364" s="323">
        <v>4348.75</v>
      </c>
      <c r="L364" s="323">
        <v>4250</v>
      </c>
      <c r="M364" s="323">
        <v>0.12422</v>
      </c>
      <c r="N364" s="1"/>
      <c r="O364" s="1"/>
    </row>
    <row r="365" spans="1:15" ht="12.75" customHeight="1">
      <c r="A365" s="30">
        <v>355</v>
      </c>
      <c r="B365" s="342" t="s">
        <v>473</v>
      </c>
      <c r="C365" s="323">
        <v>955.5</v>
      </c>
      <c r="D365" s="324">
        <v>955.25</v>
      </c>
      <c r="E365" s="324">
        <v>941.5</v>
      </c>
      <c r="F365" s="324">
        <v>927.5</v>
      </c>
      <c r="G365" s="324">
        <v>913.75</v>
      </c>
      <c r="H365" s="324">
        <v>969.25</v>
      </c>
      <c r="I365" s="324">
        <v>983</v>
      </c>
      <c r="J365" s="324">
        <v>997</v>
      </c>
      <c r="K365" s="323">
        <v>969</v>
      </c>
      <c r="L365" s="323">
        <v>941.25</v>
      </c>
      <c r="M365" s="323">
        <v>1.8725400000000001</v>
      </c>
      <c r="N365" s="1"/>
      <c r="O365" s="1"/>
    </row>
    <row r="366" spans="1:15" ht="12.75" customHeight="1">
      <c r="A366" s="30">
        <v>356</v>
      </c>
      <c r="B366" s="342" t="s">
        <v>177</v>
      </c>
      <c r="C366" s="323">
        <v>2370.5500000000002</v>
      </c>
      <c r="D366" s="324">
        <v>2374.1833333333334</v>
      </c>
      <c r="E366" s="324">
        <v>2349.666666666667</v>
      </c>
      <c r="F366" s="324">
        <v>2328.7833333333338</v>
      </c>
      <c r="G366" s="324">
        <v>2304.2666666666673</v>
      </c>
      <c r="H366" s="324">
        <v>2395.0666666666666</v>
      </c>
      <c r="I366" s="324">
        <v>2419.583333333333</v>
      </c>
      <c r="J366" s="324">
        <v>2440.4666666666662</v>
      </c>
      <c r="K366" s="323">
        <v>2398.6999999999998</v>
      </c>
      <c r="L366" s="323">
        <v>2353.3000000000002</v>
      </c>
      <c r="M366" s="323">
        <v>3.6158800000000002</v>
      </c>
      <c r="N366" s="1"/>
      <c r="O366" s="1"/>
    </row>
    <row r="367" spans="1:15" ht="12.75" customHeight="1">
      <c r="A367" s="30">
        <v>357</v>
      </c>
      <c r="B367" s="342" t="s">
        <v>178</v>
      </c>
      <c r="C367" s="323">
        <v>2649.15</v>
      </c>
      <c r="D367" s="324">
        <v>2667.2999999999997</v>
      </c>
      <c r="E367" s="324">
        <v>2598.6999999999994</v>
      </c>
      <c r="F367" s="324">
        <v>2548.2499999999995</v>
      </c>
      <c r="G367" s="324">
        <v>2479.6499999999992</v>
      </c>
      <c r="H367" s="324">
        <v>2717.7499999999995</v>
      </c>
      <c r="I367" s="324">
        <v>2786.35</v>
      </c>
      <c r="J367" s="324">
        <v>2836.7999999999997</v>
      </c>
      <c r="K367" s="323">
        <v>2735.9</v>
      </c>
      <c r="L367" s="323">
        <v>2616.85</v>
      </c>
      <c r="M367" s="323">
        <v>3.8455499999999998</v>
      </c>
      <c r="N367" s="1"/>
      <c r="O367" s="1"/>
    </row>
    <row r="368" spans="1:15" ht="12.75" customHeight="1">
      <c r="A368" s="30">
        <v>358</v>
      </c>
      <c r="B368" s="342" t="s">
        <v>179</v>
      </c>
      <c r="C368" s="323">
        <v>36</v>
      </c>
      <c r="D368" s="324">
        <v>36.366666666666667</v>
      </c>
      <c r="E368" s="324">
        <v>35.533333333333331</v>
      </c>
      <c r="F368" s="324">
        <v>35.066666666666663</v>
      </c>
      <c r="G368" s="324">
        <v>34.233333333333327</v>
      </c>
      <c r="H368" s="324">
        <v>36.833333333333336</v>
      </c>
      <c r="I368" s="324">
        <v>37.666666666666664</v>
      </c>
      <c r="J368" s="324">
        <v>38.13333333333334</v>
      </c>
      <c r="K368" s="323">
        <v>37.200000000000003</v>
      </c>
      <c r="L368" s="323">
        <v>35.9</v>
      </c>
      <c r="M368" s="323">
        <v>507.89501000000001</v>
      </c>
      <c r="N368" s="1"/>
      <c r="O368" s="1"/>
    </row>
    <row r="369" spans="1:15" ht="12.75" customHeight="1">
      <c r="A369" s="30">
        <v>359</v>
      </c>
      <c r="B369" s="342" t="s">
        <v>469</v>
      </c>
      <c r="C369" s="323">
        <v>395.95</v>
      </c>
      <c r="D369" s="324">
        <v>400.26666666666665</v>
      </c>
      <c r="E369" s="324">
        <v>389.48333333333329</v>
      </c>
      <c r="F369" s="324">
        <v>383.01666666666665</v>
      </c>
      <c r="G369" s="324">
        <v>372.23333333333329</v>
      </c>
      <c r="H369" s="324">
        <v>406.73333333333329</v>
      </c>
      <c r="I369" s="324">
        <v>417.51666666666659</v>
      </c>
      <c r="J369" s="324">
        <v>423.98333333333329</v>
      </c>
      <c r="K369" s="323">
        <v>411.05</v>
      </c>
      <c r="L369" s="323">
        <v>393.8</v>
      </c>
      <c r="M369" s="323">
        <v>2.52719</v>
      </c>
      <c r="N369" s="1"/>
      <c r="O369" s="1"/>
    </row>
    <row r="370" spans="1:15" ht="12.75" customHeight="1">
      <c r="A370" s="30">
        <v>360</v>
      </c>
      <c r="B370" s="342" t="s">
        <v>470</v>
      </c>
      <c r="C370" s="323">
        <v>245.95</v>
      </c>
      <c r="D370" s="324">
        <v>248.79999999999998</v>
      </c>
      <c r="E370" s="324">
        <v>241.14999999999998</v>
      </c>
      <c r="F370" s="324">
        <v>236.35</v>
      </c>
      <c r="G370" s="324">
        <v>228.7</v>
      </c>
      <c r="H370" s="324">
        <v>253.59999999999997</v>
      </c>
      <c r="I370" s="324">
        <v>261.25</v>
      </c>
      <c r="J370" s="324">
        <v>266.04999999999995</v>
      </c>
      <c r="K370" s="323">
        <v>256.45</v>
      </c>
      <c r="L370" s="323">
        <v>244</v>
      </c>
      <c r="M370" s="323">
        <v>5.5189000000000004</v>
      </c>
      <c r="N370" s="1"/>
      <c r="O370" s="1"/>
    </row>
    <row r="371" spans="1:15" ht="12.75" customHeight="1">
      <c r="A371" s="30">
        <v>361</v>
      </c>
      <c r="B371" s="342" t="s">
        <v>271</v>
      </c>
      <c r="C371" s="323">
        <v>2395.6</v>
      </c>
      <c r="D371" s="324">
        <v>2376.4666666666667</v>
      </c>
      <c r="E371" s="324">
        <v>2338.9333333333334</v>
      </c>
      <c r="F371" s="324">
        <v>2282.2666666666669</v>
      </c>
      <c r="G371" s="324">
        <v>2244.7333333333336</v>
      </c>
      <c r="H371" s="324">
        <v>2433.1333333333332</v>
      </c>
      <c r="I371" s="324">
        <v>2470.666666666667</v>
      </c>
      <c r="J371" s="324">
        <v>2527.333333333333</v>
      </c>
      <c r="K371" s="323">
        <v>2414</v>
      </c>
      <c r="L371" s="323">
        <v>2319.8000000000002</v>
      </c>
      <c r="M371" s="323">
        <v>2.9642599999999999</v>
      </c>
      <c r="N371" s="1"/>
      <c r="O371" s="1"/>
    </row>
    <row r="372" spans="1:15" ht="12.75" customHeight="1">
      <c r="A372" s="30">
        <v>362</v>
      </c>
      <c r="B372" s="342" t="s">
        <v>474</v>
      </c>
      <c r="C372" s="323">
        <v>806.4</v>
      </c>
      <c r="D372" s="324">
        <v>809.43333333333339</v>
      </c>
      <c r="E372" s="324">
        <v>797.96666666666681</v>
      </c>
      <c r="F372" s="324">
        <v>789.53333333333342</v>
      </c>
      <c r="G372" s="324">
        <v>778.06666666666683</v>
      </c>
      <c r="H372" s="324">
        <v>817.86666666666679</v>
      </c>
      <c r="I372" s="324">
        <v>829.33333333333348</v>
      </c>
      <c r="J372" s="324">
        <v>837.76666666666677</v>
      </c>
      <c r="K372" s="323">
        <v>820.9</v>
      </c>
      <c r="L372" s="323">
        <v>801</v>
      </c>
      <c r="M372" s="323">
        <v>0.25789000000000001</v>
      </c>
      <c r="N372" s="1"/>
      <c r="O372" s="1"/>
    </row>
    <row r="373" spans="1:15" ht="12.75" customHeight="1">
      <c r="A373" s="30">
        <v>363</v>
      </c>
      <c r="B373" s="342" t="s">
        <v>475</v>
      </c>
      <c r="C373" s="323">
        <v>2085.3000000000002</v>
      </c>
      <c r="D373" s="324">
        <v>2063.4500000000003</v>
      </c>
      <c r="E373" s="324">
        <v>1971.9000000000005</v>
      </c>
      <c r="F373" s="324">
        <v>1858.5000000000002</v>
      </c>
      <c r="G373" s="324">
        <v>1766.9500000000005</v>
      </c>
      <c r="H373" s="324">
        <v>2176.8500000000004</v>
      </c>
      <c r="I373" s="324">
        <v>2268.4000000000005</v>
      </c>
      <c r="J373" s="324">
        <v>2381.8000000000006</v>
      </c>
      <c r="K373" s="323">
        <v>2155</v>
      </c>
      <c r="L373" s="323">
        <v>1950.05</v>
      </c>
      <c r="M373" s="323">
        <v>10.388870000000001</v>
      </c>
      <c r="N373" s="1"/>
      <c r="O373" s="1"/>
    </row>
    <row r="374" spans="1:15" ht="12.75" customHeight="1">
      <c r="A374" s="30">
        <v>364</v>
      </c>
      <c r="B374" s="342" t="s">
        <v>844</v>
      </c>
      <c r="C374" s="323">
        <v>232.65</v>
      </c>
      <c r="D374" s="324">
        <v>235.56666666666669</v>
      </c>
      <c r="E374" s="324">
        <v>226.88333333333338</v>
      </c>
      <c r="F374" s="324">
        <v>221.1166666666667</v>
      </c>
      <c r="G374" s="324">
        <v>212.43333333333339</v>
      </c>
      <c r="H374" s="324">
        <v>241.33333333333337</v>
      </c>
      <c r="I374" s="324">
        <v>250.01666666666671</v>
      </c>
      <c r="J374" s="324">
        <v>255.78333333333336</v>
      </c>
      <c r="K374" s="323">
        <v>244.25</v>
      </c>
      <c r="L374" s="323">
        <v>229.8</v>
      </c>
      <c r="M374" s="323">
        <v>21.122430000000001</v>
      </c>
      <c r="N374" s="1"/>
      <c r="O374" s="1"/>
    </row>
    <row r="375" spans="1:15" ht="12.75" customHeight="1">
      <c r="A375" s="30">
        <v>365</v>
      </c>
      <c r="B375" s="342" t="s">
        <v>180</v>
      </c>
      <c r="C375" s="323">
        <v>209.65</v>
      </c>
      <c r="D375" s="324">
        <v>211</v>
      </c>
      <c r="E375" s="324">
        <v>206.95</v>
      </c>
      <c r="F375" s="324">
        <v>204.25</v>
      </c>
      <c r="G375" s="324">
        <v>200.2</v>
      </c>
      <c r="H375" s="324">
        <v>213.7</v>
      </c>
      <c r="I375" s="324">
        <v>217.75</v>
      </c>
      <c r="J375" s="324">
        <v>220.45</v>
      </c>
      <c r="K375" s="323">
        <v>215.05</v>
      </c>
      <c r="L375" s="323">
        <v>208.3</v>
      </c>
      <c r="M375" s="323">
        <v>108.96214000000001</v>
      </c>
      <c r="N375" s="1"/>
      <c r="O375" s="1"/>
    </row>
    <row r="376" spans="1:15" ht="12.75" customHeight="1">
      <c r="A376" s="30">
        <v>366</v>
      </c>
      <c r="B376" s="342" t="s">
        <v>290</v>
      </c>
      <c r="C376" s="323">
        <v>3460.15</v>
      </c>
      <c r="D376" s="324">
        <v>3426.7333333333336</v>
      </c>
      <c r="E376" s="324">
        <v>3304.4666666666672</v>
      </c>
      <c r="F376" s="324">
        <v>3148.7833333333338</v>
      </c>
      <c r="G376" s="324">
        <v>3026.5166666666673</v>
      </c>
      <c r="H376" s="324">
        <v>3582.416666666667</v>
      </c>
      <c r="I376" s="324">
        <v>3704.6833333333334</v>
      </c>
      <c r="J376" s="324">
        <v>3860.3666666666668</v>
      </c>
      <c r="K376" s="323">
        <v>3549</v>
      </c>
      <c r="L376" s="323">
        <v>3271.05</v>
      </c>
      <c r="M376" s="323">
        <v>1.1456299999999999</v>
      </c>
      <c r="N376" s="1"/>
      <c r="O376" s="1"/>
    </row>
    <row r="377" spans="1:15" ht="12.75" customHeight="1">
      <c r="A377" s="30">
        <v>367</v>
      </c>
      <c r="B377" s="342" t="s">
        <v>845</v>
      </c>
      <c r="C377" s="323">
        <v>364.65</v>
      </c>
      <c r="D377" s="324">
        <v>366.93333333333334</v>
      </c>
      <c r="E377" s="324">
        <v>354.7166666666667</v>
      </c>
      <c r="F377" s="324">
        <v>344.78333333333336</v>
      </c>
      <c r="G377" s="324">
        <v>332.56666666666672</v>
      </c>
      <c r="H377" s="324">
        <v>376.86666666666667</v>
      </c>
      <c r="I377" s="324">
        <v>389.08333333333326</v>
      </c>
      <c r="J377" s="324">
        <v>399.01666666666665</v>
      </c>
      <c r="K377" s="323">
        <v>379.15</v>
      </c>
      <c r="L377" s="323">
        <v>357</v>
      </c>
      <c r="M377" s="323">
        <v>7.9684200000000001</v>
      </c>
      <c r="N377" s="1"/>
      <c r="O377" s="1"/>
    </row>
    <row r="378" spans="1:15" ht="12.75" customHeight="1">
      <c r="A378" s="30">
        <v>368</v>
      </c>
      <c r="B378" s="342" t="s">
        <v>272</v>
      </c>
      <c r="C378" s="323">
        <v>436.25</v>
      </c>
      <c r="D378" s="324">
        <v>435.2</v>
      </c>
      <c r="E378" s="324">
        <v>425.9</v>
      </c>
      <c r="F378" s="324">
        <v>415.55</v>
      </c>
      <c r="G378" s="324">
        <v>406.25</v>
      </c>
      <c r="H378" s="324">
        <v>445.54999999999995</v>
      </c>
      <c r="I378" s="324">
        <v>454.85</v>
      </c>
      <c r="J378" s="324">
        <v>465.19999999999993</v>
      </c>
      <c r="K378" s="323">
        <v>444.5</v>
      </c>
      <c r="L378" s="323">
        <v>424.85</v>
      </c>
      <c r="M378" s="323">
        <v>6.3380000000000001</v>
      </c>
      <c r="N378" s="1"/>
      <c r="O378" s="1"/>
    </row>
    <row r="379" spans="1:15" ht="12.75" customHeight="1">
      <c r="A379" s="30">
        <v>369</v>
      </c>
      <c r="B379" s="342" t="s">
        <v>476</v>
      </c>
      <c r="C379" s="323">
        <v>656.1</v>
      </c>
      <c r="D379" s="324">
        <v>661.66666666666663</v>
      </c>
      <c r="E379" s="324">
        <v>648.33333333333326</v>
      </c>
      <c r="F379" s="324">
        <v>640.56666666666661</v>
      </c>
      <c r="G379" s="324">
        <v>627.23333333333323</v>
      </c>
      <c r="H379" s="324">
        <v>669.43333333333328</v>
      </c>
      <c r="I379" s="324">
        <v>682.76666666666654</v>
      </c>
      <c r="J379" s="324">
        <v>690.5333333333333</v>
      </c>
      <c r="K379" s="323">
        <v>675</v>
      </c>
      <c r="L379" s="323">
        <v>653.9</v>
      </c>
      <c r="M379" s="323">
        <v>0.89412000000000003</v>
      </c>
      <c r="N379" s="1"/>
      <c r="O379" s="1"/>
    </row>
    <row r="380" spans="1:15" ht="12.75" customHeight="1">
      <c r="A380" s="30">
        <v>370</v>
      </c>
      <c r="B380" s="342" t="s">
        <v>477</v>
      </c>
      <c r="C380" s="323">
        <v>121.6</v>
      </c>
      <c r="D380" s="324">
        <v>123.06666666666666</v>
      </c>
      <c r="E380" s="324">
        <v>117.93333333333334</v>
      </c>
      <c r="F380" s="324">
        <v>114.26666666666668</v>
      </c>
      <c r="G380" s="324">
        <v>109.13333333333335</v>
      </c>
      <c r="H380" s="324">
        <v>126.73333333333332</v>
      </c>
      <c r="I380" s="324">
        <v>131.86666666666665</v>
      </c>
      <c r="J380" s="324">
        <v>135.5333333333333</v>
      </c>
      <c r="K380" s="323">
        <v>128.19999999999999</v>
      </c>
      <c r="L380" s="323">
        <v>119.4</v>
      </c>
      <c r="M380" s="323">
        <v>2.2136200000000001</v>
      </c>
      <c r="N380" s="1"/>
      <c r="O380" s="1"/>
    </row>
    <row r="381" spans="1:15" ht="12.75" customHeight="1">
      <c r="A381" s="30">
        <v>371</v>
      </c>
      <c r="B381" s="342" t="s">
        <v>182</v>
      </c>
      <c r="C381" s="323">
        <v>1671.7</v>
      </c>
      <c r="D381" s="324">
        <v>1690.5833333333333</v>
      </c>
      <c r="E381" s="324">
        <v>1642.7166666666665</v>
      </c>
      <c r="F381" s="324">
        <v>1613.7333333333331</v>
      </c>
      <c r="G381" s="324">
        <v>1565.8666666666663</v>
      </c>
      <c r="H381" s="324">
        <v>1719.5666666666666</v>
      </c>
      <c r="I381" s="324">
        <v>1767.4333333333334</v>
      </c>
      <c r="J381" s="324">
        <v>1796.4166666666667</v>
      </c>
      <c r="K381" s="323">
        <v>1738.45</v>
      </c>
      <c r="L381" s="323">
        <v>1661.6</v>
      </c>
      <c r="M381" s="323">
        <v>8.7630999999999997</v>
      </c>
      <c r="N381" s="1"/>
      <c r="O381" s="1"/>
    </row>
    <row r="382" spans="1:15" ht="12.75" customHeight="1">
      <c r="A382" s="30">
        <v>372</v>
      </c>
      <c r="B382" s="342" t="s">
        <v>479</v>
      </c>
      <c r="C382" s="323">
        <v>575.4</v>
      </c>
      <c r="D382" s="324">
        <v>572.06666666666672</v>
      </c>
      <c r="E382" s="324">
        <v>561.38333333333344</v>
      </c>
      <c r="F382" s="324">
        <v>547.36666666666667</v>
      </c>
      <c r="G382" s="324">
        <v>536.68333333333339</v>
      </c>
      <c r="H382" s="324">
        <v>586.08333333333348</v>
      </c>
      <c r="I382" s="324">
        <v>596.76666666666665</v>
      </c>
      <c r="J382" s="324">
        <v>610.78333333333353</v>
      </c>
      <c r="K382" s="323">
        <v>582.75</v>
      </c>
      <c r="L382" s="323">
        <v>558.04999999999995</v>
      </c>
      <c r="M382" s="323">
        <v>4.5339</v>
      </c>
      <c r="N382" s="1"/>
      <c r="O382" s="1"/>
    </row>
    <row r="383" spans="1:15" ht="12.75" customHeight="1">
      <c r="A383" s="30">
        <v>373</v>
      </c>
      <c r="B383" s="342" t="s">
        <v>481</v>
      </c>
      <c r="C383" s="323">
        <v>879.8</v>
      </c>
      <c r="D383" s="324">
        <v>887.7166666666667</v>
      </c>
      <c r="E383" s="324">
        <v>867.08333333333337</v>
      </c>
      <c r="F383" s="324">
        <v>854.36666666666667</v>
      </c>
      <c r="G383" s="324">
        <v>833.73333333333335</v>
      </c>
      <c r="H383" s="324">
        <v>900.43333333333339</v>
      </c>
      <c r="I383" s="324">
        <v>921.06666666666661</v>
      </c>
      <c r="J383" s="324">
        <v>933.78333333333342</v>
      </c>
      <c r="K383" s="323">
        <v>908.35</v>
      </c>
      <c r="L383" s="323">
        <v>875</v>
      </c>
      <c r="M383" s="323">
        <v>2.0240100000000001</v>
      </c>
      <c r="N383" s="1"/>
      <c r="O383" s="1"/>
    </row>
    <row r="384" spans="1:15" ht="12.75" customHeight="1">
      <c r="A384" s="30">
        <v>374</v>
      </c>
      <c r="B384" s="342" t="s">
        <v>846</v>
      </c>
      <c r="C384" s="323">
        <v>89.25</v>
      </c>
      <c r="D384" s="324">
        <v>89.966666666666654</v>
      </c>
      <c r="E384" s="324">
        <v>88.183333333333309</v>
      </c>
      <c r="F384" s="324">
        <v>87.11666666666666</v>
      </c>
      <c r="G384" s="324">
        <v>85.333333333333314</v>
      </c>
      <c r="H384" s="324">
        <v>91.033333333333303</v>
      </c>
      <c r="I384" s="324">
        <v>92.816666666666634</v>
      </c>
      <c r="J384" s="324">
        <v>93.883333333333297</v>
      </c>
      <c r="K384" s="323">
        <v>91.75</v>
      </c>
      <c r="L384" s="323">
        <v>88.9</v>
      </c>
      <c r="M384" s="323">
        <v>7.95411</v>
      </c>
      <c r="N384" s="1"/>
      <c r="O384" s="1"/>
    </row>
    <row r="385" spans="1:15" ht="12.75" customHeight="1">
      <c r="A385" s="30">
        <v>375</v>
      </c>
      <c r="B385" s="342" t="s">
        <v>483</v>
      </c>
      <c r="C385" s="323">
        <v>178.45</v>
      </c>
      <c r="D385" s="324">
        <v>180.73333333333335</v>
      </c>
      <c r="E385" s="324">
        <v>174.9666666666667</v>
      </c>
      <c r="F385" s="324">
        <v>171.48333333333335</v>
      </c>
      <c r="G385" s="324">
        <v>165.7166666666667</v>
      </c>
      <c r="H385" s="324">
        <v>184.2166666666667</v>
      </c>
      <c r="I385" s="324">
        <v>189.98333333333335</v>
      </c>
      <c r="J385" s="324">
        <v>193.4666666666667</v>
      </c>
      <c r="K385" s="323">
        <v>186.5</v>
      </c>
      <c r="L385" s="323">
        <v>177.25</v>
      </c>
      <c r="M385" s="323">
        <v>18.580400000000001</v>
      </c>
      <c r="N385" s="1"/>
      <c r="O385" s="1"/>
    </row>
    <row r="386" spans="1:15" ht="12.75" customHeight="1">
      <c r="A386" s="30">
        <v>376</v>
      </c>
      <c r="B386" s="342" t="s">
        <v>484</v>
      </c>
      <c r="C386" s="323">
        <v>693.7</v>
      </c>
      <c r="D386" s="324">
        <v>700.76666666666677</v>
      </c>
      <c r="E386" s="324">
        <v>682.93333333333351</v>
      </c>
      <c r="F386" s="324">
        <v>672.16666666666674</v>
      </c>
      <c r="G386" s="324">
        <v>654.33333333333348</v>
      </c>
      <c r="H386" s="324">
        <v>711.53333333333353</v>
      </c>
      <c r="I386" s="324">
        <v>729.36666666666679</v>
      </c>
      <c r="J386" s="324">
        <v>740.13333333333355</v>
      </c>
      <c r="K386" s="323">
        <v>718.6</v>
      </c>
      <c r="L386" s="323">
        <v>690</v>
      </c>
      <c r="M386" s="323">
        <v>0.76439000000000001</v>
      </c>
      <c r="N386" s="1"/>
      <c r="O386" s="1"/>
    </row>
    <row r="387" spans="1:15" ht="12.75" customHeight="1">
      <c r="A387" s="30">
        <v>377</v>
      </c>
      <c r="B387" s="342" t="s">
        <v>485</v>
      </c>
      <c r="C387" s="323">
        <v>247</v>
      </c>
      <c r="D387" s="324">
        <v>248.63333333333333</v>
      </c>
      <c r="E387" s="324">
        <v>242.76666666666665</v>
      </c>
      <c r="F387" s="324">
        <v>238.53333333333333</v>
      </c>
      <c r="G387" s="324">
        <v>232.66666666666666</v>
      </c>
      <c r="H387" s="324">
        <v>252.86666666666665</v>
      </c>
      <c r="I387" s="324">
        <v>258.73333333333335</v>
      </c>
      <c r="J387" s="324">
        <v>262.96666666666664</v>
      </c>
      <c r="K387" s="323">
        <v>254.5</v>
      </c>
      <c r="L387" s="323">
        <v>244.4</v>
      </c>
      <c r="M387" s="323">
        <v>1.9369700000000001</v>
      </c>
      <c r="N387" s="1"/>
      <c r="O387" s="1"/>
    </row>
    <row r="388" spans="1:15" ht="12.75" customHeight="1">
      <c r="A388" s="30">
        <v>378</v>
      </c>
      <c r="B388" s="342" t="s">
        <v>183</v>
      </c>
      <c r="C388" s="323">
        <v>725.9</v>
      </c>
      <c r="D388" s="324">
        <v>729.2166666666667</v>
      </c>
      <c r="E388" s="324">
        <v>716.68333333333339</v>
      </c>
      <c r="F388" s="324">
        <v>707.4666666666667</v>
      </c>
      <c r="G388" s="324">
        <v>694.93333333333339</v>
      </c>
      <c r="H388" s="324">
        <v>738.43333333333339</v>
      </c>
      <c r="I388" s="324">
        <v>750.9666666666667</v>
      </c>
      <c r="J388" s="324">
        <v>760.18333333333339</v>
      </c>
      <c r="K388" s="323">
        <v>741.75</v>
      </c>
      <c r="L388" s="323">
        <v>720</v>
      </c>
      <c r="M388" s="323">
        <v>2.8243499999999999</v>
      </c>
      <c r="N388" s="1"/>
      <c r="O388" s="1"/>
    </row>
    <row r="389" spans="1:15" ht="12.75" customHeight="1">
      <c r="A389" s="30">
        <v>379</v>
      </c>
      <c r="B389" s="342" t="s">
        <v>487</v>
      </c>
      <c r="C389" s="323">
        <v>2201.35</v>
      </c>
      <c r="D389" s="324">
        <v>2195.65</v>
      </c>
      <c r="E389" s="324">
        <v>2186.7000000000003</v>
      </c>
      <c r="F389" s="324">
        <v>2172.0500000000002</v>
      </c>
      <c r="G389" s="324">
        <v>2163.1000000000004</v>
      </c>
      <c r="H389" s="324">
        <v>2210.3000000000002</v>
      </c>
      <c r="I389" s="324">
        <v>2219.25</v>
      </c>
      <c r="J389" s="324">
        <v>2233.9</v>
      </c>
      <c r="K389" s="323">
        <v>2204.6</v>
      </c>
      <c r="L389" s="323">
        <v>2181</v>
      </c>
      <c r="M389" s="323">
        <v>6.2590000000000007E-2</v>
      </c>
      <c r="N389" s="1"/>
      <c r="O389" s="1"/>
    </row>
    <row r="390" spans="1:15" ht="12.75" customHeight="1">
      <c r="A390" s="30">
        <v>380</v>
      </c>
      <c r="B390" s="342" t="s">
        <v>896</v>
      </c>
      <c r="C390" s="323">
        <v>105.55</v>
      </c>
      <c r="D390" s="324">
        <v>105.53333333333332</v>
      </c>
      <c r="E390" s="324">
        <v>104.46666666666664</v>
      </c>
      <c r="F390" s="324">
        <v>103.38333333333333</v>
      </c>
      <c r="G390" s="324">
        <v>102.31666666666665</v>
      </c>
      <c r="H390" s="324">
        <v>106.61666666666663</v>
      </c>
      <c r="I390" s="324">
        <v>107.68333333333332</v>
      </c>
      <c r="J390" s="324">
        <v>108.76666666666662</v>
      </c>
      <c r="K390" s="323">
        <v>106.6</v>
      </c>
      <c r="L390" s="323">
        <v>104.45</v>
      </c>
      <c r="M390" s="323">
        <v>11.27519</v>
      </c>
      <c r="N390" s="1"/>
      <c r="O390" s="1"/>
    </row>
    <row r="391" spans="1:15" ht="12.75" customHeight="1">
      <c r="A391" s="30">
        <v>381</v>
      </c>
      <c r="B391" s="342" t="s">
        <v>184</v>
      </c>
      <c r="C391" s="323">
        <v>129.25</v>
      </c>
      <c r="D391" s="324">
        <v>130.93333333333334</v>
      </c>
      <c r="E391" s="324">
        <v>126.61666666666667</v>
      </c>
      <c r="F391" s="324">
        <v>123.98333333333335</v>
      </c>
      <c r="G391" s="324">
        <v>119.66666666666669</v>
      </c>
      <c r="H391" s="324">
        <v>133.56666666666666</v>
      </c>
      <c r="I391" s="324">
        <v>137.88333333333333</v>
      </c>
      <c r="J391" s="324">
        <v>140.51666666666665</v>
      </c>
      <c r="K391" s="323">
        <v>135.25</v>
      </c>
      <c r="L391" s="323">
        <v>128.30000000000001</v>
      </c>
      <c r="M391" s="323">
        <v>134.91923</v>
      </c>
      <c r="N391" s="1"/>
      <c r="O391" s="1"/>
    </row>
    <row r="392" spans="1:15" ht="12.75" customHeight="1">
      <c r="A392" s="30">
        <v>382</v>
      </c>
      <c r="B392" s="342" t="s">
        <v>486</v>
      </c>
      <c r="C392" s="323">
        <v>79.7</v>
      </c>
      <c r="D392" s="324">
        <v>80.083333333333329</v>
      </c>
      <c r="E392" s="324">
        <v>78.316666666666663</v>
      </c>
      <c r="F392" s="324">
        <v>76.933333333333337</v>
      </c>
      <c r="G392" s="324">
        <v>75.166666666666671</v>
      </c>
      <c r="H392" s="324">
        <v>81.466666666666654</v>
      </c>
      <c r="I392" s="324">
        <v>83.233333333333334</v>
      </c>
      <c r="J392" s="324">
        <v>84.616666666666646</v>
      </c>
      <c r="K392" s="323">
        <v>81.849999999999994</v>
      </c>
      <c r="L392" s="323">
        <v>78.7</v>
      </c>
      <c r="M392" s="323">
        <v>30.158519999999999</v>
      </c>
      <c r="N392" s="1"/>
      <c r="O392" s="1"/>
    </row>
    <row r="393" spans="1:15" ht="12.75" customHeight="1">
      <c r="A393" s="30">
        <v>383</v>
      </c>
      <c r="B393" s="342" t="s">
        <v>185</v>
      </c>
      <c r="C393" s="323">
        <v>122.05</v>
      </c>
      <c r="D393" s="324">
        <v>122.71666666666665</v>
      </c>
      <c r="E393" s="324">
        <v>120.73333333333331</v>
      </c>
      <c r="F393" s="324">
        <v>119.41666666666666</v>
      </c>
      <c r="G393" s="324">
        <v>117.43333333333331</v>
      </c>
      <c r="H393" s="324">
        <v>124.0333333333333</v>
      </c>
      <c r="I393" s="324">
        <v>126.01666666666665</v>
      </c>
      <c r="J393" s="324">
        <v>127.3333333333333</v>
      </c>
      <c r="K393" s="323">
        <v>124.7</v>
      </c>
      <c r="L393" s="323">
        <v>121.4</v>
      </c>
      <c r="M393" s="323">
        <v>39.985280000000003</v>
      </c>
      <c r="N393" s="1"/>
      <c r="O393" s="1"/>
    </row>
    <row r="394" spans="1:15" ht="12.75" customHeight="1">
      <c r="A394" s="30">
        <v>384</v>
      </c>
      <c r="B394" s="342" t="s">
        <v>488</v>
      </c>
      <c r="C394" s="323">
        <v>148.9</v>
      </c>
      <c r="D394" s="324">
        <v>149.31666666666669</v>
      </c>
      <c r="E394" s="324">
        <v>146.93333333333339</v>
      </c>
      <c r="F394" s="324">
        <v>144.9666666666667</v>
      </c>
      <c r="G394" s="324">
        <v>142.5833333333334</v>
      </c>
      <c r="H394" s="324">
        <v>151.28333333333339</v>
      </c>
      <c r="I394" s="324">
        <v>153.66666666666666</v>
      </c>
      <c r="J394" s="324">
        <v>155.63333333333338</v>
      </c>
      <c r="K394" s="323">
        <v>151.69999999999999</v>
      </c>
      <c r="L394" s="323">
        <v>147.35</v>
      </c>
      <c r="M394" s="323">
        <v>24.10388</v>
      </c>
      <c r="N394" s="1"/>
      <c r="O394" s="1"/>
    </row>
    <row r="395" spans="1:15" ht="12.75" customHeight="1">
      <c r="A395" s="30">
        <v>385</v>
      </c>
      <c r="B395" s="342" t="s">
        <v>489</v>
      </c>
      <c r="C395" s="323">
        <v>1144.75</v>
      </c>
      <c r="D395" s="324">
        <v>1157.8333333333333</v>
      </c>
      <c r="E395" s="324">
        <v>1129.9166666666665</v>
      </c>
      <c r="F395" s="324">
        <v>1115.0833333333333</v>
      </c>
      <c r="G395" s="324">
        <v>1087.1666666666665</v>
      </c>
      <c r="H395" s="324">
        <v>1172.6666666666665</v>
      </c>
      <c r="I395" s="324">
        <v>1200.583333333333</v>
      </c>
      <c r="J395" s="324">
        <v>1215.4166666666665</v>
      </c>
      <c r="K395" s="323">
        <v>1185.75</v>
      </c>
      <c r="L395" s="323">
        <v>1143</v>
      </c>
      <c r="M395" s="323">
        <v>1.8163</v>
      </c>
      <c r="N395" s="1"/>
      <c r="O395" s="1"/>
    </row>
    <row r="396" spans="1:15" ht="12.75" customHeight="1">
      <c r="A396" s="30">
        <v>386</v>
      </c>
      <c r="B396" s="342" t="s">
        <v>186</v>
      </c>
      <c r="C396" s="323">
        <v>2363.4499999999998</v>
      </c>
      <c r="D396" s="324">
        <v>2377.4166666666665</v>
      </c>
      <c r="E396" s="324">
        <v>2326.8833333333332</v>
      </c>
      <c r="F396" s="324">
        <v>2290.3166666666666</v>
      </c>
      <c r="G396" s="324">
        <v>2239.7833333333333</v>
      </c>
      <c r="H396" s="324">
        <v>2413.9833333333331</v>
      </c>
      <c r="I396" s="324">
        <v>2464.5166666666669</v>
      </c>
      <c r="J396" s="324">
        <v>2501.083333333333</v>
      </c>
      <c r="K396" s="323">
        <v>2427.9499999999998</v>
      </c>
      <c r="L396" s="323">
        <v>2340.85</v>
      </c>
      <c r="M396" s="323">
        <v>73.497399999999999</v>
      </c>
      <c r="N396" s="1"/>
      <c r="O396" s="1"/>
    </row>
    <row r="397" spans="1:15" ht="12.75" customHeight="1">
      <c r="A397" s="30">
        <v>387</v>
      </c>
      <c r="B397" s="342" t="s">
        <v>847</v>
      </c>
      <c r="C397" s="323">
        <v>545.45000000000005</v>
      </c>
      <c r="D397" s="324">
        <v>543.45000000000005</v>
      </c>
      <c r="E397" s="324">
        <v>532.55000000000007</v>
      </c>
      <c r="F397" s="324">
        <v>519.65</v>
      </c>
      <c r="G397" s="324">
        <v>508.75</v>
      </c>
      <c r="H397" s="324">
        <v>556.35000000000014</v>
      </c>
      <c r="I397" s="324">
        <v>567.25000000000023</v>
      </c>
      <c r="J397" s="324">
        <v>580.1500000000002</v>
      </c>
      <c r="K397" s="323">
        <v>554.35</v>
      </c>
      <c r="L397" s="323">
        <v>530.54999999999995</v>
      </c>
      <c r="M397" s="323">
        <v>5.5982599999999998</v>
      </c>
      <c r="N397" s="1"/>
      <c r="O397" s="1"/>
    </row>
    <row r="398" spans="1:15" ht="12.75" customHeight="1">
      <c r="A398" s="30">
        <v>388</v>
      </c>
      <c r="B398" s="342" t="s">
        <v>480</v>
      </c>
      <c r="C398" s="323">
        <v>251.7</v>
      </c>
      <c r="D398" s="324">
        <v>253.33333333333334</v>
      </c>
      <c r="E398" s="324">
        <v>248.66666666666669</v>
      </c>
      <c r="F398" s="324">
        <v>245.63333333333335</v>
      </c>
      <c r="G398" s="324">
        <v>240.9666666666667</v>
      </c>
      <c r="H398" s="324">
        <v>256.36666666666667</v>
      </c>
      <c r="I398" s="324">
        <v>261.03333333333336</v>
      </c>
      <c r="J398" s="324">
        <v>264.06666666666666</v>
      </c>
      <c r="K398" s="323">
        <v>258</v>
      </c>
      <c r="L398" s="323">
        <v>250.3</v>
      </c>
      <c r="M398" s="323">
        <v>5.7832400000000002</v>
      </c>
      <c r="N398" s="1"/>
      <c r="O398" s="1"/>
    </row>
    <row r="399" spans="1:15" ht="12.75" customHeight="1">
      <c r="A399" s="30">
        <v>389</v>
      </c>
      <c r="B399" s="342" t="s">
        <v>490</v>
      </c>
      <c r="C399" s="323">
        <v>948.55</v>
      </c>
      <c r="D399" s="324">
        <v>952.26666666666677</v>
      </c>
      <c r="E399" s="324">
        <v>940.28333333333353</v>
      </c>
      <c r="F399" s="324">
        <v>932.01666666666677</v>
      </c>
      <c r="G399" s="324">
        <v>920.03333333333353</v>
      </c>
      <c r="H399" s="324">
        <v>960.53333333333353</v>
      </c>
      <c r="I399" s="324">
        <v>972.51666666666688</v>
      </c>
      <c r="J399" s="324">
        <v>980.78333333333353</v>
      </c>
      <c r="K399" s="323">
        <v>964.25</v>
      </c>
      <c r="L399" s="323">
        <v>944</v>
      </c>
      <c r="M399" s="323">
        <v>0.35533999999999999</v>
      </c>
      <c r="N399" s="1"/>
      <c r="O399" s="1"/>
    </row>
    <row r="400" spans="1:15" ht="12.75" customHeight="1">
      <c r="A400" s="30">
        <v>390</v>
      </c>
      <c r="B400" s="342" t="s">
        <v>491</v>
      </c>
      <c r="C400" s="323">
        <v>1544.95</v>
      </c>
      <c r="D400" s="324">
        <v>1566.9666666666665</v>
      </c>
      <c r="E400" s="324">
        <v>1519.9833333333329</v>
      </c>
      <c r="F400" s="324">
        <v>1495.0166666666664</v>
      </c>
      <c r="G400" s="324">
        <v>1448.0333333333328</v>
      </c>
      <c r="H400" s="324">
        <v>1591.9333333333329</v>
      </c>
      <c r="I400" s="324">
        <v>1638.9166666666665</v>
      </c>
      <c r="J400" s="324">
        <v>1663.883333333333</v>
      </c>
      <c r="K400" s="323">
        <v>1613.95</v>
      </c>
      <c r="L400" s="323">
        <v>1542</v>
      </c>
      <c r="M400" s="323">
        <v>1.13835</v>
      </c>
      <c r="N400" s="1"/>
      <c r="O400" s="1"/>
    </row>
    <row r="401" spans="1:15" ht="12.75" customHeight="1">
      <c r="A401" s="30">
        <v>391</v>
      </c>
      <c r="B401" s="342" t="s">
        <v>482</v>
      </c>
      <c r="C401" s="323">
        <v>32.799999999999997</v>
      </c>
      <c r="D401" s="324">
        <v>32.733333333333327</v>
      </c>
      <c r="E401" s="324">
        <v>32.466666666666654</v>
      </c>
      <c r="F401" s="324">
        <v>32.133333333333326</v>
      </c>
      <c r="G401" s="324">
        <v>31.866666666666653</v>
      </c>
      <c r="H401" s="324">
        <v>33.066666666666656</v>
      </c>
      <c r="I401" s="324">
        <v>33.333333333333321</v>
      </c>
      <c r="J401" s="324">
        <v>33.666666666666657</v>
      </c>
      <c r="K401" s="323">
        <v>33</v>
      </c>
      <c r="L401" s="323">
        <v>32.4</v>
      </c>
      <c r="M401" s="323">
        <v>17.88635</v>
      </c>
      <c r="N401" s="1"/>
      <c r="O401" s="1"/>
    </row>
    <row r="402" spans="1:15" ht="12.75" customHeight="1">
      <c r="A402" s="30">
        <v>392</v>
      </c>
      <c r="B402" s="342" t="s">
        <v>187</v>
      </c>
      <c r="C402" s="323">
        <v>94.9</v>
      </c>
      <c r="D402" s="324">
        <v>95.916666666666671</v>
      </c>
      <c r="E402" s="324">
        <v>92.833333333333343</v>
      </c>
      <c r="F402" s="324">
        <v>90.766666666666666</v>
      </c>
      <c r="G402" s="324">
        <v>87.683333333333337</v>
      </c>
      <c r="H402" s="324">
        <v>97.983333333333348</v>
      </c>
      <c r="I402" s="324">
        <v>101.06666666666669</v>
      </c>
      <c r="J402" s="324">
        <v>103.13333333333335</v>
      </c>
      <c r="K402" s="323">
        <v>99</v>
      </c>
      <c r="L402" s="323">
        <v>93.85</v>
      </c>
      <c r="M402" s="323">
        <v>447.71719999999999</v>
      </c>
      <c r="N402" s="1"/>
      <c r="O402" s="1"/>
    </row>
    <row r="403" spans="1:15" ht="12.75" customHeight="1">
      <c r="A403" s="30">
        <v>393</v>
      </c>
      <c r="B403" s="342" t="s">
        <v>275</v>
      </c>
      <c r="C403" s="323">
        <v>7346.2</v>
      </c>
      <c r="D403" s="324">
        <v>7346.7333333333336</v>
      </c>
      <c r="E403" s="324">
        <v>7310.4666666666672</v>
      </c>
      <c r="F403" s="324">
        <v>7274.7333333333336</v>
      </c>
      <c r="G403" s="324">
        <v>7238.4666666666672</v>
      </c>
      <c r="H403" s="324">
        <v>7382.4666666666672</v>
      </c>
      <c r="I403" s="324">
        <v>7418.7333333333336</v>
      </c>
      <c r="J403" s="324">
        <v>7454.4666666666672</v>
      </c>
      <c r="K403" s="323">
        <v>7383</v>
      </c>
      <c r="L403" s="323">
        <v>7311</v>
      </c>
      <c r="M403" s="323">
        <v>8.9749999999999996E-2</v>
      </c>
      <c r="N403" s="1"/>
      <c r="O403" s="1"/>
    </row>
    <row r="404" spans="1:15" ht="12.75" customHeight="1">
      <c r="A404" s="30">
        <v>394</v>
      </c>
      <c r="B404" s="342" t="s">
        <v>274</v>
      </c>
      <c r="C404" s="323">
        <v>819.15</v>
      </c>
      <c r="D404" s="324">
        <v>819.7166666666667</v>
      </c>
      <c r="E404" s="324">
        <v>810.43333333333339</v>
      </c>
      <c r="F404" s="324">
        <v>801.7166666666667</v>
      </c>
      <c r="G404" s="324">
        <v>792.43333333333339</v>
      </c>
      <c r="H404" s="324">
        <v>828.43333333333339</v>
      </c>
      <c r="I404" s="324">
        <v>837.7166666666667</v>
      </c>
      <c r="J404" s="324">
        <v>846.43333333333339</v>
      </c>
      <c r="K404" s="323">
        <v>829</v>
      </c>
      <c r="L404" s="323">
        <v>811</v>
      </c>
      <c r="M404" s="323">
        <v>9.5699799999999993</v>
      </c>
      <c r="N404" s="1"/>
      <c r="O404" s="1"/>
    </row>
    <row r="405" spans="1:15" ht="12.75" customHeight="1">
      <c r="A405" s="30">
        <v>395</v>
      </c>
      <c r="B405" s="342" t="s">
        <v>188</v>
      </c>
      <c r="C405" s="323">
        <v>1070.55</v>
      </c>
      <c r="D405" s="324">
        <v>1069.9666666666665</v>
      </c>
      <c r="E405" s="324">
        <v>1060.583333333333</v>
      </c>
      <c r="F405" s="324">
        <v>1050.6166666666666</v>
      </c>
      <c r="G405" s="324">
        <v>1041.2333333333331</v>
      </c>
      <c r="H405" s="324">
        <v>1079.9333333333329</v>
      </c>
      <c r="I405" s="324">
        <v>1089.3166666666666</v>
      </c>
      <c r="J405" s="324">
        <v>1099.2833333333328</v>
      </c>
      <c r="K405" s="323">
        <v>1079.3499999999999</v>
      </c>
      <c r="L405" s="323">
        <v>1060</v>
      </c>
      <c r="M405" s="323">
        <v>10.68905</v>
      </c>
      <c r="N405" s="1"/>
      <c r="O405" s="1"/>
    </row>
    <row r="406" spans="1:15" ht="12.75" customHeight="1">
      <c r="A406" s="30">
        <v>396</v>
      </c>
      <c r="B406" s="342" t="s">
        <v>189</v>
      </c>
      <c r="C406" s="323">
        <v>485.85</v>
      </c>
      <c r="D406" s="324">
        <v>485.66666666666669</v>
      </c>
      <c r="E406" s="324">
        <v>480.83333333333337</v>
      </c>
      <c r="F406" s="324">
        <v>475.81666666666666</v>
      </c>
      <c r="G406" s="324">
        <v>470.98333333333335</v>
      </c>
      <c r="H406" s="324">
        <v>490.68333333333339</v>
      </c>
      <c r="I406" s="324">
        <v>495.51666666666677</v>
      </c>
      <c r="J406" s="324">
        <v>500.53333333333342</v>
      </c>
      <c r="K406" s="323">
        <v>490.5</v>
      </c>
      <c r="L406" s="323">
        <v>480.65</v>
      </c>
      <c r="M406" s="323">
        <v>272.04899</v>
      </c>
      <c r="N406" s="1"/>
      <c r="O406" s="1"/>
    </row>
    <row r="407" spans="1:15" ht="12.75" customHeight="1">
      <c r="A407" s="30">
        <v>397</v>
      </c>
      <c r="B407" s="342" t="s">
        <v>495</v>
      </c>
      <c r="C407" s="323">
        <v>1799.3</v>
      </c>
      <c r="D407" s="324">
        <v>1797.6500000000003</v>
      </c>
      <c r="E407" s="324">
        <v>1766.5500000000006</v>
      </c>
      <c r="F407" s="324">
        <v>1733.8000000000004</v>
      </c>
      <c r="G407" s="324">
        <v>1702.7000000000007</v>
      </c>
      <c r="H407" s="324">
        <v>1830.4000000000005</v>
      </c>
      <c r="I407" s="324">
        <v>1861.5000000000005</v>
      </c>
      <c r="J407" s="324">
        <v>1894.2500000000005</v>
      </c>
      <c r="K407" s="323">
        <v>1828.75</v>
      </c>
      <c r="L407" s="323">
        <v>1764.9</v>
      </c>
      <c r="M407" s="323">
        <v>1.8974800000000001</v>
      </c>
      <c r="N407" s="1"/>
      <c r="O407" s="1"/>
    </row>
    <row r="408" spans="1:15" ht="12.75" customHeight="1">
      <c r="A408" s="30">
        <v>398</v>
      </c>
      <c r="B408" s="342" t="s">
        <v>496</v>
      </c>
      <c r="C408" s="323">
        <v>106.5</v>
      </c>
      <c r="D408" s="324">
        <v>107.7</v>
      </c>
      <c r="E408" s="324">
        <v>104.80000000000001</v>
      </c>
      <c r="F408" s="324">
        <v>103.10000000000001</v>
      </c>
      <c r="G408" s="324">
        <v>100.20000000000002</v>
      </c>
      <c r="H408" s="324">
        <v>109.4</v>
      </c>
      <c r="I408" s="324">
        <v>112.30000000000001</v>
      </c>
      <c r="J408" s="324">
        <v>114</v>
      </c>
      <c r="K408" s="323">
        <v>110.6</v>
      </c>
      <c r="L408" s="323">
        <v>106</v>
      </c>
      <c r="M408" s="323">
        <v>4.9651699999999996</v>
      </c>
      <c r="N408" s="1"/>
      <c r="O408" s="1"/>
    </row>
    <row r="409" spans="1:15" ht="12.75" customHeight="1">
      <c r="A409" s="30">
        <v>399</v>
      </c>
      <c r="B409" s="342" t="s">
        <v>501</v>
      </c>
      <c r="C409" s="323">
        <v>114.15</v>
      </c>
      <c r="D409" s="324">
        <v>114.03333333333335</v>
      </c>
      <c r="E409" s="324">
        <v>112.66666666666669</v>
      </c>
      <c r="F409" s="324">
        <v>111.18333333333334</v>
      </c>
      <c r="G409" s="324">
        <v>109.81666666666668</v>
      </c>
      <c r="H409" s="324">
        <v>115.51666666666669</v>
      </c>
      <c r="I409" s="324">
        <v>116.88333333333334</v>
      </c>
      <c r="J409" s="324">
        <v>118.3666666666667</v>
      </c>
      <c r="K409" s="323">
        <v>115.4</v>
      </c>
      <c r="L409" s="323">
        <v>112.55</v>
      </c>
      <c r="M409" s="323">
        <v>11.09957</v>
      </c>
      <c r="N409" s="1"/>
      <c r="O409" s="1"/>
    </row>
    <row r="410" spans="1:15" ht="12.75" customHeight="1">
      <c r="A410" s="30">
        <v>400</v>
      </c>
      <c r="B410" s="342" t="s">
        <v>497</v>
      </c>
      <c r="C410" s="323">
        <v>126.15</v>
      </c>
      <c r="D410" s="324">
        <v>126.91666666666667</v>
      </c>
      <c r="E410" s="324">
        <v>124.53333333333333</v>
      </c>
      <c r="F410" s="324">
        <v>122.91666666666666</v>
      </c>
      <c r="G410" s="324">
        <v>120.53333333333332</v>
      </c>
      <c r="H410" s="324">
        <v>128.53333333333336</v>
      </c>
      <c r="I410" s="324">
        <v>130.91666666666669</v>
      </c>
      <c r="J410" s="324">
        <v>132.53333333333336</v>
      </c>
      <c r="K410" s="323">
        <v>129.30000000000001</v>
      </c>
      <c r="L410" s="323">
        <v>125.3</v>
      </c>
      <c r="M410" s="323">
        <v>12.54382</v>
      </c>
      <c r="N410" s="1"/>
      <c r="O410" s="1"/>
    </row>
    <row r="411" spans="1:15" ht="12.75" customHeight="1">
      <c r="A411" s="30">
        <v>401</v>
      </c>
      <c r="B411" s="342" t="s">
        <v>499</v>
      </c>
      <c r="C411" s="323">
        <v>3439.5</v>
      </c>
      <c r="D411" s="324">
        <v>3469</v>
      </c>
      <c r="E411" s="324">
        <v>3376.5</v>
      </c>
      <c r="F411" s="324">
        <v>3313.5</v>
      </c>
      <c r="G411" s="324">
        <v>3221</v>
      </c>
      <c r="H411" s="324">
        <v>3532</v>
      </c>
      <c r="I411" s="324">
        <v>3624.5</v>
      </c>
      <c r="J411" s="324">
        <v>3687.5</v>
      </c>
      <c r="K411" s="323">
        <v>3561.5</v>
      </c>
      <c r="L411" s="323">
        <v>3406</v>
      </c>
      <c r="M411" s="323">
        <v>0.19581999999999999</v>
      </c>
      <c r="N411" s="1"/>
      <c r="O411" s="1"/>
    </row>
    <row r="412" spans="1:15" ht="12.75" customHeight="1">
      <c r="A412" s="30">
        <v>402</v>
      </c>
      <c r="B412" s="342" t="s">
        <v>498</v>
      </c>
      <c r="C412" s="323">
        <v>543.04999999999995</v>
      </c>
      <c r="D412" s="324">
        <v>552.43333333333328</v>
      </c>
      <c r="E412" s="324">
        <v>516.16666666666652</v>
      </c>
      <c r="F412" s="324">
        <v>489.28333333333319</v>
      </c>
      <c r="G412" s="324">
        <v>453.01666666666642</v>
      </c>
      <c r="H412" s="324">
        <v>579.31666666666661</v>
      </c>
      <c r="I412" s="324">
        <v>615.58333333333326</v>
      </c>
      <c r="J412" s="324">
        <v>642.4666666666667</v>
      </c>
      <c r="K412" s="323">
        <v>588.70000000000005</v>
      </c>
      <c r="L412" s="323">
        <v>525.54999999999995</v>
      </c>
      <c r="M412" s="323">
        <v>3.7600099999999999</v>
      </c>
      <c r="N412" s="1"/>
      <c r="O412" s="1"/>
    </row>
    <row r="413" spans="1:15" ht="12.75" customHeight="1">
      <c r="A413" s="30">
        <v>403</v>
      </c>
      <c r="B413" s="342" t="s">
        <v>500</v>
      </c>
      <c r="C413" s="323">
        <v>411.25</v>
      </c>
      <c r="D413" s="324">
        <v>416.85000000000008</v>
      </c>
      <c r="E413" s="324">
        <v>403.25000000000017</v>
      </c>
      <c r="F413" s="324">
        <v>395.25000000000011</v>
      </c>
      <c r="G413" s="324">
        <v>381.6500000000002</v>
      </c>
      <c r="H413" s="324">
        <v>424.85000000000014</v>
      </c>
      <c r="I413" s="324">
        <v>438.45000000000005</v>
      </c>
      <c r="J413" s="324">
        <v>446.4500000000001</v>
      </c>
      <c r="K413" s="323">
        <v>430.45</v>
      </c>
      <c r="L413" s="323">
        <v>408.85</v>
      </c>
      <c r="M413" s="323">
        <v>4.3999600000000001</v>
      </c>
      <c r="N413" s="1"/>
      <c r="O413" s="1"/>
    </row>
    <row r="414" spans="1:15" ht="12.75" customHeight="1">
      <c r="A414" s="30">
        <v>404</v>
      </c>
      <c r="B414" s="342" t="s">
        <v>190</v>
      </c>
      <c r="C414" s="323">
        <v>22800.5</v>
      </c>
      <c r="D414" s="324">
        <v>22650.516666666666</v>
      </c>
      <c r="E414" s="324">
        <v>22451.033333333333</v>
      </c>
      <c r="F414" s="324">
        <v>22101.566666666666</v>
      </c>
      <c r="G414" s="324">
        <v>21902.083333333332</v>
      </c>
      <c r="H414" s="324">
        <v>22999.983333333334</v>
      </c>
      <c r="I414" s="324">
        <v>23199.466666666664</v>
      </c>
      <c r="J414" s="324">
        <v>23548.933333333334</v>
      </c>
      <c r="K414" s="323">
        <v>22850</v>
      </c>
      <c r="L414" s="323">
        <v>22301.05</v>
      </c>
      <c r="M414" s="323">
        <v>0.83328999999999998</v>
      </c>
      <c r="N414" s="1"/>
      <c r="O414" s="1"/>
    </row>
    <row r="415" spans="1:15" ht="12.75" customHeight="1">
      <c r="A415" s="30">
        <v>405</v>
      </c>
      <c r="B415" s="342" t="s">
        <v>502</v>
      </c>
      <c r="C415" s="323">
        <v>1579.25</v>
      </c>
      <c r="D415" s="324">
        <v>1594.3666666666668</v>
      </c>
      <c r="E415" s="324">
        <v>1553.3333333333335</v>
      </c>
      <c r="F415" s="324">
        <v>1527.4166666666667</v>
      </c>
      <c r="G415" s="324">
        <v>1486.3833333333334</v>
      </c>
      <c r="H415" s="324">
        <v>1620.2833333333335</v>
      </c>
      <c r="I415" s="324">
        <v>1661.3166666666668</v>
      </c>
      <c r="J415" s="324">
        <v>1687.2333333333336</v>
      </c>
      <c r="K415" s="323">
        <v>1635.4</v>
      </c>
      <c r="L415" s="323">
        <v>1568.45</v>
      </c>
      <c r="M415" s="323">
        <v>0.26351000000000002</v>
      </c>
      <c r="N415" s="1"/>
      <c r="O415" s="1"/>
    </row>
    <row r="416" spans="1:15" ht="12.75" customHeight="1">
      <c r="A416" s="30">
        <v>406</v>
      </c>
      <c r="B416" s="342" t="s">
        <v>191</v>
      </c>
      <c r="C416" s="323">
        <v>2315.6</v>
      </c>
      <c r="D416" s="324">
        <v>2330.3000000000002</v>
      </c>
      <c r="E416" s="324">
        <v>2286.3500000000004</v>
      </c>
      <c r="F416" s="324">
        <v>2257.1000000000004</v>
      </c>
      <c r="G416" s="324">
        <v>2213.1500000000005</v>
      </c>
      <c r="H416" s="324">
        <v>2359.5500000000002</v>
      </c>
      <c r="I416" s="324">
        <v>2403.5</v>
      </c>
      <c r="J416" s="324">
        <v>2432.75</v>
      </c>
      <c r="K416" s="323">
        <v>2374.25</v>
      </c>
      <c r="L416" s="323">
        <v>2301.0500000000002</v>
      </c>
      <c r="M416" s="323">
        <v>1.89496</v>
      </c>
      <c r="N416" s="1"/>
      <c r="O416" s="1"/>
    </row>
    <row r="417" spans="1:15" ht="12.75" customHeight="1">
      <c r="A417" s="30">
        <v>407</v>
      </c>
      <c r="B417" s="342" t="s">
        <v>492</v>
      </c>
      <c r="C417" s="323">
        <v>475.45</v>
      </c>
      <c r="D417" s="324">
        <v>476.95</v>
      </c>
      <c r="E417" s="324">
        <v>467</v>
      </c>
      <c r="F417" s="324">
        <v>458.55</v>
      </c>
      <c r="G417" s="324">
        <v>448.6</v>
      </c>
      <c r="H417" s="324">
        <v>485.4</v>
      </c>
      <c r="I417" s="324">
        <v>495.34999999999991</v>
      </c>
      <c r="J417" s="324">
        <v>503.79999999999995</v>
      </c>
      <c r="K417" s="323">
        <v>486.9</v>
      </c>
      <c r="L417" s="323">
        <v>468.5</v>
      </c>
      <c r="M417" s="323">
        <v>0.58314999999999995</v>
      </c>
      <c r="N417" s="1"/>
      <c r="O417" s="1"/>
    </row>
    <row r="418" spans="1:15" ht="12.75" customHeight="1">
      <c r="A418" s="30">
        <v>408</v>
      </c>
      <c r="B418" s="342" t="s">
        <v>493</v>
      </c>
      <c r="C418" s="323">
        <v>27.9</v>
      </c>
      <c r="D418" s="324">
        <v>28.016666666666666</v>
      </c>
      <c r="E418" s="324">
        <v>27.533333333333331</v>
      </c>
      <c r="F418" s="324">
        <v>27.166666666666664</v>
      </c>
      <c r="G418" s="324">
        <v>26.68333333333333</v>
      </c>
      <c r="H418" s="324">
        <v>28.383333333333333</v>
      </c>
      <c r="I418" s="324">
        <v>28.866666666666667</v>
      </c>
      <c r="J418" s="324">
        <v>29.233333333333334</v>
      </c>
      <c r="K418" s="323">
        <v>28.5</v>
      </c>
      <c r="L418" s="323">
        <v>27.65</v>
      </c>
      <c r="M418" s="323">
        <v>34.840420000000002</v>
      </c>
      <c r="N418" s="1"/>
      <c r="O418" s="1"/>
    </row>
    <row r="419" spans="1:15" ht="12.75" customHeight="1">
      <c r="A419" s="30">
        <v>409</v>
      </c>
      <c r="B419" s="342" t="s">
        <v>494</v>
      </c>
      <c r="C419" s="323">
        <v>3233.85</v>
      </c>
      <c r="D419" s="324">
        <v>3254.2999999999997</v>
      </c>
      <c r="E419" s="324">
        <v>3185.0499999999993</v>
      </c>
      <c r="F419" s="324">
        <v>3136.2499999999995</v>
      </c>
      <c r="G419" s="324">
        <v>3066.9999999999991</v>
      </c>
      <c r="H419" s="324">
        <v>3303.0999999999995</v>
      </c>
      <c r="I419" s="324">
        <v>3372.3500000000004</v>
      </c>
      <c r="J419" s="324">
        <v>3421.1499999999996</v>
      </c>
      <c r="K419" s="323">
        <v>3323.55</v>
      </c>
      <c r="L419" s="323">
        <v>3205.5</v>
      </c>
      <c r="M419" s="323">
        <v>0.13414000000000001</v>
      </c>
      <c r="N419" s="1"/>
      <c r="O419" s="1"/>
    </row>
    <row r="420" spans="1:15" ht="12.75" customHeight="1">
      <c r="A420" s="30">
        <v>410</v>
      </c>
      <c r="B420" s="342" t="s">
        <v>503</v>
      </c>
      <c r="C420" s="323">
        <v>708.95</v>
      </c>
      <c r="D420" s="324">
        <v>712.16666666666663</v>
      </c>
      <c r="E420" s="324">
        <v>699.83333333333326</v>
      </c>
      <c r="F420" s="324">
        <v>690.71666666666658</v>
      </c>
      <c r="G420" s="324">
        <v>678.38333333333321</v>
      </c>
      <c r="H420" s="324">
        <v>721.2833333333333</v>
      </c>
      <c r="I420" s="324">
        <v>733.61666666666656</v>
      </c>
      <c r="J420" s="324">
        <v>742.73333333333335</v>
      </c>
      <c r="K420" s="323">
        <v>724.5</v>
      </c>
      <c r="L420" s="323">
        <v>703.05</v>
      </c>
      <c r="M420" s="323">
        <v>6.0726899999999997</v>
      </c>
      <c r="N420" s="1"/>
      <c r="O420" s="1"/>
    </row>
    <row r="421" spans="1:15" ht="12.75" customHeight="1">
      <c r="A421" s="30">
        <v>411</v>
      </c>
      <c r="B421" s="342" t="s">
        <v>505</v>
      </c>
      <c r="C421" s="323">
        <v>704.25</v>
      </c>
      <c r="D421" s="324">
        <v>714.43333333333339</v>
      </c>
      <c r="E421" s="324">
        <v>689.91666666666674</v>
      </c>
      <c r="F421" s="324">
        <v>675.58333333333337</v>
      </c>
      <c r="G421" s="324">
        <v>651.06666666666672</v>
      </c>
      <c r="H421" s="324">
        <v>728.76666666666677</v>
      </c>
      <c r="I421" s="324">
        <v>753.28333333333342</v>
      </c>
      <c r="J421" s="324">
        <v>767.61666666666679</v>
      </c>
      <c r="K421" s="323">
        <v>738.95</v>
      </c>
      <c r="L421" s="323">
        <v>700.1</v>
      </c>
      <c r="M421" s="323">
        <v>1.09128</v>
      </c>
      <c r="N421" s="1"/>
      <c r="O421" s="1"/>
    </row>
    <row r="422" spans="1:15" ht="12.75" customHeight="1">
      <c r="A422" s="30">
        <v>412</v>
      </c>
      <c r="B422" s="342" t="s">
        <v>504</v>
      </c>
      <c r="C422" s="323">
        <v>2407.25</v>
      </c>
      <c r="D422" s="324">
        <v>2404.9666666666667</v>
      </c>
      <c r="E422" s="324">
        <v>2372.2833333333333</v>
      </c>
      <c r="F422" s="324">
        <v>2337.3166666666666</v>
      </c>
      <c r="G422" s="324">
        <v>2304.6333333333332</v>
      </c>
      <c r="H422" s="324">
        <v>2439.9333333333334</v>
      </c>
      <c r="I422" s="324">
        <v>2472.6166666666668</v>
      </c>
      <c r="J422" s="324">
        <v>2507.5833333333335</v>
      </c>
      <c r="K422" s="323">
        <v>2437.65</v>
      </c>
      <c r="L422" s="323">
        <v>2370</v>
      </c>
      <c r="M422" s="323">
        <v>0.34300999999999998</v>
      </c>
      <c r="N422" s="1"/>
      <c r="O422" s="1"/>
    </row>
    <row r="423" spans="1:15" ht="12.75" customHeight="1">
      <c r="A423" s="30">
        <v>413</v>
      </c>
      <c r="B423" s="342" t="s">
        <v>897</v>
      </c>
      <c r="C423" s="323">
        <v>631.85</v>
      </c>
      <c r="D423" s="324">
        <v>629.66666666666663</v>
      </c>
      <c r="E423" s="324">
        <v>614.68333333333328</v>
      </c>
      <c r="F423" s="324">
        <v>597.51666666666665</v>
      </c>
      <c r="G423" s="324">
        <v>582.5333333333333</v>
      </c>
      <c r="H423" s="324">
        <v>646.83333333333326</v>
      </c>
      <c r="I423" s="324">
        <v>661.81666666666661</v>
      </c>
      <c r="J423" s="324">
        <v>678.98333333333323</v>
      </c>
      <c r="K423" s="323">
        <v>644.65</v>
      </c>
      <c r="L423" s="323">
        <v>612.5</v>
      </c>
      <c r="M423" s="323">
        <v>18.776979999999998</v>
      </c>
      <c r="N423" s="1"/>
      <c r="O423" s="1"/>
    </row>
    <row r="424" spans="1:15" ht="12.75" customHeight="1">
      <c r="A424" s="30">
        <v>414</v>
      </c>
      <c r="B424" s="342" t="s">
        <v>506</v>
      </c>
      <c r="C424" s="323">
        <v>749.6</v>
      </c>
      <c r="D424" s="324">
        <v>753.86666666666667</v>
      </c>
      <c r="E424" s="324">
        <v>738.88333333333333</v>
      </c>
      <c r="F424" s="324">
        <v>728.16666666666663</v>
      </c>
      <c r="G424" s="324">
        <v>713.18333333333328</v>
      </c>
      <c r="H424" s="324">
        <v>764.58333333333337</v>
      </c>
      <c r="I424" s="324">
        <v>779.56666666666672</v>
      </c>
      <c r="J424" s="324">
        <v>790.28333333333342</v>
      </c>
      <c r="K424" s="323">
        <v>768.85</v>
      </c>
      <c r="L424" s="323">
        <v>743.15</v>
      </c>
      <c r="M424" s="323">
        <v>0.49419999999999997</v>
      </c>
      <c r="N424" s="1"/>
      <c r="O424" s="1"/>
    </row>
    <row r="425" spans="1:15" ht="12.75" customHeight="1">
      <c r="A425" s="30">
        <v>415</v>
      </c>
      <c r="B425" s="342" t="s">
        <v>507</v>
      </c>
      <c r="C425" s="323">
        <v>374.25</v>
      </c>
      <c r="D425" s="324">
        <v>374.2833333333333</v>
      </c>
      <c r="E425" s="324">
        <v>354.96666666666658</v>
      </c>
      <c r="F425" s="324">
        <v>335.68333333333328</v>
      </c>
      <c r="G425" s="324">
        <v>316.36666666666656</v>
      </c>
      <c r="H425" s="324">
        <v>393.56666666666661</v>
      </c>
      <c r="I425" s="324">
        <v>412.88333333333333</v>
      </c>
      <c r="J425" s="324">
        <v>432.16666666666663</v>
      </c>
      <c r="K425" s="323">
        <v>393.6</v>
      </c>
      <c r="L425" s="323">
        <v>355</v>
      </c>
      <c r="M425" s="323">
        <v>8.4919200000000004</v>
      </c>
      <c r="N425" s="1"/>
      <c r="O425" s="1"/>
    </row>
    <row r="426" spans="1:15" ht="12.75" customHeight="1">
      <c r="A426" s="30">
        <v>416</v>
      </c>
      <c r="B426" s="342" t="s">
        <v>515</v>
      </c>
      <c r="C426" s="323">
        <v>267.60000000000002</v>
      </c>
      <c r="D426" s="324">
        <v>271.58333333333337</v>
      </c>
      <c r="E426" s="324">
        <v>261.36666666666673</v>
      </c>
      <c r="F426" s="324">
        <v>255.13333333333338</v>
      </c>
      <c r="G426" s="324">
        <v>244.91666666666674</v>
      </c>
      <c r="H426" s="324">
        <v>277.81666666666672</v>
      </c>
      <c r="I426" s="324">
        <v>288.03333333333342</v>
      </c>
      <c r="J426" s="324">
        <v>294.26666666666671</v>
      </c>
      <c r="K426" s="323">
        <v>281.8</v>
      </c>
      <c r="L426" s="323">
        <v>265.35000000000002</v>
      </c>
      <c r="M426" s="323">
        <v>10.157400000000001</v>
      </c>
      <c r="N426" s="1"/>
      <c r="O426" s="1"/>
    </row>
    <row r="427" spans="1:15" ht="12.75" customHeight="1">
      <c r="A427" s="30">
        <v>417</v>
      </c>
      <c r="B427" s="342" t="s">
        <v>508</v>
      </c>
      <c r="C427" s="323">
        <v>59.2</v>
      </c>
      <c r="D427" s="324">
        <v>59.666666666666664</v>
      </c>
      <c r="E427" s="324">
        <v>58.333333333333329</v>
      </c>
      <c r="F427" s="324">
        <v>57.466666666666661</v>
      </c>
      <c r="G427" s="324">
        <v>56.133333333333326</v>
      </c>
      <c r="H427" s="324">
        <v>60.533333333333331</v>
      </c>
      <c r="I427" s="324">
        <v>61.86666666666666</v>
      </c>
      <c r="J427" s="324">
        <v>62.733333333333334</v>
      </c>
      <c r="K427" s="323">
        <v>61</v>
      </c>
      <c r="L427" s="323">
        <v>58.8</v>
      </c>
      <c r="M427" s="323">
        <v>17.47504</v>
      </c>
      <c r="N427" s="1"/>
      <c r="O427" s="1"/>
    </row>
    <row r="428" spans="1:15" ht="12.75" customHeight="1">
      <c r="A428" s="30">
        <v>418</v>
      </c>
      <c r="B428" s="342" t="s">
        <v>192</v>
      </c>
      <c r="C428" s="323">
        <v>2420</v>
      </c>
      <c r="D428" s="324">
        <v>2405.5666666666666</v>
      </c>
      <c r="E428" s="324">
        <v>2374.4833333333331</v>
      </c>
      <c r="F428" s="324">
        <v>2328.9666666666667</v>
      </c>
      <c r="G428" s="324">
        <v>2297.8833333333332</v>
      </c>
      <c r="H428" s="324">
        <v>2451.083333333333</v>
      </c>
      <c r="I428" s="324">
        <v>2482.166666666667</v>
      </c>
      <c r="J428" s="324">
        <v>2527.6833333333329</v>
      </c>
      <c r="K428" s="323">
        <v>2436.65</v>
      </c>
      <c r="L428" s="323">
        <v>2360.0500000000002</v>
      </c>
      <c r="M428" s="323">
        <v>14.675750000000001</v>
      </c>
      <c r="N428" s="1"/>
      <c r="O428" s="1"/>
    </row>
    <row r="429" spans="1:15" ht="12.75" customHeight="1">
      <c r="A429" s="30">
        <v>419</v>
      </c>
      <c r="B429" s="342" t="s">
        <v>193</v>
      </c>
      <c r="C429" s="323">
        <v>1090.1500000000001</v>
      </c>
      <c r="D429" s="324">
        <v>1102.3833333333334</v>
      </c>
      <c r="E429" s="324">
        <v>1067.7666666666669</v>
      </c>
      <c r="F429" s="324">
        <v>1045.3833333333334</v>
      </c>
      <c r="G429" s="324">
        <v>1010.7666666666669</v>
      </c>
      <c r="H429" s="324">
        <v>1124.7666666666669</v>
      </c>
      <c r="I429" s="324">
        <v>1159.3833333333332</v>
      </c>
      <c r="J429" s="324">
        <v>1181.7666666666669</v>
      </c>
      <c r="K429" s="323">
        <v>1137</v>
      </c>
      <c r="L429" s="323">
        <v>1080</v>
      </c>
      <c r="M429" s="323">
        <v>15.545909999999999</v>
      </c>
      <c r="N429" s="1"/>
      <c r="O429" s="1"/>
    </row>
    <row r="430" spans="1:15" ht="12.75" customHeight="1">
      <c r="A430" s="30">
        <v>420</v>
      </c>
      <c r="B430" s="342" t="s">
        <v>512</v>
      </c>
      <c r="C430" s="323">
        <v>314.7</v>
      </c>
      <c r="D430" s="324">
        <v>320.81666666666666</v>
      </c>
      <c r="E430" s="324">
        <v>305.88333333333333</v>
      </c>
      <c r="F430" s="324">
        <v>297.06666666666666</v>
      </c>
      <c r="G430" s="324">
        <v>282.13333333333333</v>
      </c>
      <c r="H430" s="324">
        <v>329.63333333333333</v>
      </c>
      <c r="I430" s="324">
        <v>344.56666666666661</v>
      </c>
      <c r="J430" s="324">
        <v>353.38333333333333</v>
      </c>
      <c r="K430" s="323">
        <v>335.75</v>
      </c>
      <c r="L430" s="323">
        <v>312</v>
      </c>
      <c r="M430" s="323">
        <v>14.86406</v>
      </c>
      <c r="N430" s="1"/>
      <c r="O430" s="1"/>
    </row>
    <row r="431" spans="1:15" ht="12.75" customHeight="1">
      <c r="A431" s="30">
        <v>421</v>
      </c>
      <c r="B431" s="342" t="s">
        <v>509</v>
      </c>
      <c r="C431" s="323">
        <v>92.05</v>
      </c>
      <c r="D431" s="324">
        <v>92.899999999999991</v>
      </c>
      <c r="E431" s="324">
        <v>90.84999999999998</v>
      </c>
      <c r="F431" s="324">
        <v>89.649999999999991</v>
      </c>
      <c r="G431" s="324">
        <v>87.59999999999998</v>
      </c>
      <c r="H431" s="324">
        <v>94.09999999999998</v>
      </c>
      <c r="I431" s="324">
        <v>96.149999999999991</v>
      </c>
      <c r="J431" s="324">
        <v>97.34999999999998</v>
      </c>
      <c r="K431" s="323">
        <v>94.95</v>
      </c>
      <c r="L431" s="323">
        <v>91.7</v>
      </c>
      <c r="M431" s="323">
        <v>3.1079599999999998</v>
      </c>
      <c r="N431" s="1"/>
      <c r="O431" s="1"/>
    </row>
    <row r="432" spans="1:15" ht="12.75" customHeight="1">
      <c r="A432" s="30">
        <v>422</v>
      </c>
      <c r="B432" s="342" t="s">
        <v>511</v>
      </c>
      <c r="C432" s="323">
        <v>185.85</v>
      </c>
      <c r="D432" s="324">
        <v>185.91666666666666</v>
      </c>
      <c r="E432" s="324">
        <v>182.0333333333333</v>
      </c>
      <c r="F432" s="324">
        <v>178.21666666666664</v>
      </c>
      <c r="G432" s="324">
        <v>174.33333333333329</v>
      </c>
      <c r="H432" s="324">
        <v>189.73333333333332</v>
      </c>
      <c r="I432" s="324">
        <v>193.6166666666667</v>
      </c>
      <c r="J432" s="324">
        <v>197.43333333333334</v>
      </c>
      <c r="K432" s="323">
        <v>189.8</v>
      </c>
      <c r="L432" s="323">
        <v>182.1</v>
      </c>
      <c r="M432" s="323">
        <v>8.3149599999999992</v>
      </c>
      <c r="N432" s="1"/>
      <c r="O432" s="1"/>
    </row>
    <row r="433" spans="1:15" ht="12.75" customHeight="1">
      <c r="A433" s="30">
        <v>423</v>
      </c>
      <c r="B433" s="342" t="s">
        <v>513</v>
      </c>
      <c r="C433" s="323">
        <v>535.15</v>
      </c>
      <c r="D433" s="324">
        <v>537.70000000000005</v>
      </c>
      <c r="E433" s="324">
        <v>521.15000000000009</v>
      </c>
      <c r="F433" s="324">
        <v>507.15000000000009</v>
      </c>
      <c r="G433" s="324">
        <v>490.60000000000014</v>
      </c>
      <c r="H433" s="324">
        <v>551.70000000000005</v>
      </c>
      <c r="I433" s="324">
        <v>568.25</v>
      </c>
      <c r="J433" s="324">
        <v>582.25</v>
      </c>
      <c r="K433" s="323">
        <v>554.25</v>
      </c>
      <c r="L433" s="323">
        <v>523.70000000000005</v>
      </c>
      <c r="M433" s="323">
        <v>0.68642000000000003</v>
      </c>
      <c r="N433" s="1"/>
      <c r="O433" s="1"/>
    </row>
    <row r="434" spans="1:15" ht="12.75" customHeight="1">
      <c r="A434" s="30">
        <v>424</v>
      </c>
      <c r="B434" s="342" t="s">
        <v>514</v>
      </c>
      <c r="C434" s="323">
        <v>394.95</v>
      </c>
      <c r="D434" s="324">
        <v>399.06666666666666</v>
      </c>
      <c r="E434" s="324">
        <v>389.13333333333333</v>
      </c>
      <c r="F434" s="324">
        <v>383.31666666666666</v>
      </c>
      <c r="G434" s="324">
        <v>373.38333333333333</v>
      </c>
      <c r="H434" s="324">
        <v>404.88333333333333</v>
      </c>
      <c r="I434" s="324">
        <v>414.81666666666661</v>
      </c>
      <c r="J434" s="324">
        <v>420.63333333333333</v>
      </c>
      <c r="K434" s="323">
        <v>409</v>
      </c>
      <c r="L434" s="323">
        <v>393.25</v>
      </c>
      <c r="M434" s="323">
        <v>3.5472000000000001</v>
      </c>
      <c r="N434" s="1"/>
      <c r="O434" s="1"/>
    </row>
    <row r="435" spans="1:15" ht="12.75" customHeight="1">
      <c r="A435" s="30">
        <v>425</v>
      </c>
      <c r="B435" s="342" t="s">
        <v>516</v>
      </c>
      <c r="C435" s="323">
        <v>1861.5</v>
      </c>
      <c r="D435" s="324">
        <v>1878.3166666666666</v>
      </c>
      <c r="E435" s="324">
        <v>1837.1833333333332</v>
      </c>
      <c r="F435" s="324">
        <v>1812.8666666666666</v>
      </c>
      <c r="G435" s="324">
        <v>1771.7333333333331</v>
      </c>
      <c r="H435" s="324">
        <v>1902.6333333333332</v>
      </c>
      <c r="I435" s="324">
        <v>1943.7666666666664</v>
      </c>
      <c r="J435" s="324">
        <v>1968.0833333333333</v>
      </c>
      <c r="K435" s="323">
        <v>1919.45</v>
      </c>
      <c r="L435" s="323">
        <v>1854</v>
      </c>
      <c r="M435" s="323">
        <v>0.14657000000000001</v>
      </c>
      <c r="N435" s="1"/>
      <c r="O435" s="1"/>
    </row>
    <row r="436" spans="1:15" ht="12.75" customHeight="1">
      <c r="A436" s="30">
        <v>426</v>
      </c>
      <c r="B436" s="342" t="s">
        <v>517</v>
      </c>
      <c r="C436" s="323">
        <v>820.1</v>
      </c>
      <c r="D436" s="324">
        <v>821.73333333333346</v>
      </c>
      <c r="E436" s="324">
        <v>813.51666666666688</v>
      </c>
      <c r="F436" s="324">
        <v>806.93333333333339</v>
      </c>
      <c r="G436" s="324">
        <v>798.71666666666681</v>
      </c>
      <c r="H436" s="324">
        <v>828.31666666666695</v>
      </c>
      <c r="I436" s="324">
        <v>836.53333333333342</v>
      </c>
      <c r="J436" s="324">
        <v>843.11666666666702</v>
      </c>
      <c r="K436" s="323">
        <v>829.95</v>
      </c>
      <c r="L436" s="323">
        <v>815.15</v>
      </c>
      <c r="M436" s="323">
        <v>0.96472000000000002</v>
      </c>
      <c r="N436" s="1"/>
      <c r="O436" s="1"/>
    </row>
    <row r="437" spans="1:15" ht="12.75" customHeight="1">
      <c r="A437" s="30">
        <v>427</v>
      </c>
      <c r="B437" s="342" t="s">
        <v>194</v>
      </c>
      <c r="C437" s="323">
        <v>891.65</v>
      </c>
      <c r="D437" s="324">
        <v>893.66666666666663</v>
      </c>
      <c r="E437" s="324">
        <v>879.33333333333326</v>
      </c>
      <c r="F437" s="324">
        <v>867.01666666666665</v>
      </c>
      <c r="G437" s="324">
        <v>852.68333333333328</v>
      </c>
      <c r="H437" s="324">
        <v>905.98333333333323</v>
      </c>
      <c r="I437" s="324">
        <v>920.31666666666649</v>
      </c>
      <c r="J437" s="324">
        <v>932.63333333333321</v>
      </c>
      <c r="K437" s="323">
        <v>908</v>
      </c>
      <c r="L437" s="323">
        <v>881.35</v>
      </c>
      <c r="M437" s="323">
        <v>40.397460000000002</v>
      </c>
      <c r="N437" s="1"/>
      <c r="O437" s="1"/>
    </row>
    <row r="438" spans="1:15" ht="12.75" customHeight="1">
      <c r="A438" s="30">
        <v>428</v>
      </c>
      <c r="B438" s="342" t="s">
        <v>518</v>
      </c>
      <c r="C438" s="323">
        <v>462.35</v>
      </c>
      <c r="D438" s="324">
        <v>464.81666666666666</v>
      </c>
      <c r="E438" s="324">
        <v>455.63333333333333</v>
      </c>
      <c r="F438" s="324">
        <v>448.91666666666669</v>
      </c>
      <c r="G438" s="324">
        <v>439.73333333333335</v>
      </c>
      <c r="H438" s="324">
        <v>471.5333333333333</v>
      </c>
      <c r="I438" s="324">
        <v>480.71666666666658</v>
      </c>
      <c r="J438" s="324">
        <v>487.43333333333328</v>
      </c>
      <c r="K438" s="323">
        <v>474</v>
      </c>
      <c r="L438" s="323">
        <v>458.1</v>
      </c>
      <c r="M438" s="323">
        <v>3.6670600000000002</v>
      </c>
      <c r="N438" s="1"/>
      <c r="O438" s="1"/>
    </row>
    <row r="439" spans="1:15" ht="12.75" customHeight="1">
      <c r="A439" s="30">
        <v>429</v>
      </c>
      <c r="B439" s="342" t="s">
        <v>195</v>
      </c>
      <c r="C439" s="323">
        <v>450.15</v>
      </c>
      <c r="D439" s="324">
        <v>454.7833333333333</v>
      </c>
      <c r="E439" s="324">
        <v>443.61666666666662</v>
      </c>
      <c r="F439" s="324">
        <v>437.08333333333331</v>
      </c>
      <c r="G439" s="324">
        <v>425.91666666666663</v>
      </c>
      <c r="H439" s="324">
        <v>461.31666666666661</v>
      </c>
      <c r="I439" s="324">
        <v>472.48333333333335</v>
      </c>
      <c r="J439" s="324">
        <v>479.01666666666659</v>
      </c>
      <c r="K439" s="323">
        <v>465.95</v>
      </c>
      <c r="L439" s="323">
        <v>448.25</v>
      </c>
      <c r="M439" s="323">
        <v>6.2027900000000002</v>
      </c>
      <c r="N439" s="1"/>
      <c r="O439" s="1"/>
    </row>
    <row r="440" spans="1:15" ht="12.75" customHeight="1">
      <c r="A440" s="30">
        <v>430</v>
      </c>
      <c r="B440" s="342" t="s">
        <v>521</v>
      </c>
      <c r="C440" s="323">
        <v>837.55</v>
      </c>
      <c r="D440" s="324">
        <v>826.7833333333333</v>
      </c>
      <c r="E440" s="324">
        <v>788.76666666666665</v>
      </c>
      <c r="F440" s="324">
        <v>739.98333333333335</v>
      </c>
      <c r="G440" s="324">
        <v>701.9666666666667</v>
      </c>
      <c r="H440" s="324">
        <v>875.56666666666661</v>
      </c>
      <c r="I440" s="324">
        <v>913.58333333333326</v>
      </c>
      <c r="J440" s="324">
        <v>962.36666666666656</v>
      </c>
      <c r="K440" s="323">
        <v>864.8</v>
      </c>
      <c r="L440" s="323">
        <v>778</v>
      </c>
      <c r="M440" s="323">
        <v>5.8317399999999999</v>
      </c>
      <c r="N440" s="1"/>
      <c r="O440" s="1"/>
    </row>
    <row r="441" spans="1:15" ht="12.75" customHeight="1">
      <c r="A441" s="30">
        <v>431</v>
      </c>
      <c r="B441" s="342" t="s">
        <v>519</v>
      </c>
      <c r="C441" s="323">
        <v>305.35000000000002</v>
      </c>
      <c r="D441" s="324">
        <v>308.83333333333331</v>
      </c>
      <c r="E441" s="324">
        <v>297.71666666666664</v>
      </c>
      <c r="F441" s="324">
        <v>290.08333333333331</v>
      </c>
      <c r="G441" s="324">
        <v>278.96666666666664</v>
      </c>
      <c r="H441" s="324">
        <v>316.46666666666664</v>
      </c>
      <c r="I441" s="324">
        <v>327.58333333333331</v>
      </c>
      <c r="J441" s="324">
        <v>335.21666666666664</v>
      </c>
      <c r="K441" s="323">
        <v>319.95</v>
      </c>
      <c r="L441" s="323">
        <v>301.2</v>
      </c>
      <c r="M441" s="323">
        <v>1.6429499999999999</v>
      </c>
      <c r="N441" s="1"/>
      <c r="O441" s="1"/>
    </row>
    <row r="442" spans="1:15" ht="12.75" customHeight="1">
      <c r="A442" s="30">
        <v>432</v>
      </c>
      <c r="B442" s="342" t="s">
        <v>520</v>
      </c>
      <c r="C442" s="323">
        <v>1956.95</v>
      </c>
      <c r="D442" s="324">
        <v>1963.9833333333333</v>
      </c>
      <c r="E442" s="324">
        <v>1943.9666666666667</v>
      </c>
      <c r="F442" s="324">
        <v>1930.9833333333333</v>
      </c>
      <c r="G442" s="324">
        <v>1910.9666666666667</v>
      </c>
      <c r="H442" s="324">
        <v>1976.9666666666667</v>
      </c>
      <c r="I442" s="324">
        <v>1996.9833333333336</v>
      </c>
      <c r="J442" s="324">
        <v>2009.9666666666667</v>
      </c>
      <c r="K442" s="323">
        <v>1984</v>
      </c>
      <c r="L442" s="323">
        <v>1951</v>
      </c>
      <c r="M442" s="323">
        <v>0.30338999999999999</v>
      </c>
      <c r="N442" s="1"/>
      <c r="O442" s="1"/>
    </row>
    <row r="443" spans="1:15" ht="12.75" customHeight="1">
      <c r="A443" s="30">
        <v>433</v>
      </c>
      <c r="B443" s="342" t="s">
        <v>522</v>
      </c>
      <c r="C443" s="323">
        <v>515.54999999999995</v>
      </c>
      <c r="D443" s="324">
        <v>516.85</v>
      </c>
      <c r="E443" s="324">
        <v>509.70000000000005</v>
      </c>
      <c r="F443" s="324">
        <v>503.85</v>
      </c>
      <c r="G443" s="324">
        <v>496.70000000000005</v>
      </c>
      <c r="H443" s="324">
        <v>522.70000000000005</v>
      </c>
      <c r="I443" s="324">
        <v>529.84999999999991</v>
      </c>
      <c r="J443" s="324">
        <v>535.70000000000005</v>
      </c>
      <c r="K443" s="323">
        <v>524</v>
      </c>
      <c r="L443" s="323">
        <v>511</v>
      </c>
      <c r="M443" s="323">
        <v>1.58144</v>
      </c>
      <c r="N443" s="1"/>
      <c r="O443" s="1"/>
    </row>
    <row r="444" spans="1:15" ht="12.75" customHeight="1">
      <c r="A444" s="30">
        <v>434</v>
      </c>
      <c r="B444" s="342" t="s">
        <v>523</v>
      </c>
      <c r="C444" s="323">
        <v>9.8000000000000007</v>
      </c>
      <c r="D444" s="324">
        <v>9.8833333333333329</v>
      </c>
      <c r="E444" s="324">
        <v>9.5666666666666664</v>
      </c>
      <c r="F444" s="324">
        <v>9.3333333333333339</v>
      </c>
      <c r="G444" s="324">
        <v>9.0166666666666675</v>
      </c>
      <c r="H444" s="324">
        <v>10.116666666666665</v>
      </c>
      <c r="I444" s="324">
        <v>10.433333333333332</v>
      </c>
      <c r="J444" s="324">
        <v>10.666666666666664</v>
      </c>
      <c r="K444" s="323">
        <v>10.199999999999999</v>
      </c>
      <c r="L444" s="323">
        <v>9.65</v>
      </c>
      <c r="M444" s="323">
        <v>410.99466999999999</v>
      </c>
      <c r="N444" s="1"/>
      <c r="O444" s="1"/>
    </row>
    <row r="445" spans="1:15" ht="12.75" customHeight="1">
      <c r="A445" s="30">
        <v>435</v>
      </c>
      <c r="B445" s="342" t="s">
        <v>510</v>
      </c>
      <c r="C445" s="323">
        <v>324.64999999999998</v>
      </c>
      <c r="D445" s="324">
        <v>327.84999999999997</v>
      </c>
      <c r="E445" s="324">
        <v>318.79999999999995</v>
      </c>
      <c r="F445" s="324">
        <v>312.95</v>
      </c>
      <c r="G445" s="324">
        <v>303.89999999999998</v>
      </c>
      <c r="H445" s="324">
        <v>333.69999999999993</v>
      </c>
      <c r="I445" s="324">
        <v>342.75</v>
      </c>
      <c r="J445" s="324">
        <v>348.59999999999991</v>
      </c>
      <c r="K445" s="323">
        <v>336.9</v>
      </c>
      <c r="L445" s="323">
        <v>322</v>
      </c>
      <c r="M445" s="323">
        <v>2.71888</v>
      </c>
      <c r="N445" s="1"/>
      <c r="O445" s="1"/>
    </row>
    <row r="446" spans="1:15" ht="12.75" customHeight="1">
      <c r="A446" s="30">
        <v>436</v>
      </c>
      <c r="B446" s="342" t="s">
        <v>524</v>
      </c>
      <c r="C446" s="323">
        <v>1036.95</v>
      </c>
      <c r="D446" s="324">
        <v>1043.8833333333334</v>
      </c>
      <c r="E446" s="324">
        <v>1017.9666666666669</v>
      </c>
      <c r="F446" s="324">
        <v>998.98333333333358</v>
      </c>
      <c r="G446" s="324">
        <v>973.06666666666706</v>
      </c>
      <c r="H446" s="324">
        <v>1062.8666666666668</v>
      </c>
      <c r="I446" s="324">
        <v>1088.7833333333333</v>
      </c>
      <c r="J446" s="324">
        <v>1107.7666666666667</v>
      </c>
      <c r="K446" s="323">
        <v>1069.8</v>
      </c>
      <c r="L446" s="323">
        <v>1024.9000000000001</v>
      </c>
      <c r="M446" s="323">
        <v>0.88158000000000003</v>
      </c>
      <c r="N446" s="1"/>
      <c r="O446" s="1"/>
    </row>
    <row r="447" spans="1:15" ht="12.75" customHeight="1">
      <c r="A447" s="30">
        <v>437</v>
      </c>
      <c r="B447" s="342" t="s">
        <v>276</v>
      </c>
      <c r="C447" s="323">
        <v>571.79999999999995</v>
      </c>
      <c r="D447" s="324">
        <v>573.30000000000007</v>
      </c>
      <c r="E447" s="324">
        <v>562.10000000000014</v>
      </c>
      <c r="F447" s="324">
        <v>552.40000000000009</v>
      </c>
      <c r="G447" s="324">
        <v>541.20000000000016</v>
      </c>
      <c r="H447" s="324">
        <v>583.00000000000011</v>
      </c>
      <c r="I447" s="324">
        <v>594.20000000000016</v>
      </c>
      <c r="J447" s="324">
        <v>603.90000000000009</v>
      </c>
      <c r="K447" s="323">
        <v>584.5</v>
      </c>
      <c r="L447" s="323">
        <v>563.6</v>
      </c>
      <c r="M447" s="323">
        <v>3.4211399999999998</v>
      </c>
      <c r="N447" s="1"/>
      <c r="O447" s="1"/>
    </row>
    <row r="448" spans="1:15" ht="12.75" customHeight="1">
      <c r="A448" s="30">
        <v>438</v>
      </c>
      <c r="B448" s="342" t="s">
        <v>529</v>
      </c>
      <c r="C448" s="323">
        <v>1455.95</v>
      </c>
      <c r="D448" s="324">
        <v>1469.9666666666665</v>
      </c>
      <c r="E448" s="324">
        <v>1435.9833333333329</v>
      </c>
      <c r="F448" s="324">
        <v>1416.0166666666664</v>
      </c>
      <c r="G448" s="324">
        <v>1382.0333333333328</v>
      </c>
      <c r="H448" s="324">
        <v>1489.9333333333329</v>
      </c>
      <c r="I448" s="324">
        <v>1523.9166666666665</v>
      </c>
      <c r="J448" s="324">
        <v>1543.883333333333</v>
      </c>
      <c r="K448" s="323">
        <v>1503.95</v>
      </c>
      <c r="L448" s="323">
        <v>1450</v>
      </c>
      <c r="M448" s="323">
        <v>1.42988</v>
      </c>
      <c r="N448" s="1"/>
      <c r="O448" s="1"/>
    </row>
    <row r="449" spans="1:15" ht="12.75" customHeight="1">
      <c r="A449" s="30">
        <v>439</v>
      </c>
      <c r="B449" s="342" t="s">
        <v>530</v>
      </c>
      <c r="C449" s="323">
        <v>11092.55</v>
      </c>
      <c r="D449" s="324">
        <v>11197.516666666668</v>
      </c>
      <c r="E449" s="324">
        <v>10945.033333333336</v>
      </c>
      <c r="F449" s="324">
        <v>10797.516666666668</v>
      </c>
      <c r="G449" s="324">
        <v>10545.033333333336</v>
      </c>
      <c r="H449" s="324">
        <v>11345.033333333336</v>
      </c>
      <c r="I449" s="324">
        <v>11597.51666666667</v>
      </c>
      <c r="J449" s="324">
        <v>11745.033333333336</v>
      </c>
      <c r="K449" s="323">
        <v>11450</v>
      </c>
      <c r="L449" s="323">
        <v>11050</v>
      </c>
      <c r="M449" s="323">
        <v>1.0059999999999999E-2</v>
      </c>
      <c r="N449" s="1"/>
      <c r="O449" s="1"/>
    </row>
    <row r="450" spans="1:15" ht="12.75" customHeight="1">
      <c r="A450" s="30">
        <v>440</v>
      </c>
      <c r="B450" s="342" t="s">
        <v>196</v>
      </c>
      <c r="C450" s="323">
        <v>920.65</v>
      </c>
      <c r="D450" s="324">
        <v>925.13333333333321</v>
      </c>
      <c r="E450" s="324">
        <v>909.56666666666638</v>
      </c>
      <c r="F450" s="324">
        <v>898.48333333333312</v>
      </c>
      <c r="G450" s="324">
        <v>882.91666666666629</v>
      </c>
      <c r="H450" s="324">
        <v>936.21666666666647</v>
      </c>
      <c r="I450" s="324">
        <v>951.7833333333333</v>
      </c>
      <c r="J450" s="324">
        <v>962.86666666666656</v>
      </c>
      <c r="K450" s="323">
        <v>940.7</v>
      </c>
      <c r="L450" s="323">
        <v>914.05</v>
      </c>
      <c r="M450" s="323">
        <v>9.6040700000000001</v>
      </c>
      <c r="N450" s="1"/>
      <c r="O450" s="1"/>
    </row>
    <row r="451" spans="1:15" ht="12.75" customHeight="1">
      <c r="A451" s="30">
        <v>441</v>
      </c>
      <c r="B451" s="342" t="s">
        <v>531</v>
      </c>
      <c r="C451" s="323">
        <v>201.45</v>
      </c>
      <c r="D451" s="324">
        <v>200.76666666666665</v>
      </c>
      <c r="E451" s="324">
        <v>196.5333333333333</v>
      </c>
      <c r="F451" s="324">
        <v>191.61666666666665</v>
      </c>
      <c r="G451" s="324">
        <v>187.3833333333333</v>
      </c>
      <c r="H451" s="324">
        <v>205.68333333333331</v>
      </c>
      <c r="I451" s="324">
        <v>209.91666666666666</v>
      </c>
      <c r="J451" s="324">
        <v>214.83333333333331</v>
      </c>
      <c r="K451" s="323">
        <v>205</v>
      </c>
      <c r="L451" s="323">
        <v>195.85</v>
      </c>
      <c r="M451" s="323">
        <v>27.523620000000001</v>
      </c>
      <c r="N451" s="1"/>
      <c r="O451" s="1"/>
    </row>
    <row r="452" spans="1:15" ht="12.75" customHeight="1">
      <c r="A452" s="30">
        <v>442</v>
      </c>
      <c r="B452" s="342" t="s">
        <v>532</v>
      </c>
      <c r="C452" s="323">
        <v>1124.6500000000001</v>
      </c>
      <c r="D452" s="324">
        <v>1135.4000000000001</v>
      </c>
      <c r="E452" s="324">
        <v>1107.8500000000001</v>
      </c>
      <c r="F452" s="324">
        <v>1091.05</v>
      </c>
      <c r="G452" s="324">
        <v>1063.5</v>
      </c>
      <c r="H452" s="324">
        <v>1152.2000000000003</v>
      </c>
      <c r="I452" s="324">
        <v>1179.7500000000005</v>
      </c>
      <c r="J452" s="324">
        <v>1196.5500000000004</v>
      </c>
      <c r="K452" s="323">
        <v>1162.95</v>
      </c>
      <c r="L452" s="323">
        <v>1118.5999999999999</v>
      </c>
      <c r="M452" s="323">
        <v>3.7113</v>
      </c>
      <c r="N452" s="1"/>
      <c r="O452" s="1"/>
    </row>
    <row r="453" spans="1:15" ht="12.75" customHeight="1">
      <c r="A453" s="30">
        <v>443</v>
      </c>
      <c r="B453" s="342" t="s">
        <v>197</v>
      </c>
      <c r="C453" s="323">
        <v>748.6</v>
      </c>
      <c r="D453" s="324">
        <v>748.7833333333333</v>
      </c>
      <c r="E453" s="324">
        <v>723.56666666666661</v>
      </c>
      <c r="F453" s="324">
        <v>698.5333333333333</v>
      </c>
      <c r="G453" s="324">
        <v>673.31666666666661</v>
      </c>
      <c r="H453" s="324">
        <v>773.81666666666661</v>
      </c>
      <c r="I453" s="324">
        <v>799.0333333333333</v>
      </c>
      <c r="J453" s="324">
        <v>824.06666666666661</v>
      </c>
      <c r="K453" s="323">
        <v>774</v>
      </c>
      <c r="L453" s="323">
        <v>723.75</v>
      </c>
      <c r="M453" s="323">
        <v>93.865020000000001</v>
      </c>
      <c r="N453" s="1"/>
      <c r="O453" s="1"/>
    </row>
    <row r="454" spans="1:15" ht="12.75" customHeight="1">
      <c r="A454" s="30">
        <v>444</v>
      </c>
      <c r="B454" s="342" t="s">
        <v>277</v>
      </c>
      <c r="C454" s="323">
        <v>6997.45</v>
      </c>
      <c r="D454" s="324">
        <v>7045.05</v>
      </c>
      <c r="E454" s="324">
        <v>6860.4000000000005</v>
      </c>
      <c r="F454" s="324">
        <v>6723.35</v>
      </c>
      <c r="G454" s="324">
        <v>6538.7000000000007</v>
      </c>
      <c r="H454" s="324">
        <v>7182.1</v>
      </c>
      <c r="I454" s="324">
        <v>7366.75</v>
      </c>
      <c r="J454" s="324">
        <v>7503.8</v>
      </c>
      <c r="K454" s="323">
        <v>7229.7</v>
      </c>
      <c r="L454" s="323">
        <v>6908</v>
      </c>
      <c r="M454" s="323">
        <v>1.98353</v>
      </c>
      <c r="N454" s="1"/>
      <c r="O454" s="1"/>
    </row>
    <row r="455" spans="1:15" ht="12.75" customHeight="1">
      <c r="A455" s="30">
        <v>445</v>
      </c>
      <c r="B455" s="342" t="s">
        <v>198</v>
      </c>
      <c r="C455" s="323">
        <v>413.65</v>
      </c>
      <c r="D455" s="324">
        <v>415.2833333333333</v>
      </c>
      <c r="E455" s="324">
        <v>406.36666666666662</v>
      </c>
      <c r="F455" s="324">
        <v>399.08333333333331</v>
      </c>
      <c r="G455" s="324">
        <v>390.16666666666663</v>
      </c>
      <c r="H455" s="324">
        <v>422.56666666666661</v>
      </c>
      <c r="I455" s="324">
        <v>431.48333333333335</v>
      </c>
      <c r="J455" s="324">
        <v>438.76666666666659</v>
      </c>
      <c r="K455" s="323">
        <v>424.2</v>
      </c>
      <c r="L455" s="323">
        <v>408</v>
      </c>
      <c r="M455" s="323">
        <v>477.06135999999998</v>
      </c>
      <c r="N455" s="1"/>
      <c r="O455" s="1"/>
    </row>
    <row r="456" spans="1:15" ht="12.75" customHeight="1">
      <c r="A456" s="30">
        <v>446</v>
      </c>
      <c r="B456" s="342" t="s">
        <v>533</v>
      </c>
      <c r="C456" s="323">
        <v>205.65</v>
      </c>
      <c r="D456" s="324">
        <v>206.56666666666669</v>
      </c>
      <c r="E456" s="324">
        <v>201.63333333333338</v>
      </c>
      <c r="F456" s="324">
        <v>197.6166666666667</v>
      </c>
      <c r="G456" s="324">
        <v>192.68333333333339</v>
      </c>
      <c r="H456" s="324">
        <v>210.58333333333337</v>
      </c>
      <c r="I456" s="324">
        <v>215.51666666666671</v>
      </c>
      <c r="J456" s="324">
        <v>219.53333333333336</v>
      </c>
      <c r="K456" s="323">
        <v>211.5</v>
      </c>
      <c r="L456" s="323">
        <v>202.55</v>
      </c>
      <c r="M456" s="323">
        <v>44.857979999999998</v>
      </c>
      <c r="N456" s="1"/>
      <c r="O456" s="1"/>
    </row>
    <row r="457" spans="1:15" ht="12.75" customHeight="1">
      <c r="A457" s="30">
        <v>447</v>
      </c>
      <c r="B457" s="342" t="s">
        <v>199</v>
      </c>
      <c r="C457" s="323">
        <v>227.4</v>
      </c>
      <c r="D457" s="324">
        <v>228.66666666666666</v>
      </c>
      <c r="E457" s="324">
        <v>224.0333333333333</v>
      </c>
      <c r="F457" s="324">
        <v>220.66666666666666</v>
      </c>
      <c r="G457" s="324">
        <v>216.0333333333333</v>
      </c>
      <c r="H457" s="324">
        <v>232.0333333333333</v>
      </c>
      <c r="I457" s="324">
        <v>236.66666666666669</v>
      </c>
      <c r="J457" s="324">
        <v>240.0333333333333</v>
      </c>
      <c r="K457" s="323">
        <v>233.3</v>
      </c>
      <c r="L457" s="323">
        <v>225.3</v>
      </c>
      <c r="M457" s="323">
        <v>161.50855000000001</v>
      </c>
      <c r="N457" s="1"/>
      <c r="O457" s="1"/>
    </row>
    <row r="458" spans="1:15" ht="12.75" customHeight="1">
      <c r="A458" s="30">
        <v>448</v>
      </c>
      <c r="B458" s="342" t="s">
        <v>200</v>
      </c>
      <c r="C458" s="323">
        <v>1233.75</v>
      </c>
      <c r="D458" s="324">
        <v>1251.5833333333333</v>
      </c>
      <c r="E458" s="324">
        <v>1210.1666666666665</v>
      </c>
      <c r="F458" s="324">
        <v>1186.5833333333333</v>
      </c>
      <c r="G458" s="324">
        <v>1145.1666666666665</v>
      </c>
      <c r="H458" s="324">
        <v>1275.1666666666665</v>
      </c>
      <c r="I458" s="324">
        <v>1316.583333333333</v>
      </c>
      <c r="J458" s="324">
        <v>1340.1666666666665</v>
      </c>
      <c r="K458" s="323">
        <v>1293</v>
      </c>
      <c r="L458" s="323">
        <v>1228</v>
      </c>
      <c r="M458" s="323">
        <v>96.143129999999999</v>
      </c>
      <c r="N458" s="1"/>
      <c r="O458" s="1"/>
    </row>
    <row r="459" spans="1:15" ht="12.75" customHeight="1">
      <c r="A459" s="30">
        <v>449</v>
      </c>
      <c r="B459" s="342" t="s">
        <v>848</v>
      </c>
      <c r="C459" s="323">
        <v>727.5</v>
      </c>
      <c r="D459" s="324">
        <v>728.80000000000007</v>
      </c>
      <c r="E459" s="324">
        <v>713.60000000000014</v>
      </c>
      <c r="F459" s="324">
        <v>699.7</v>
      </c>
      <c r="G459" s="324">
        <v>684.50000000000011</v>
      </c>
      <c r="H459" s="324">
        <v>742.70000000000016</v>
      </c>
      <c r="I459" s="324">
        <v>757.9000000000002</v>
      </c>
      <c r="J459" s="324">
        <v>771.80000000000018</v>
      </c>
      <c r="K459" s="323">
        <v>744</v>
      </c>
      <c r="L459" s="323">
        <v>714.9</v>
      </c>
      <c r="M459" s="323">
        <v>0.82567000000000002</v>
      </c>
      <c r="N459" s="1"/>
      <c r="O459" s="1"/>
    </row>
    <row r="460" spans="1:15" ht="12.75" customHeight="1">
      <c r="A460" s="30">
        <v>450</v>
      </c>
      <c r="B460" s="342" t="s">
        <v>525</v>
      </c>
      <c r="C460" s="323">
        <v>1810.05</v>
      </c>
      <c r="D460" s="324">
        <v>1828.1499999999999</v>
      </c>
      <c r="E460" s="324">
        <v>1766.8999999999996</v>
      </c>
      <c r="F460" s="324">
        <v>1723.7499999999998</v>
      </c>
      <c r="G460" s="324">
        <v>1662.4999999999995</v>
      </c>
      <c r="H460" s="324">
        <v>1871.2999999999997</v>
      </c>
      <c r="I460" s="324">
        <v>1932.5500000000002</v>
      </c>
      <c r="J460" s="324">
        <v>1975.6999999999998</v>
      </c>
      <c r="K460" s="323">
        <v>1889.4</v>
      </c>
      <c r="L460" s="323">
        <v>1785</v>
      </c>
      <c r="M460" s="323">
        <v>0.17307</v>
      </c>
      <c r="N460" s="1"/>
      <c r="O460" s="1"/>
    </row>
    <row r="461" spans="1:15" ht="12.75" customHeight="1">
      <c r="A461" s="30">
        <v>451</v>
      </c>
      <c r="B461" s="342" t="s">
        <v>526</v>
      </c>
      <c r="C461" s="323">
        <v>802.35</v>
      </c>
      <c r="D461" s="324">
        <v>809.5</v>
      </c>
      <c r="E461" s="324">
        <v>781.55</v>
      </c>
      <c r="F461" s="324">
        <v>760.75</v>
      </c>
      <c r="G461" s="324">
        <v>732.8</v>
      </c>
      <c r="H461" s="324">
        <v>830.3</v>
      </c>
      <c r="I461" s="324">
        <v>858.25</v>
      </c>
      <c r="J461" s="324">
        <v>879.05</v>
      </c>
      <c r="K461" s="323">
        <v>837.45</v>
      </c>
      <c r="L461" s="323">
        <v>788.7</v>
      </c>
      <c r="M461" s="323">
        <v>0.75670000000000004</v>
      </c>
      <c r="N461" s="1"/>
      <c r="O461" s="1"/>
    </row>
    <row r="462" spans="1:15" ht="12.75" customHeight="1">
      <c r="A462" s="30">
        <v>452</v>
      </c>
      <c r="B462" s="342" t="s">
        <v>201</v>
      </c>
      <c r="C462" s="323">
        <v>3593.9</v>
      </c>
      <c r="D462" s="324">
        <v>3612.7666666666664</v>
      </c>
      <c r="E462" s="324">
        <v>3566.5333333333328</v>
      </c>
      <c r="F462" s="324">
        <v>3539.1666666666665</v>
      </c>
      <c r="G462" s="324">
        <v>3492.9333333333329</v>
      </c>
      <c r="H462" s="324">
        <v>3640.1333333333328</v>
      </c>
      <c r="I462" s="324">
        <v>3686.3666666666663</v>
      </c>
      <c r="J462" s="324">
        <v>3713.7333333333327</v>
      </c>
      <c r="K462" s="323">
        <v>3659</v>
      </c>
      <c r="L462" s="323">
        <v>3585.4</v>
      </c>
      <c r="M462" s="323">
        <v>36.511330000000001</v>
      </c>
      <c r="N462" s="1"/>
      <c r="O462" s="1"/>
    </row>
    <row r="463" spans="1:15" ht="12.75" customHeight="1">
      <c r="A463" s="30">
        <v>453</v>
      </c>
      <c r="B463" s="342" t="s">
        <v>534</v>
      </c>
      <c r="C463" s="323">
        <v>3874.35</v>
      </c>
      <c r="D463" s="324">
        <v>3859.3000000000006</v>
      </c>
      <c r="E463" s="324">
        <v>3793.6000000000013</v>
      </c>
      <c r="F463" s="324">
        <v>3712.8500000000008</v>
      </c>
      <c r="G463" s="324">
        <v>3647.1500000000015</v>
      </c>
      <c r="H463" s="324">
        <v>3940.0500000000011</v>
      </c>
      <c r="I463" s="324">
        <v>4005.7500000000009</v>
      </c>
      <c r="J463" s="324">
        <v>4086.5000000000009</v>
      </c>
      <c r="K463" s="323">
        <v>3925</v>
      </c>
      <c r="L463" s="323">
        <v>3778.55</v>
      </c>
      <c r="M463" s="323">
        <v>0.14951999999999999</v>
      </c>
      <c r="N463" s="1"/>
      <c r="O463" s="1"/>
    </row>
    <row r="464" spans="1:15" ht="12.75" customHeight="1">
      <c r="A464" s="30">
        <v>454</v>
      </c>
      <c r="B464" s="342" t="s">
        <v>202</v>
      </c>
      <c r="C464" s="323">
        <v>1458.6</v>
      </c>
      <c r="D464" s="324">
        <v>1473.8666666666668</v>
      </c>
      <c r="E464" s="324">
        <v>1432.7333333333336</v>
      </c>
      <c r="F464" s="324">
        <v>1406.8666666666668</v>
      </c>
      <c r="G464" s="324">
        <v>1365.7333333333336</v>
      </c>
      <c r="H464" s="324">
        <v>1499.7333333333336</v>
      </c>
      <c r="I464" s="324">
        <v>1540.8666666666668</v>
      </c>
      <c r="J464" s="324">
        <v>1566.7333333333336</v>
      </c>
      <c r="K464" s="323">
        <v>1515</v>
      </c>
      <c r="L464" s="323">
        <v>1448</v>
      </c>
      <c r="M464" s="323">
        <v>21.885059999999999</v>
      </c>
      <c r="N464" s="1"/>
      <c r="O464" s="1"/>
    </row>
    <row r="465" spans="1:15" ht="12.75" customHeight="1">
      <c r="A465" s="30">
        <v>455</v>
      </c>
      <c r="B465" s="342" t="s">
        <v>536</v>
      </c>
      <c r="C465" s="323">
        <v>1904.3</v>
      </c>
      <c r="D465" s="324">
        <v>1923.5333333333335</v>
      </c>
      <c r="E465" s="324">
        <v>1862.3166666666671</v>
      </c>
      <c r="F465" s="324">
        <v>1820.3333333333335</v>
      </c>
      <c r="G465" s="324">
        <v>1759.116666666667</v>
      </c>
      <c r="H465" s="324">
        <v>1965.5166666666671</v>
      </c>
      <c r="I465" s="324">
        <v>2026.7333333333338</v>
      </c>
      <c r="J465" s="324">
        <v>2068.7166666666672</v>
      </c>
      <c r="K465" s="323">
        <v>1984.75</v>
      </c>
      <c r="L465" s="323">
        <v>1881.55</v>
      </c>
      <c r="M465" s="323">
        <v>0.26671</v>
      </c>
      <c r="N465" s="1"/>
      <c r="O465" s="1"/>
    </row>
    <row r="466" spans="1:15" ht="12.75" customHeight="1">
      <c r="A466" s="30">
        <v>456</v>
      </c>
      <c r="B466" s="342" t="s">
        <v>537</v>
      </c>
      <c r="C466" s="323">
        <v>792.25</v>
      </c>
      <c r="D466" s="324">
        <v>800.01666666666677</v>
      </c>
      <c r="E466" s="324">
        <v>780.23333333333358</v>
      </c>
      <c r="F466" s="324">
        <v>768.21666666666681</v>
      </c>
      <c r="G466" s="324">
        <v>748.43333333333362</v>
      </c>
      <c r="H466" s="324">
        <v>812.03333333333353</v>
      </c>
      <c r="I466" s="324">
        <v>831.81666666666661</v>
      </c>
      <c r="J466" s="324">
        <v>843.83333333333348</v>
      </c>
      <c r="K466" s="323">
        <v>819.8</v>
      </c>
      <c r="L466" s="323">
        <v>788</v>
      </c>
      <c r="M466" s="323">
        <v>0.93616999999999995</v>
      </c>
      <c r="N466" s="1"/>
      <c r="O466" s="1"/>
    </row>
    <row r="467" spans="1:15" ht="12.75" customHeight="1">
      <c r="A467" s="30">
        <v>457</v>
      </c>
      <c r="B467" s="342" t="s">
        <v>541</v>
      </c>
      <c r="C467" s="323">
        <v>1471.9</v>
      </c>
      <c r="D467" s="324">
        <v>1498.45</v>
      </c>
      <c r="E467" s="324">
        <v>1429.95</v>
      </c>
      <c r="F467" s="324">
        <v>1388</v>
      </c>
      <c r="G467" s="324">
        <v>1319.5</v>
      </c>
      <c r="H467" s="324">
        <v>1540.4</v>
      </c>
      <c r="I467" s="324">
        <v>1608.9</v>
      </c>
      <c r="J467" s="324">
        <v>1650.8500000000001</v>
      </c>
      <c r="K467" s="323">
        <v>1566.95</v>
      </c>
      <c r="L467" s="323">
        <v>1456.5</v>
      </c>
      <c r="M467" s="323">
        <v>5.5129400000000004</v>
      </c>
      <c r="N467" s="1"/>
      <c r="O467" s="1"/>
    </row>
    <row r="468" spans="1:15" ht="12.75" customHeight="1">
      <c r="A468" s="30">
        <v>458</v>
      </c>
      <c r="B468" s="342" t="s">
        <v>538</v>
      </c>
      <c r="C468" s="323">
        <v>2018.35</v>
      </c>
      <c r="D468" s="324">
        <v>2025.3500000000001</v>
      </c>
      <c r="E468" s="324">
        <v>1985.7000000000003</v>
      </c>
      <c r="F468" s="324">
        <v>1953.0500000000002</v>
      </c>
      <c r="G468" s="324">
        <v>1913.4000000000003</v>
      </c>
      <c r="H468" s="324">
        <v>2058</v>
      </c>
      <c r="I468" s="324">
        <v>2097.6500000000005</v>
      </c>
      <c r="J468" s="324">
        <v>2130.3000000000002</v>
      </c>
      <c r="K468" s="323">
        <v>2065</v>
      </c>
      <c r="L468" s="323">
        <v>1992.7</v>
      </c>
      <c r="M468" s="323">
        <v>0.27976000000000001</v>
      </c>
      <c r="N468" s="1"/>
      <c r="O468" s="1"/>
    </row>
    <row r="469" spans="1:15" ht="12.75" customHeight="1">
      <c r="A469" s="30">
        <v>459</v>
      </c>
      <c r="B469" s="342" t="s">
        <v>203</v>
      </c>
      <c r="C469" s="323">
        <v>2556.9499999999998</v>
      </c>
      <c r="D469" s="324">
        <v>2559.7166666666667</v>
      </c>
      <c r="E469" s="324">
        <v>2540.4333333333334</v>
      </c>
      <c r="F469" s="324">
        <v>2523.9166666666665</v>
      </c>
      <c r="G469" s="324">
        <v>2504.6333333333332</v>
      </c>
      <c r="H469" s="324">
        <v>2576.2333333333336</v>
      </c>
      <c r="I469" s="324">
        <v>2595.5166666666673</v>
      </c>
      <c r="J469" s="324">
        <v>2612.0333333333338</v>
      </c>
      <c r="K469" s="323">
        <v>2579</v>
      </c>
      <c r="L469" s="323">
        <v>2543.1999999999998</v>
      </c>
      <c r="M469" s="323">
        <v>15.714829999999999</v>
      </c>
      <c r="N469" s="1"/>
      <c r="O469" s="1"/>
    </row>
    <row r="470" spans="1:15" ht="12.75" customHeight="1">
      <c r="A470" s="30">
        <v>460</v>
      </c>
      <c r="B470" s="342" t="s">
        <v>204</v>
      </c>
      <c r="C470" s="323">
        <v>2870.6</v>
      </c>
      <c r="D470" s="324">
        <v>2875.8666666666668</v>
      </c>
      <c r="E470" s="324">
        <v>2826.7333333333336</v>
      </c>
      <c r="F470" s="324">
        <v>2782.8666666666668</v>
      </c>
      <c r="G470" s="324">
        <v>2733.7333333333336</v>
      </c>
      <c r="H470" s="324">
        <v>2919.7333333333336</v>
      </c>
      <c r="I470" s="324">
        <v>2968.8666666666668</v>
      </c>
      <c r="J470" s="324">
        <v>3012.7333333333336</v>
      </c>
      <c r="K470" s="323">
        <v>2925</v>
      </c>
      <c r="L470" s="323">
        <v>2832</v>
      </c>
      <c r="M470" s="323">
        <v>2.0343800000000001</v>
      </c>
      <c r="N470" s="1"/>
      <c r="O470" s="1"/>
    </row>
    <row r="471" spans="1:15" ht="12.75" customHeight="1">
      <c r="A471" s="30">
        <v>461</v>
      </c>
      <c r="B471" s="342" t="s">
        <v>205</v>
      </c>
      <c r="C471" s="323">
        <v>477.3</v>
      </c>
      <c r="D471" s="324">
        <v>480.25</v>
      </c>
      <c r="E471" s="324">
        <v>471.65</v>
      </c>
      <c r="F471" s="324">
        <v>466</v>
      </c>
      <c r="G471" s="324">
        <v>457.4</v>
      </c>
      <c r="H471" s="324">
        <v>485.9</v>
      </c>
      <c r="I471" s="324">
        <v>494.5</v>
      </c>
      <c r="J471" s="324">
        <v>500.15</v>
      </c>
      <c r="K471" s="323">
        <v>488.85</v>
      </c>
      <c r="L471" s="323">
        <v>474.6</v>
      </c>
      <c r="M471" s="323">
        <v>2.58379</v>
      </c>
      <c r="N471" s="1"/>
      <c r="O471" s="1"/>
    </row>
    <row r="472" spans="1:15" ht="12.75" customHeight="1">
      <c r="A472" s="30">
        <v>462</v>
      </c>
      <c r="B472" s="342" t="s">
        <v>206</v>
      </c>
      <c r="C472" s="323">
        <v>1158.25</v>
      </c>
      <c r="D472" s="324">
        <v>1161.5833333333333</v>
      </c>
      <c r="E472" s="324">
        <v>1142.1666666666665</v>
      </c>
      <c r="F472" s="324">
        <v>1126.0833333333333</v>
      </c>
      <c r="G472" s="324">
        <v>1106.6666666666665</v>
      </c>
      <c r="H472" s="324">
        <v>1177.6666666666665</v>
      </c>
      <c r="I472" s="324">
        <v>1197.083333333333</v>
      </c>
      <c r="J472" s="324">
        <v>1213.1666666666665</v>
      </c>
      <c r="K472" s="323">
        <v>1181</v>
      </c>
      <c r="L472" s="323">
        <v>1145.5</v>
      </c>
      <c r="M472" s="323">
        <v>4.00312</v>
      </c>
      <c r="N472" s="1"/>
      <c r="O472" s="1"/>
    </row>
    <row r="473" spans="1:15" ht="12.75" customHeight="1">
      <c r="A473" s="30">
        <v>463</v>
      </c>
      <c r="B473" s="342" t="s">
        <v>539</v>
      </c>
      <c r="C473" s="323">
        <v>54.4</v>
      </c>
      <c r="D473" s="324">
        <v>54.966666666666669</v>
      </c>
      <c r="E473" s="324">
        <v>53.333333333333336</v>
      </c>
      <c r="F473" s="324">
        <v>52.266666666666666</v>
      </c>
      <c r="G473" s="324">
        <v>50.633333333333333</v>
      </c>
      <c r="H473" s="324">
        <v>56.033333333333339</v>
      </c>
      <c r="I473" s="324">
        <v>57.666666666666664</v>
      </c>
      <c r="J473" s="324">
        <v>58.733333333333341</v>
      </c>
      <c r="K473" s="323">
        <v>56.6</v>
      </c>
      <c r="L473" s="323">
        <v>53.9</v>
      </c>
      <c r="M473" s="323">
        <v>47.458500000000001</v>
      </c>
      <c r="N473" s="1"/>
      <c r="O473" s="1"/>
    </row>
    <row r="474" spans="1:15" ht="12.75" customHeight="1">
      <c r="A474" s="30">
        <v>464</v>
      </c>
      <c r="B474" s="342" t="s">
        <v>540</v>
      </c>
      <c r="C474" s="323">
        <v>178.65</v>
      </c>
      <c r="D474" s="324">
        <v>181.31666666666669</v>
      </c>
      <c r="E474" s="324">
        <v>174.68333333333339</v>
      </c>
      <c r="F474" s="324">
        <v>170.7166666666667</v>
      </c>
      <c r="G474" s="324">
        <v>164.0833333333334</v>
      </c>
      <c r="H474" s="324">
        <v>185.28333333333339</v>
      </c>
      <c r="I474" s="324">
        <v>191.91666666666666</v>
      </c>
      <c r="J474" s="324">
        <v>195.88333333333338</v>
      </c>
      <c r="K474" s="323">
        <v>187.95</v>
      </c>
      <c r="L474" s="323">
        <v>177.35</v>
      </c>
      <c r="M474" s="323">
        <v>3.4325299999999999</v>
      </c>
      <c r="N474" s="1"/>
      <c r="O474" s="1"/>
    </row>
    <row r="475" spans="1:15" ht="12.75" customHeight="1">
      <c r="A475" s="30">
        <v>465</v>
      </c>
      <c r="B475" s="342" t="s">
        <v>527</v>
      </c>
      <c r="C475" s="323">
        <v>823</v>
      </c>
      <c r="D475" s="324">
        <v>832.66666666666663</v>
      </c>
      <c r="E475" s="324">
        <v>810.33333333333326</v>
      </c>
      <c r="F475" s="324">
        <v>797.66666666666663</v>
      </c>
      <c r="G475" s="324">
        <v>775.33333333333326</v>
      </c>
      <c r="H475" s="324">
        <v>845.33333333333326</v>
      </c>
      <c r="I475" s="324">
        <v>867.66666666666652</v>
      </c>
      <c r="J475" s="324">
        <v>880.33333333333326</v>
      </c>
      <c r="K475" s="323">
        <v>855</v>
      </c>
      <c r="L475" s="323">
        <v>820</v>
      </c>
      <c r="M475" s="323">
        <v>0.60314999999999996</v>
      </c>
      <c r="N475" s="1"/>
      <c r="O475" s="1"/>
    </row>
    <row r="476" spans="1:15" ht="12.75" customHeight="1">
      <c r="A476" s="30">
        <v>466</v>
      </c>
      <c r="B476" s="342" t="s">
        <v>849</v>
      </c>
      <c r="C476" s="323">
        <v>119.2</v>
      </c>
      <c r="D476" s="324">
        <v>118.51666666666667</v>
      </c>
      <c r="E476" s="324">
        <v>117.73333333333333</v>
      </c>
      <c r="F476" s="324">
        <v>116.26666666666667</v>
      </c>
      <c r="G476" s="324">
        <v>115.48333333333333</v>
      </c>
      <c r="H476" s="324">
        <v>119.98333333333333</v>
      </c>
      <c r="I476" s="324">
        <v>120.76666666666667</v>
      </c>
      <c r="J476" s="324">
        <v>122.23333333333333</v>
      </c>
      <c r="K476" s="323">
        <v>119.3</v>
      </c>
      <c r="L476" s="323">
        <v>117.05</v>
      </c>
      <c r="M476" s="323">
        <v>40.571040000000004</v>
      </c>
      <c r="N476" s="1"/>
      <c r="O476" s="1"/>
    </row>
    <row r="477" spans="1:15" ht="12.75" customHeight="1">
      <c r="A477" s="30">
        <v>467</v>
      </c>
      <c r="B477" s="342" t="s">
        <v>528</v>
      </c>
      <c r="C477" s="323">
        <v>65.900000000000006</v>
      </c>
      <c r="D477" s="324">
        <v>66.88333333333334</v>
      </c>
      <c r="E477" s="324">
        <v>64.416666666666686</v>
      </c>
      <c r="F477" s="324">
        <v>62.933333333333351</v>
      </c>
      <c r="G477" s="324">
        <v>60.466666666666697</v>
      </c>
      <c r="H477" s="324">
        <v>68.366666666666674</v>
      </c>
      <c r="I477" s="324">
        <v>70.833333333333343</v>
      </c>
      <c r="J477" s="324">
        <v>72.316666666666663</v>
      </c>
      <c r="K477" s="323">
        <v>69.349999999999994</v>
      </c>
      <c r="L477" s="323">
        <v>65.400000000000006</v>
      </c>
      <c r="M477" s="323">
        <v>183.75406000000001</v>
      </c>
      <c r="N477" s="1"/>
      <c r="O477" s="1"/>
    </row>
    <row r="478" spans="1:15" ht="12.75" customHeight="1">
      <c r="A478" s="30">
        <v>468</v>
      </c>
      <c r="B478" s="342" t="s">
        <v>207</v>
      </c>
      <c r="C478" s="323">
        <v>594.79999999999995</v>
      </c>
      <c r="D478" s="324">
        <v>593.66666666666663</v>
      </c>
      <c r="E478" s="324">
        <v>587.33333333333326</v>
      </c>
      <c r="F478" s="324">
        <v>579.86666666666667</v>
      </c>
      <c r="G478" s="324">
        <v>573.5333333333333</v>
      </c>
      <c r="H478" s="324">
        <v>601.13333333333321</v>
      </c>
      <c r="I478" s="324">
        <v>607.46666666666647</v>
      </c>
      <c r="J478" s="324">
        <v>614.93333333333317</v>
      </c>
      <c r="K478" s="323">
        <v>600</v>
      </c>
      <c r="L478" s="323">
        <v>586.20000000000005</v>
      </c>
      <c r="M478" s="323">
        <v>15.784929999999999</v>
      </c>
      <c r="N478" s="1"/>
      <c r="O478" s="1"/>
    </row>
    <row r="479" spans="1:15" ht="12.75" customHeight="1">
      <c r="A479" s="30">
        <v>469</v>
      </c>
      <c r="B479" s="342" t="s">
        <v>208</v>
      </c>
      <c r="C479" s="323">
        <v>1431.5</v>
      </c>
      <c r="D479" s="324">
        <v>1434</v>
      </c>
      <c r="E479" s="324">
        <v>1413</v>
      </c>
      <c r="F479" s="324">
        <v>1394.5</v>
      </c>
      <c r="G479" s="324">
        <v>1373.5</v>
      </c>
      <c r="H479" s="324">
        <v>1452.5</v>
      </c>
      <c r="I479" s="324">
        <v>1473.5</v>
      </c>
      <c r="J479" s="324">
        <v>1492</v>
      </c>
      <c r="K479" s="323">
        <v>1455</v>
      </c>
      <c r="L479" s="323">
        <v>1415.5</v>
      </c>
      <c r="M479" s="323">
        <v>2.3325100000000001</v>
      </c>
      <c r="N479" s="1"/>
      <c r="O479" s="1"/>
    </row>
    <row r="480" spans="1:15" ht="12.75" customHeight="1">
      <c r="A480" s="30">
        <v>470</v>
      </c>
      <c r="B480" s="342" t="s">
        <v>542</v>
      </c>
      <c r="C480" s="323">
        <v>11.85</v>
      </c>
      <c r="D480" s="324">
        <v>11.950000000000001</v>
      </c>
      <c r="E480" s="324">
        <v>11.750000000000002</v>
      </c>
      <c r="F480" s="324">
        <v>11.65</v>
      </c>
      <c r="G480" s="324">
        <v>11.450000000000001</v>
      </c>
      <c r="H480" s="324">
        <v>12.050000000000002</v>
      </c>
      <c r="I480" s="324">
        <v>12.250000000000002</v>
      </c>
      <c r="J480" s="324">
        <v>12.350000000000003</v>
      </c>
      <c r="K480" s="323">
        <v>12.15</v>
      </c>
      <c r="L480" s="323">
        <v>11.85</v>
      </c>
      <c r="M480" s="323">
        <v>20.04027</v>
      </c>
      <c r="N480" s="1"/>
      <c r="O480" s="1"/>
    </row>
    <row r="481" spans="1:15" ht="12.75" customHeight="1">
      <c r="A481" s="30">
        <v>471</v>
      </c>
      <c r="B481" s="342" t="s">
        <v>543</v>
      </c>
      <c r="C481" s="323">
        <v>537.9</v>
      </c>
      <c r="D481" s="324">
        <v>537.21666666666658</v>
      </c>
      <c r="E481" s="324">
        <v>524.63333333333321</v>
      </c>
      <c r="F481" s="324">
        <v>511.36666666666667</v>
      </c>
      <c r="G481" s="324">
        <v>498.7833333333333</v>
      </c>
      <c r="H481" s="324">
        <v>550.48333333333312</v>
      </c>
      <c r="I481" s="324">
        <v>563.06666666666638</v>
      </c>
      <c r="J481" s="324">
        <v>576.33333333333303</v>
      </c>
      <c r="K481" s="323">
        <v>549.79999999999995</v>
      </c>
      <c r="L481" s="323">
        <v>523.95000000000005</v>
      </c>
      <c r="M481" s="323">
        <v>3.8969399999999998</v>
      </c>
      <c r="N481" s="1"/>
      <c r="O481" s="1"/>
    </row>
    <row r="482" spans="1:15" ht="12.75" customHeight="1">
      <c r="A482" s="30">
        <v>472</v>
      </c>
      <c r="B482" s="342" t="s">
        <v>545</v>
      </c>
      <c r="C482" s="323">
        <v>114.95</v>
      </c>
      <c r="D482" s="324">
        <v>115.14999999999999</v>
      </c>
      <c r="E482" s="324">
        <v>112.79999999999998</v>
      </c>
      <c r="F482" s="324">
        <v>110.64999999999999</v>
      </c>
      <c r="G482" s="324">
        <v>108.29999999999998</v>
      </c>
      <c r="H482" s="324">
        <v>117.29999999999998</v>
      </c>
      <c r="I482" s="324">
        <v>119.64999999999998</v>
      </c>
      <c r="J482" s="324">
        <v>121.79999999999998</v>
      </c>
      <c r="K482" s="323">
        <v>117.5</v>
      </c>
      <c r="L482" s="323">
        <v>113</v>
      </c>
      <c r="M482" s="323">
        <v>11.634880000000001</v>
      </c>
      <c r="N482" s="1"/>
      <c r="O482" s="1"/>
    </row>
    <row r="483" spans="1:15" ht="12.75" customHeight="1">
      <c r="A483" s="30">
        <v>473</v>
      </c>
      <c r="B483" s="342" t="s">
        <v>546</v>
      </c>
      <c r="C483" s="323">
        <v>16.899999999999999</v>
      </c>
      <c r="D483" s="324">
        <v>16.683333333333334</v>
      </c>
      <c r="E483" s="324">
        <v>16.066666666666666</v>
      </c>
      <c r="F483" s="324">
        <v>15.233333333333333</v>
      </c>
      <c r="G483" s="324">
        <v>14.616666666666665</v>
      </c>
      <c r="H483" s="324">
        <v>17.516666666666666</v>
      </c>
      <c r="I483" s="324">
        <v>18.133333333333333</v>
      </c>
      <c r="J483" s="324">
        <v>18.966666666666669</v>
      </c>
      <c r="K483" s="323">
        <v>17.3</v>
      </c>
      <c r="L483" s="323">
        <v>15.85</v>
      </c>
      <c r="M483" s="323">
        <v>12.164199999999999</v>
      </c>
      <c r="N483" s="1"/>
      <c r="O483" s="1"/>
    </row>
    <row r="484" spans="1:15" ht="12.75" customHeight="1">
      <c r="A484" s="30">
        <v>474</v>
      </c>
      <c r="B484" s="342" t="s">
        <v>209</v>
      </c>
      <c r="C484" s="323">
        <v>6021.25</v>
      </c>
      <c r="D484" s="324">
        <v>6055.0999999999995</v>
      </c>
      <c r="E484" s="324">
        <v>5938.1999999999989</v>
      </c>
      <c r="F484" s="324">
        <v>5855.15</v>
      </c>
      <c r="G484" s="324">
        <v>5738.2499999999991</v>
      </c>
      <c r="H484" s="324">
        <v>6138.1499999999987</v>
      </c>
      <c r="I484" s="324">
        <v>6255.0499999999984</v>
      </c>
      <c r="J484" s="324">
        <v>6338.0999999999985</v>
      </c>
      <c r="K484" s="323">
        <v>6172</v>
      </c>
      <c r="L484" s="323">
        <v>5972.05</v>
      </c>
      <c r="M484" s="323">
        <v>8.1926299999999994</v>
      </c>
      <c r="N484" s="1"/>
      <c r="O484" s="1"/>
    </row>
    <row r="485" spans="1:15" ht="12.75" customHeight="1">
      <c r="A485" s="30">
        <v>475</v>
      </c>
      <c r="B485" s="342" t="s">
        <v>278</v>
      </c>
      <c r="C485" s="323">
        <v>39.549999999999997</v>
      </c>
      <c r="D485" s="324">
        <v>39.85</v>
      </c>
      <c r="E485" s="324">
        <v>39.150000000000006</v>
      </c>
      <c r="F485" s="324">
        <v>38.750000000000007</v>
      </c>
      <c r="G485" s="324">
        <v>38.050000000000011</v>
      </c>
      <c r="H485" s="324">
        <v>40.25</v>
      </c>
      <c r="I485" s="324">
        <v>40.950000000000003</v>
      </c>
      <c r="J485" s="324">
        <v>41.349999999999994</v>
      </c>
      <c r="K485" s="323">
        <v>40.549999999999997</v>
      </c>
      <c r="L485" s="323">
        <v>39.450000000000003</v>
      </c>
      <c r="M485" s="323">
        <v>94.161959999999993</v>
      </c>
      <c r="N485" s="1"/>
      <c r="O485" s="1"/>
    </row>
    <row r="486" spans="1:15" ht="12.75" customHeight="1">
      <c r="A486" s="30">
        <v>476</v>
      </c>
      <c r="B486" s="342" t="s">
        <v>210</v>
      </c>
      <c r="C486" s="323">
        <v>741</v>
      </c>
      <c r="D486" s="324">
        <v>738.51666666666677</v>
      </c>
      <c r="E486" s="324">
        <v>731.03333333333353</v>
      </c>
      <c r="F486" s="324">
        <v>721.06666666666672</v>
      </c>
      <c r="G486" s="324">
        <v>713.58333333333348</v>
      </c>
      <c r="H486" s="324">
        <v>748.48333333333358</v>
      </c>
      <c r="I486" s="324">
        <v>755.96666666666692</v>
      </c>
      <c r="J486" s="324">
        <v>765.93333333333362</v>
      </c>
      <c r="K486" s="323">
        <v>746</v>
      </c>
      <c r="L486" s="323">
        <v>728.55</v>
      </c>
      <c r="M486" s="323">
        <v>40.514650000000003</v>
      </c>
      <c r="N486" s="1"/>
      <c r="O486" s="1"/>
    </row>
    <row r="487" spans="1:15" ht="12.75" customHeight="1">
      <c r="A487" s="30">
        <v>477</v>
      </c>
      <c r="B487" s="342" t="s">
        <v>544</v>
      </c>
      <c r="C487" s="323">
        <v>964.95</v>
      </c>
      <c r="D487" s="324">
        <v>969.63333333333333</v>
      </c>
      <c r="E487" s="324">
        <v>939.31666666666661</v>
      </c>
      <c r="F487" s="324">
        <v>913.68333333333328</v>
      </c>
      <c r="G487" s="324">
        <v>883.36666666666656</v>
      </c>
      <c r="H487" s="324">
        <v>995.26666666666665</v>
      </c>
      <c r="I487" s="324">
        <v>1025.5833333333335</v>
      </c>
      <c r="J487" s="324">
        <v>1051.2166666666667</v>
      </c>
      <c r="K487" s="323">
        <v>999.95</v>
      </c>
      <c r="L487" s="323">
        <v>944</v>
      </c>
      <c r="M487" s="323">
        <v>3.5974300000000001</v>
      </c>
      <c r="N487" s="1"/>
      <c r="O487" s="1"/>
    </row>
    <row r="488" spans="1:15" ht="12.75" customHeight="1">
      <c r="A488" s="30">
        <v>478</v>
      </c>
      <c r="B488" s="342" t="s">
        <v>549</v>
      </c>
      <c r="C488" s="323">
        <v>402.25</v>
      </c>
      <c r="D488" s="324">
        <v>402.63333333333338</v>
      </c>
      <c r="E488" s="324">
        <v>398.61666666666679</v>
      </c>
      <c r="F488" s="324">
        <v>394.98333333333341</v>
      </c>
      <c r="G488" s="324">
        <v>390.96666666666681</v>
      </c>
      <c r="H488" s="324">
        <v>406.26666666666677</v>
      </c>
      <c r="I488" s="324">
        <v>410.2833333333333</v>
      </c>
      <c r="J488" s="324">
        <v>413.91666666666674</v>
      </c>
      <c r="K488" s="323">
        <v>406.65</v>
      </c>
      <c r="L488" s="323">
        <v>399</v>
      </c>
      <c r="M488" s="323">
        <v>1.27538</v>
      </c>
      <c r="N488" s="1"/>
      <c r="O488" s="1"/>
    </row>
    <row r="489" spans="1:15" ht="12.75" customHeight="1">
      <c r="A489" s="30">
        <v>479</v>
      </c>
      <c r="B489" s="342" t="s">
        <v>550</v>
      </c>
      <c r="C489" s="323">
        <v>31.3</v>
      </c>
      <c r="D489" s="324">
        <v>31.466666666666669</v>
      </c>
      <c r="E489" s="324">
        <v>30.933333333333337</v>
      </c>
      <c r="F489" s="324">
        <v>30.56666666666667</v>
      </c>
      <c r="G489" s="324">
        <v>30.033333333333339</v>
      </c>
      <c r="H489" s="324">
        <v>31.833333333333336</v>
      </c>
      <c r="I489" s="324">
        <v>32.366666666666667</v>
      </c>
      <c r="J489" s="324">
        <v>32.733333333333334</v>
      </c>
      <c r="K489" s="323">
        <v>32</v>
      </c>
      <c r="L489" s="323">
        <v>31.1</v>
      </c>
      <c r="M489" s="323">
        <v>51.136009999999999</v>
      </c>
      <c r="N489" s="1"/>
      <c r="O489" s="1"/>
    </row>
    <row r="490" spans="1:15" ht="12.75" customHeight="1">
      <c r="A490" s="30">
        <v>480</v>
      </c>
      <c r="B490" s="342" t="s">
        <v>551</v>
      </c>
      <c r="C490" s="323">
        <v>874.3</v>
      </c>
      <c r="D490" s="324">
        <v>880.11666666666667</v>
      </c>
      <c r="E490" s="324">
        <v>861.23333333333335</v>
      </c>
      <c r="F490" s="324">
        <v>848.16666666666663</v>
      </c>
      <c r="G490" s="324">
        <v>829.2833333333333</v>
      </c>
      <c r="H490" s="324">
        <v>893.18333333333339</v>
      </c>
      <c r="I490" s="324">
        <v>912.06666666666683</v>
      </c>
      <c r="J490" s="324">
        <v>925.13333333333344</v>
      </c>
      <c r="K490" s="323">
        <v>899</v>
      </c>
      <c r="L490" s="323">
        <v>867.05</v>
      </c>
      <c r="M490" s="323">
        <v>0.79139999999999999</v>
      </c>
      <c r="N490" s="1"/>
      <c r="O490" s="1"/>
    </row>
    <row r="491" spans="1:15" ht="12.75" customHeight="1">
      <c r="A491" s="30">
        <v>481</v>
      </c>
      <c r="B491" s="342" t="s">
        <v>553</v>
      </c>
      <c r="C491" s="323">
        <v>322.2</v>
      </c>
      <c r="D491" s="324">
        <v>321.66666666666669</v>
      </c>
      <c r="E491" s="324">
        <v>315.33333333333337</v>
      </c>
      <c r="F491" s="324">
        <v>308.4666666666667</v>
      </c>
      <c r="G491" s="324">
        <v>302.13333333333338</v>
      </c>
      <c r="H491" s="324">
        <v>328.53333333333336</v>
      </c>
      <c r="I491" s="324">
        <v>334.86666666666673</v>
      </c>
      <c r="J491" s="324">
        <v>341.73333333333335</v>
      </c>
      <c r="K491" s="323">
        <v>328</v>
      </c>
      <c r="L491" s="323">
        <v>314.8</v>
      </c>
      <c r="M491" s="323">
        <v>1.48803</v>
      </c>
      <c r="N491" s="1"/>
      <c r="O491" s="1"/>
    </row>
    <row r="492" spans="1:15" ht="12.75" customHeight="1">
      <c r="A492" s="30">
        <v>482</v>
      </c>
      <c r="B492" s="342" t="s">
        <v>280</v>
      </c>
      <c r="C492" s="323">
        <v>925</v>
      </c>
      <c r="D492" s="324">
        <v>916.65</v>
      </c>
      <c r="E492" s="324">
        <v>898.59999999999991</v>
      </c>
      <c r="F492" s="324">
        <v>872.19999999999993</v>
      </c>
      <c r="G492" s="324">
        <v>854.14999999999986</v>
      </c>
      <c r="H492" s="324">
        <v>943.05</v>
      </c>
      <c r="I492" s="324">
        <v>961.09999999999991</v>
      </c>
      <c r="J492" s="324">
        <v>987.5</v>
      </c>
      <c r="K492" s="323">
        <v>934.7</v>
      </c>
      <c r="L492" s="323">
        <v>890.25</v>
      </c>
      <c r="M492" s="323">
        <v>5.6054199999999996</v>
      </c>
      <c r="N492" s="1"/>
      <c r="O492" s="1"/>
    </row>
    <row r="493" spans="1:15" ht="12.75" customHeight="1">
      <c r="A493" s="30">
        <v>483</v>
      </c>
      <c r="B493" s="342" t="s">
        <v>211</v>
      </c>
      <c r="C493" s="323">
        <v>357.7</v>
      </c>
      <c r="D493" s="324">
        <v>360.96666666666664</v>
      </c>
      <c r="E493" s="324">
        <v>350.5333333333333</v>
      </c>
      <c r="F493" s="324">
        <v>343.36666666666667</v>
      </c>
      <c r="G493" s="324">
        <v>332.93333333333334</v>
      </c>
      <c r="H493" s="324">
        <v>368.13333333333327</v>
      </c>
      <c r="I493" s="324">
        <v>378.56666666666655</v>
      </c>
      <c r="J493" s="324">
        <v>385.73333333333323</v>
      </c>
      <c r="K493" s="323">
        <v>371.4</v>
      </c>
      <c r="L493" s="323">
        <v>353.8</v>
      </c>
      <c r="M493" s="323">
        <v>81.970010000000002</v>
      </c>
      <c r="N493" s="1"/>
      <c r="O493" s="1"/>
    </row>
    <row r="494" spans="1:15" ht="12.75" customHeight="1">
      <c r="A494" s="30">
        <v>484</v>
      </c>
      <c r="B494" s="342" t="s">
        <v>554</v>
      </c>
      <c r="C494" s="323">
        <v>2293</v>
      </c>
      <c r="D494" s="324">
        <v>2286.9</v>
      </c>
      <c r="E494" s="324">
        <v>2203.8000000000002</v>
      </c>
      <c r="F494" s="324">
        <v>2114.6</v>
      </c>
      <c r="G494" s="324">
        <v>2031.5</v>
      </c>
      <c r="H494" s="324">
        <v>2376.1000000000004</v>
      </c>
      <c r="I494" s="324">
        <v>2459.1999999999998</v>
      </c>
      <c r="J494" s="324">
        <v>2548.4000000000005</v>
      </c>
      <c r="K494" s="323">
        <v>2370</v>
      </c>
      <c r="L494" s="323">
        <v>2197.6999999999998</v>
      </c>
      <c r="M494" s="323">
        <v>1.6062000000000001</v>
      </c>
      <c r="N494" s="1"/>
      <c r="O494" s="1"/>
    </row>
    <row r="495" spans="1:15" ht="12.75" customHeight="1">
      <c r="A495" s="30">
        <v>485</v>
      </c>
      <c r="B495" s="342" t="s">
        <v>279</v>
      </c>
      <c r="C495" s="323">
        <v>219.15</v>
      </c>
      <c r="D495" s="324">
        <v>219.54999999999998</v>
      </c>
      <c r="E495" s="324">
        <v>217.09999999999997</v>
      </c>
      <c r="F495" s="324">
        <v>215.04999999999998</v>
      </c>
      <c r="G495" s="324">
        <v>212.59999999999997</v>
      </c>
      <c r="H495" s="324">
        <v>221.59999999999997</v>
      </c>
      <c r="I495" s="324">
        <v>224.04999999999995</v>
      </c>
      <c r="J495" s="324">
        <v>226.09999999999997</v>
      </c>
      <c r="K495" s="323">
        <v>222</v>
      </c>
      <c r="L495" s="323">
        <v>217.5</v>
      </c>
      <c r="M495" s="323">
        <v>2.9439600000000001</v>
      </c>
      <c r="N495" s="1"/>
      <c r="O495" s="1"/>
    </row>
    <row r="496" spans="1:15" ht="12.75" customHeight="1">
      <c r="A496" s="30">
        <v>486</v>
      </c>
      <c r="B496" s="342" t="s">
        <v>555</v>
      </c>
      <c r="C496" s="323">
        <v>1880.7</v>
      </c>
      <c r="D496" s="324">
        <v>1881.1666666666667</v>
      </c>
      <c r="E496" s="324">
        <v>1842.2833333333335</v>
      </c>
      <c r="F496" s="324">
        <v>1803.8666666666668</v>
      </c>
      <c r="G496" s="324">
        <v>1764.9833333333336</v>
      </c>
      <c r="H496" s="324">
        <v>1919.5833333333335</v>
      </c>
      <c r="I496" s="324">
        <v>1958.4666666666667</v>
      </c>
      <c r="J496" s="324">
        <v>1996.8833333333334</v>
      </c>
      <c r="K496" s="323">
        <v>1920.05</v>
      </c>
      <c r="L496" s="323">
        <v>1842.75</v>
      </c>
      <c r="M496" s="323">
        <v>0.18890999999999999</v>
      </c>
      <c r="N496" s="1"/>
      <c r="O496" s="1"/>
    </row>
    <row r="497" spans="1:15" ht="12.75" customHeight="1">
      <c r="A497" s="30">
        <v>487</v>
      </c>
      <c r="B497" s="342" t="s">
        <v>548</v>
      </c>
      <c r="C497" s="323">
        <v>629.4</v>
      </c>
      <c r="D497" s="324">
        <v>631</v>
      </c>
      <c r="E497" s="324">
        <v>614.65</v>
      </c>
      <c r="F497" s="324">
        <v>599.9</v>
      </c>
      <c r="G497" s="324">
        <v>583.54999999999995</v>
      </c>
      <c r="H497" s="324">
        <v>645.75</v>
      </c>
      <c r="I497" s="324">
        <v>662.09999999999991</v>
      </c>
      <c r="J497" s="324">
        <v>676.85</v>
      </c>
      <c r="K497" s="323">
        <v>647.35</v>
      </c>
      <c r="L497" s="323">
        <v>616.25</v>
      </c>
      <c r="M497" s="323">
        <v>2.9843700000000002</v>
      </c>
      <c r="N497" s="1"/>
      <c r="O497" s="1"/>
    </row>
    <row r="498" spans="1:15" ht="12.75" customHeight="1">
      <c r="A498" s="30">
        <v>488</v>
      </c>
      <c r="B498" s="342" t="s">
        <v>547</v>
      </c>
      <c r="C498" s="323">
        <v>3792.75</v>
      </c>
      <c r="D498" s="324">
        <v>3824.25</v>
      </c>
      <c r="E498" s="324">
        <v>3718.5</v>
      </c>
      <c r="F498" s="324">
        <v>3644.25</v>
      </c>
      <c r="G498" s="324">
        <v>3538.5</v>
      </c>
      <c r="H498" s="324">
        <v>3898.5</v>
      </c>
      <c r="I498" s="324">
        <v>4004.25</v>
      </c>
      <c r="J498" s="324">
        <v>4078.5</v>
      </c>
      <c r="K498" s="323">
        <v>3930</v>
      </c>
      <c r="L498" s="323">
        <v>3750</v>
      </c>
      <c r="M498" s="323">
        <v>0.15648999999999999</v>
      </c>
      <c r="N498" s="1"/>
      <c r="O498" s="1"/>
    </row>
    <row r="499" spans="1:15" ht="12.75" customHeight="1">
      <c r="A499" s="30">
        <v>489</v>
      </c>
      <c r="B499" s="342" t="s">
        <v>212</v>
      </c>
      <c r="C499" s="323">
        <v>1211.95</v>
      </c>
      <c r="D499" s="324">
        <v>1210.0333333333333</v>
      </c>
      <c r="E499" s="324">
        <v>1195.5666666666666</v>
      </c>
      <c r="F499" s="324">
        <v>1179.1833333333334</v>
      </c>
      <c r="G499" s="324">
        <v>1164.7166666666667</v>
      </c>
      <c r="H499" s="324">
        <v>1226.4166666666665</v>
      </c>
      <c r="I499" s="324">
        <v>1240.8833333333332</v>
      </c>
      <c r="J499" s="324">
        <v>1257.2666666666664</v>
      </c>
      <c r="K499" s="323">
        <v>1224.5</v>
      </c>
      <c r="L499" s="323">
        <v>1193.6500000000001</v>
      </c>
      <c r="M499" s="323">
        <v>12.949260000000001</v>
      </c>
      <c r="N499" s="1"/>
      <c r="O499" s="1"/>
    </row>
    <row r="500" spans="1:15" ht="12.75" customHeight="1">
      <c r="A500" s="30">
        <v>490</v>
      </c>
      <c r="B500" s="342" t="s">
        <v>552</v>
      </c>
      <c r="C500" s="323">
        <v>2738.95</v>
      </c>
      <c r="D500" s="324">
        <v>2759.4166666666665</v>
      </c>
      <c r="E500" s="324">
        <v>2696.833333333333</v>
      </c>
      <c r="F500" s="324">
        <v>2654.7166666666667</v>
      </c>
      <c r="G500" s="324">
        <v>2592.1333333333332</v>
      </c>
      <c r="H500" s="324">
        <v>2801.5333333333328</v>
      </c>
      <c r="I500" s="324">
        <v>2864.1166666666659</v>
      </c>
      <c r="J500" s="324">
        <v>2906.2333333333327</v>
      </c>
      <c r="K500" s="323">
        <v>2822</v>
      </c>
      <c r="L500" s="323">
        <v>2717.3</v>
      </c>
      <c r="M500" s="323">
        <v>2.32605</v>
      </c>
      <c r="N500" s="1"/>
      <c r="O500" s="1"/>
    </row>
    <row r="501" spans="1:15" ht="12.75" customHeight="1">
      <c r="A501" s="30">
        <v>491</v>
      </c>
      <c r="B501" s="342" t="s">
        <v>556</v>
      </c>
      <c r="C501" s="323">
        <v>7109.05</v>
      </c>
      <c r="D501" s="324">
        <v>7176.7</v>
      </c>
      <c r="E501" s="324">
        <v>7007.5999999999995</v>
      </c>
      <c r="F501" s="324">
        <v>6906.15</v>
      </c>
      <c r="G501" s="324">
        <v>6737.0499999999993</v>
      </c>
      <c r="H501" s="324">
        <v>7278.15</v>
      </c>
      <c r="I501" s="324">
        <v>7447.25</v>
      </c>
      <c r="J501" s="324">
        <v>7548.7</v>
      </c>
      <c r="K501" s="323">
        <v>7345.8</v>
      </c>
      <c r="L501" s="323">
        <v>7075.25</v>
      </c>
      <c r="M501" s="323">
        <v>0.18923000000000001</v>
      </c>
      <c r="N501" s="1"/>
      <c r="O501" s="1"/>
    </row>
    <row r="502" spans="1:15" ht="12.75" customHeight="1">
      <c r="A502" s="30">
        <v>492</v>
      </c>
      <c r="B502" s="342" t="s">
        <v>557</v>
      </c>
      <c r="C502" s="323">
        <v>143.05000000000001</v>
      </c>
      <c r="D502" s="324">
        <v>144.10000000000002</v>
      </c>
      <c r="E502" s="324">
        <v>139.80000000000004</v>
      </c>
      <c r="F502" s="324">
        <v>136.55000000000001</v>
      </c>
      <c r="G502" s="324">
        <v>132.25000000000003</v>
      </c>
      <c r="H502" s="324">
        <v>147.35000000000005</v>
      </c>
      <c r="I502" s="324">
        <v>151.65</v>
      </c>
      <c r="J502" s="324">
        <v>154.90000000000006</v>
      </c>
      <c r="K502" s="323">
        <v>148.4</v>
      </c>
      <c r="L502" s="323">
        <v>140.85</v>
      </c>
      <c r="M502" s="323">
        <v>4.6424200000000004</v>
      </c>
      <c r="N502" s="1"/>
      <c r="O502" s="1"/>
    </row>
    <row r="503" spans="1:15" ht="12.75" customHeight="1">
      <c r="A503" s="30">
        <v>493</v>
      </c>
      <c r="B503" s="342" t="s">
        <v>558</v>
      </c>
      <c r="C503" s="323">
        <v>101.5</v>
      </c>
      <c r="D503" s="324">
        <v>102.46666666666665</v>
      </c>
      <c r="E503" s="324">
        <v>100.13333333333331</v>
      </c>
      <c r="F503" s="324">
        <v>98.766666666666652</v>
      </c>
      <c r="G503" s="324">
        <v>96.433333333333309</v>
      </c>
      <c r="H503" s="324">
        <v>103.83333333333331</v>
      </c>
      <c r="I503" s="324">
        <v>106.16666666666666</v>
      </c>
      <c r="J503" s="324">
        <v>107.53333333333332</v>
      </c>
      <c r="K503" s="323">
        <v>104.8</v>
      </c>
      <c r="L503" s="323">
        <v>101.1</v>
      </c>
      <c r="M503" s="323">
        <v>17.2715</v>
      </c>
      <c r="N503" s="1"/>
      <c r="O503" s="1"/>
    </row>
    <row r="504" spans="1:15" ht="12.75" customHeight="1">
      <c r="A504" s="30">
        <v>494</v>
      </c>
      <c r="B504" s="342" t="s">
        <v>559</v>
      </c>
      <c r="C504" s="323">
        <v>459.8</v>
      </c>
      <c r="D504" s="324">
        <v>463.7</v>
      </c>
      <c r="E504" s="324">
        <v>451.4</v>
      </c>
      <c r="F504" s="324">
        <v>443</v>
      </c>
      <c r="G504" s="324">
        <v>430.7</v>
      </c>
      <c r="H504" s="324">
        <v>472.09999999999997</v>
      </c>
      <c r="I504" s="324">
        <v>484.40000000000003</v>
      </c>
      <c r="J504" s="324">
        <v>492.79999999999995</v>
      </c>
      <c r="K504" s="323">
        <v>476</v>
      </c>
      <c r="L504" s="323">
        <v>455.3</v>
      </c>
      <c r="M504" s="323">
        <v>2.5685799999999999</v>
      </c>
      <c r="N504" s="1"/>
      <c r="O504" s="1"/>
    </row>
    <row r="505" spans="1:15" ht="12.75" customHeight="1">
      <c r="A505" s="30">
        <v>495</v>
      </c>
      <c r="B505" s="342" t="s">
        <v>281</v>
      </c>
      <c r="C505" s="323">
        <v>1557</v>
      </c>
      <c r="D505" s="324">
        <v>1558.8333333333333</v>
      </c>
      <c r="E505" s="324">
        <v>1543.1666666666665</v>
      </c>
      <c r="F505" s="324">
        <v>1529.3333333333333</v>
      </c>
      <c r="G505" s="324">
        <v>1513.6666666666665</v>
      </c>
      <c r="H505" s="324">
        <v>1572.6666666666665</v>
      </c>
      <c r="I505" s="324">
        <v>1588.333333333333</v>
      </c>
      <c r="J505" s="324">
        <v>1602.1666666666665</v>
      </c>
      <c r="K505" s="323">
        <v>1574.5</v>
      </c>
      <c r="L505" s="323">
        <v>1545</v>
      </c>
      <c r="M505" s="323">
        <v>2.0658300000000001</v>
      </c>
      <c r="N505" s="1"/>
      <c r="O505" s="1"/>
    </row>
    <row r="506" spans="1:15" ht="12.75" customHeight="1">
      <c r="A506" s="30">
        <v>496</v>
      </c>
      <c r="B506" s="342" t="s">
        <v>213</v>
      </c>
      <c r="C506" s="323">
        <v>587.70000000000005</v>
      </c>
      <c r="D506" s="324">
        <v>591.9</v>
      </c>
      <c r="E506" s="324">
        <v>580.09999999999991</v>
      </c>
      <c r="F506" s="324">
        <v>572.49999999999989</v>
      </c>
      <c r="G506" s="324">
        <v>560.69999999999982</v>
      </c>
      <c r="H506" s="324">
        <v>599.5</v>
      </c>
      <c r="I506" s="324">
        <v>611.29999999999995</v>
      </c>
      <c r="J506" s="324">
        <v>618.90000000000009</v>
      </c>
      <c r="K506" s="323">
        <v>603.70000000000005</v>
      </c>
      <c r="L506" s="323">
        <v>584.29999999999995</v>
      </c>
      <c r="M506" s="323">
        <v>69.266220000000004</v>
      </c>
      <c r="N506" s="1"/>
      <c r="O506" s="1"/>
    </row>
    <row r="507" spans="1:15" ht="12.75" customHeight="1">
      <c r="A507" s="30">
        <v>497</v>
      </c>
      <c r="B507" s="342" t="s">
        <v>560</v>
      </c>
      <c r="C507" s="323">
        <v>289</v>
      </c>
      <c r="D507" s="324">
        <v>295.35000000000002</v>
      </c>
      <c r="E507" s="324">
        <v>281.00000000000006</v>
      </c>
      <c r="F507" s="324">
        <v>273.00000000000006</v>
      </c>
      <c r="G507" s="324">
        <v>258.65000000000009</v>
      </c>
      <c r="H507" s="324">
        <v>303.35000000000002</v>
      </c>
      <c r="I507" s="324">
        <v>317.69999999999993</v>
      </c>
      <c r="J507" s="324">
        <v>325.7</v>
      </c>
      <c r="K507" s="323">
        <v>309.7</v>
      </c>
      <c r="L507" s="323">
        <v>287.35000000000002</v>
      </c>
      <c r="M507" s="323">
        <v>9.4692600000000002</v>
      </c>
      <c r="N507" s="1"/>
      <c r="O507" s="1"/>
    </row>
    <row r="508" spans="1:15" ht="12.75" customHeight="1">
      <c r="A508" s="30">
        <v>498</v>
      </c>
      <c r="B508" s="381" t="s">
        <v>282</v>
      </c>
      <c r="C508" s="382">
        <v>12.7</v>
      </c>
      <c r="D508" s="382">
        <v>12.700000000000001</v>
      </c>
      <c r="E508" s="382">
        <v>12.600000000000001</v>
      </c>
      <c r="F508" s="382">
        <v>12.5</v>
      </c>
      <c r="G508" s="382">
        <v>12.4</v>
      </c>
      <c r="H508" s="382">
        <v>12.800000000000002</v>
      </c>
      <c r="I508" s="382">
        <v>12.9</v>
      </c>
      <c r="J508" s="381">
        <v>13.000000000000004</v>
      </c>
      <c r="K508" s="381">
        <v>12.8</v>
      </c>
      <c r="L508" s="381">
        <v>12.6</v>
      </c>
      <c r="M508" s="270">
        <v>826.61442999999997</v>
      </c>
      <c r="N508" s="1"/>
      <c r="O508" s="1"/>
    </row>
    <row r="509" spans="1:15" ht="12.75" customHeight="1">
      <c r="A509" s="30">
        <v>499</v>
      </c>
      <c r="B509" s="381" t="s">
        <v>214</v>
      </c>
      <c r="C509" s="382">
        <v>253.95</v>
      </c>
      <c r="D509" s="382">
        <v>256.83333333333331</v>
      </c>
      <c r="E509" s="382">
        <v>249.71666666666664</v>
      </c>
      <c r="F509" s="382">
        <v>245.48333333333332</v>
      </c>
      <c r="G509" s="382">
        <v>238.36666666666665</v>
      </c>
      <c r="H509" s="382">
        <v>261.06666666666661</v>
      </c>
      <c r="I509" s="382">
        <v>268.18333333333328</v>
      </c>
      <c r="J509" s="381">
        <v>272.41666666666663</v>
      </c>
      <c r="K509" s="381">
        <v>263.95</v>
      </c>
      <c r="L509" s="381">
        <v>252.6</v>
      </c>
      <c r="M509" s="270">
        <v>154.53514999999999</v>
      </c>
      <c r="N509" s="1"/>
      <c r="O509" s="1"/>
    </row>
    <row r="510" spans="1:15" ht="12.75" customHeight="1">
      <c r="A510" s="30">
        <v>500</v>
      </c>
      <c r="B510" s="381" t="s">
        <v>561</v>
      </c>
      <c r="C510" s="382">
        <v>361.4</v>
      </c>
      <c r="D510" s="382">
        <v>363.83333333333331</v>
      </c>
      <c r="E510" s="382">
        <v>356.16666666666663</v>
      </c>
      <c r="F510" s="382">
        <v>350.93333333333334</v>
      </c>
      <c r="G510" s="382">
        <v>343.26666666666665</v>
      </c>
      <c r="H510" s="382">
        <v>369.06666666666661</v>
      </c>
      <c r="I510" s="382">
        <v>376.73333333333323</v>
      </c>
      <c r="J510" s="381">
        <v>381.96666666666658</v>
      </c>
      <c r="K510" s="381">
        <v>371.5</v>
      </c>
      <c r="L510" s="381">
        <v>358.6</v>
      </c>
      <c r="M510" s="270">
        <v>6.4940600000000002</v>
      </c>
      <c r="N510" s="1"/>
      <c r="O510" s="1"/>
    </row>
    <row r="511" spans="1:15" ht="12.75" customHeight="1">
      <c r="A511" s="30">
        <v>501</v>
      </c>
      <c r="B511" s="381" t="s">
        <v>562</v>
      </c>
      <c r="C511" s="382">
        <v>1529.35</v>
      </c>
      <c r="D511" s="382">
        <v>1526.0333333333335</v>
      </c>
      <c r="E511" s="382">
        <v>1503.3166666666671</v>
      </c>
      <c r="F511" s="382">
        <v>1477.2833333333335</v>
      </c>
      <c r="G511" s="382">
        <v>1454.5666666666671</v>
      </c>
      <c r="H511" s="382">
        <v>1552.0666666666671</v>
      </c>
      <c r="I511" s="382">
        <v>1574.7833333333338</v>
      </c>
      <c r="J511" s="381">
        <v>1600.8166666666671</v>
      </c>
      <c r="K511" s="381">
        <v>1548.75</v>
      </c>
      <c r="L511" s="381">
        <v>1500</v>
      </c>
      <c r="M511" s="270">
        <v>0.38606000000000001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9"/>
      <c r="B5" s="490"/>
      <c r="C5" s="489"/>
      <c r="D5" s="49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4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491" t="s">
        <v>565</v>
      </c>
      <c r="C7" s="490"/>
      <c r="D7" s="7">
        <f>Main!B10</f>
        <v>44636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44635</v>
      </c>
      <c r="B10" s="29">
        <v>530429</v>
      </c>
      <c r="C10" s="28" t="s">
        <v>1093</v>
      </c>
      <c r="D10" s="28" t="s">
        <v>1094</v>
      </c>
      <c r="E10" s="28" t="s">
        <v>574</v>
      </c>
      <c r="F10" s="87">
        <v>20000</v>
      </c>
      <c r="G10" s="29">
        <v>31.6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44635</v>
      </c>
      <c r="B11" s="29">
        <v>530429</v>
      </c>
      <c r="C11" s="28" t="s">
        <v>1093</v>
      </c>
      <c r="D11" s="28" t="s">
        <v>1095</v>
      </c>
      <c r="E11" s="28" t="s">
        <v>575</v>
      </c>
      <c r="F11" s="87">
        <v>17500</v>
      </c>
      <c r="G11" s="29">
        <v>31.6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44635</v>
      </c>
      <c r="B12" s="29">
        <v>530429</v>
      </c>
      <c r="C12" s="28" t="s">
        <v>1093</v>
      </c>
      <c r="D12" s="28" t="s">
        <v>1096</v>
      </c>
      <c r="E12" s="28" t="s">
        <v>574</v>
      </c>
      <c r="F12" s="87">
        <v>5300</v>
      </c>
      <c r="G12" s="29">
        <v>31.37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44635</v>
      </c>
      <c r="B13" s="29">
        <v>530429</v>
      </c>
      <c r="C13" s="28" t="s">
        <v>1093</v>
      </c>
      <c r="D13" s="28" t="s">
        <v>1097</v>
      </c>
      <c r="E13" s="28" t="s">
        <v>574</v>
      </c>
      <c r="F13" s="87">
        <v>9797</v>
      </c>
      <c r="G13" s="29">
        <v>31.6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44635</v>
      </c>
      <c r="B14" s="29">
        <v>530429</v>
      </c>
      <c r="C14" s="28" t="s">
        <v>1093</v>
      </c>
      <c r="D14" s="28" t="s">
        <v>1096</v>
      </c>
      <c r="E14" s="28" t="s">
        <v>575</v>
      </c>
      <c r="F14" s="87">
        <v>17730</v>
      </c>
      <c r="G14" s="29">
        <v>31.6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44635</v>
      </c>
      <c r="B15" s="29">
        <v>530429</v>
      </c>
      <c r="C15" s="28" t="s">
        <v>1093</v>
      </c>
      <c r="D15" s="28" t="s">
        <v>1097</v>
      </c>
      <c r="E15" s="28" t="s">
        <v>575</v>
      </c>
      <c r="F15" s="87">
        <v>25652</v>
      </c>
      <c r="G15" s="29">
        <v>28.98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44635</v>
      </c>
      <c r="B16" s="29">
        <v>530429</v>
      </c>
      <c r="C16" s="28" t="s">
        <v>1093</v>
      </c>
      <c r="D16" s="28" t="s">
        <v>1098</v>
      </c>
      <c r="E16" s="28" t="s">
        <v>575</v>
      </c>
      <c r="F16" s="87">
        <v>32083</v>
      </c>
      <c r="G16" s="29">
        <v>31.6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44635</v>
      </c>
      <c r="B17" s="29">
        <v>530429</v>
      </c>
      <c r="C17" s="28" t="s">
        <v>1093</v>
      </c>
      <c r="D17" s="28" t="s">
        <v>1099</v>
      </c>
      <c r="E17" s="28" t="s">
        <v>574</v>
      </c>
      <c r="F17" s="87">
        <v>25000</v>
      </c>
      <c r="G17" s="29">
        <v>31.6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44635</v>
      </c>
      <c r="B18" s="29">
        <v>540545</v>
      </c>
      <c r="C18" s="28" t="s">
        <v>1100</v>
      </c>
      <c r="D18" s="28" t="s">
        <v>1101</v>
      </c>
      <c r="E18" s="28" t="s">
        <v>575</v>
      </c>
      <c r="F18" s="87">
        <v>59720</v>
      </c>
      <c r="G18" s="29">
        <v>21.48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44635</v>
      </c>
      <c r="B19" s="29">
        <v>543208</v>
      </c>
      <c r="C19" s="28" t="s">
        <v>1102</v>
      </c>
      <c r="D19" s="28" t="s">
        <v>1103</v>
      </c>
      <c r="E19" s="28" t="s">
        <v>574</v>
      </c>
      <c r="F19" s="87">
        <v>216400</v>
      </c>
      <c r="G19" s="29">
        <v>30.55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44635</v>
      </c>
      <c r="B20" s="29">
        <v>543208</v>
      </c>
      <c r="C20" s="28" t="s">
        <v>1102</v>
      </c>
      <c r="D20" s="28" t="s">
        <v>1104</v>
      </c>
      <c r="E20" s="28" t="s">
        <v>575</v>
      </c>
      <c r="F20" s="87">
        <v>220000</v>
      </c>
      <c r="G20" s="29">
        <v>30.55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44635</v>
      </c>
      <c r="B21" s="29">
        <v>526666</v>
      </c>
      <c r="C21" s="28" t="s">
        <v>1105</v>
      </c>
      <c r="D21" s="28" t="s">
        <v>1106</v>
      </c>
      <c r="E21" s="28" t="s">
        <v>574</v>
      </c>
      <c r="F21" s="87">
        <v>100000</v>
      </c>
      <c r="G21" s="29">
        <v>285.85000000000002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44635</v>
      </c>
      <c r="B22" s="29">
        <v>526666</v>
      </c>
      <c r="C22" s="28" t="s">
        <v>1105</v>
      </c>
      <c r="D22" s="28" t="s">
        <v>1107</v>
      </c>
      <c r="E22" s="28" t="s">
        <v>575</v>
      </c>
      <c r="F22" s="87">
        <v>100000</v>
      </c>
      <c r="G22" s="29">
        <v>285.85000000000002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44635</v>
      </c>
      <c r="B23" s="29">
        <v>539405</v>
      </c>
      <c r="C23" s="28" t="s">
        <v>1018</v>
      </c>
      <c r="D23" s="28" t="s">
        <v>1050</v>
      </c>
      <c r="E23" s="28" t="s">
        <v>575</v>
      </c>
      <c r="F23" s="87">
        <v>30000</v>
      </c>
      <c r="G23" s="29">
        <v>19.399999999999999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44635</v>
      </c>
      <c r="B24" s="29">
        <v>539405</v>
      </c>
      <c r="C24" s="28" t="s">
        <v>1018</v>
      </c>
      <c r="D24" s="28" t="s">
        <v>1108</v>
      </c>
      <c r="E24" s="28" t="s">
        <v>574</v>
      </c>
      <c r="F24" s="87">
        <v>20000</v>
      </c>
      <c r="G24" s="29">
        <v>19.45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44635</v>
      </c>
      <c r="B25" s="29">
        <v>543475</v>
      </c>
      <c r="C25" s="28" t="s">
        <v>1109</v>
      </c>
      <c r="D25" s="28" t="s">
        <v>982</v>
      </c>
      <c r="E25" s="28" t="s">
        <v>575</v>
      </c>
      <c r="F25" s="87">
        <v>30400</v>
      </c>
      <c r="G25" s="29">
        <v>112.5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44635</v>
      </c>
      <c r="B26" s="29">
        <v>543475</v>
      </c>
      <c r="C26" s="28" t="s">
        <v>1109</v>
      </c>
      <c r="D26" s="28" t="s">
        <v>1110</v>
      </c>
      <c r="E26" s="28" t="s">
        <v>574</v>
      </c>
      <c r="F26" s="87">
        <v>9600</v>
      </c>
      <c r="G26" s="29">
        <v>101.8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44635</v>
      </c>
      <c r="B27" s="29">
        <v>543475</v>
      </c>
      <c r="C27" s="28" t="s">
        <v>1109</v>
      </c>
      <c r="D27" s="28" t="s">
        <v>1111</v>
      </c>
      <c r="E27" s="28" t="s">
        <v>574</v>
      </c>
      <c r="F27" s="87">
        <v>9600</v>
      </c>
      <c r="G27" s="29">
        <v>112.5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44635</v>
      </c>
      <c r="B28" s="29">
        <v>543475</v>
      </c>
      <c r="C28" s="28" t="s">
        <v>1109</v>
      </c>
      <c r="D28" s="28" t="s">
        <v>1112</v>
      </c>
      <c r="E28" s="28" t="s">
        <v>574</v>
      </c>
      <c r="F28" s="87">
        <v>9600</v>
      </c>
      <c r="G28" s="29">
        <v>112.5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44635</v>
      </c>
      <c r="B29" s="29">
        <v>543475</v>
      </c>
      <c r="C29" s="28" t="s">
        <v>1109</v>
      </c>
      <c r="D29" s="28" t="s">
        <v>1113</v>
      </c>
      <c r="E29" s="28" t="s">
        <v>575</v>
      </c>
      <c r="F29" s="87">
        <v>19200</v>
      </c>
      <c r="G29" s="29">
        <v>112.5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44635</v>
      </c>
      <c r="B30" s="29">
        <v>543475</v>
      </c>
      <c r="C30" s="28" t="s">
        <v>1109</v>
      </c>
      <c r="D30" s="28" t="s">
        <v>1114</v>
      </c>
      <c r="E30" s="28" t="s">
        <v>574</v>
      </c>
      <c r="F30" s="87">
        <v>3200</v>
      </c>
      <c r="G30" s="29">
        <v>112.5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44635</v>
      </c>
      <c r="B31" s="29">
        <v>543475</v>
      </c>
      <c r="C31" s="28" t="s">
        <v>1109</v>
      </c>
      <c r="D31" s="28" t="s">
        <v>1114</v>
      </c>
      <c r="E31" s="28" t="s">
        <v>575</v>
      </c>
      <c r="F31" s="87">
        <v>12800</v>
      </c>
      <c r="G31" s="29">
        <v>112.5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44635</v>
      </c>
      <c r="B32" s="29">
        <v>543475</v>
      </c>
      <c r="C32" s="28" t="s">
        <v>1109</v>
      </c>
      <c r="D32" s="28" t="s">
        <v>1051</v>
      </c>
      <c r="E32" s="28" t="s">
        <v>575</v>
      </c>
      <c r="F32" s="87">
        <v>12800</v>
      </c>
      <c r="G32" s="29">
        <v>112.5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44635</v>
      </c>
      <c r="B33" s="29">
        <v>543475</v>
      </c>
      <c r="C33" s="28" t="s">
        <v>1109</v>
      </c>
      <c r="D33" s="28" t="s">
        <v>1115</v>
      </c>
      <c r="E33" s="28" t="s">
        <v>575</v>
      </c>
      <c r="F33" s="87">
        <v>11200</v>
      </c>
      <c r="G33" s="29">
        <v>101.83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44635</v>
      </c>
      <c r="B34" s="29">
        <v>543475</v>
      </c>
      <c r="C34" s="28" t="s">
        <v>1109</v>
      </c>
      <c r="D34" s="28" t="s">
        <v>1116</v>
      </c>
      <c r="E34" s="28" t="s">
        <v>574</v>
      </c>
      <c r="F34" s="87">
        <v>8000</v>
      </c>
      <c r="G34" s="29">
        <v>112.5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44635</v>
      </c>
      <c r="B35" s="29">
        <v>513536</v>
      </c>
      <c r="C35" s="28" t="s">
        <v>1117</v>
      </c>
      <c r="D35" s="28" t="s">
        <v>1118</v>
      </c>
      <c r="E35" s="28" t="s">
        <v>574</v>
      </c>
      <c r="F35" s="87">
        <v>1000000</v>
      </c>
      <c r="G35" s="29">
        <v>23.59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44635</v>
      </c>
      <c r="B36" s="29">
        <v>513536</v>
      </c>
      <c r="C36" s="28" t="s">
        <v>1117</v>
      </c>
      <c r="D36" s="28" t="s">
        <v>1119</v>
      </c>
      <c r="E36" s="28" t="s">
        <v>575</v>
      </c>
      <c r="F36" s="87">
        <v>1000000</v>
      </c>
      <c r="G36" s="29">
        <v>23.59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44635</v>
      </c>
      <c r="B37" s="29">
        <v>542332</v>
      </c>
      <c r="C37" s="28" t="s">
        <v>1120</v>
      </c>
      <c r="D37" s="28" t="s">
        <v>1121</v>
      </c>
      <c r="E37" s="28" t="s">
        <v>575</v>
      </c>
      <c r="F37" s="87">
        <v>85000</v>
      </c>
      <c r="G37" s="29">
        <v>4.87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44635</v>
      </c>
      <c r="B38" s="29">
        <v>542332</v>
      </c>
      <c r="C38" s="28" t="s">
        <v>1120</v>
      </c>
      <c r="D38" s="28" t="s">
        <v>1122</v>
      </c>
      <c r="E38" s="28" t="s">
        <v>575</v>
      </c>
      <c r="F38" s="87">
        <v>48600</v>
      </c>
      <c r="G38" s="29">
        <v>4.87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44635</v>
      </c>
      <c r="B39" s="29">
        <v>542332</v>
      </c>
      <c r="C39" s="28" t="s">
        <v>1120</v>
      </c>
      <c r="D39" s="28" t="s">
        <v>1123</v>
      </c>
      <c r="E39" s="28" t="s">
        <v>574</v>
      </c>
      <c r="F39" s="87">
        <v>133650</v>
      </c>
      <c r="G39" s="29">
        <v>4.87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44635</v>
      </c>
      <c r="B40" s="29">
        <v>541983</v>
      </c>
      <c r="C40" s="28" t="s">
        <v>1036</v>
      </c>
      <c r="D40" s="28" t="s">
        <v>1124</v>
      </c>
      <c r="E40" s="28" t="s">
        <v>575</v>
      </c>
      <c r="F40" s="87">
        <v>76000</v>
      </c>
      <c r="G40" s="29">
        <v>13.01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44635</v>
      </c>
      <c r="B41" s="29">
        <v>542924</v>
      </c>
      <c r="C41" s="28" t="s">
        <v>1125</v>
      </c>
      <c r="D41" s="28" t="s">
        <v>1126</v>
      </c>
      <c r="E41" s="28" t="s">
        <v>575</v>
      </c>
      <c r="F41" s="87">
        <v>102000</v>
      </c>
      <c r="G41" s="29">
        <v>15.5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44635</v>
      </c>
      <c r="B42" s="29">
        <v>542924</v>
      </c>
      <c r="C42" s="28" t="s">
        <v>1125</v>
      </c>
      <c r="D42" s="28" t="s">
        <v>1127</v>
      </c>
      <c r="E42" s="28" t="s">
        <v>574</v>
      </c>
      <c r="F42" s="87">
        <v>85500</v>
      </c>
      <c r="G42" s="29">
        <v>15.44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44635</v>
      </c>
      <c r="B43" s="29">
        <v>542924</v>
      </c>
      <c r="C43" s="28" t="s">
        <v>1125</v>
      </c>
      <c r="D43" s="28" t="s">
        <v>1127</v>
      </c>
      <c r="E43" s="28" t="s">
        <v>575</v>
      </c>
      <c r="F43" s="87">
        <v>48000</v>
      </c>
      <c r="G43" s="29">
        <v>14.54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44635</v>
      </c>
      <c r="B44" s="29">
        <v>542924</v>
      </c>
      <c r="C44" s="28" t="s">
        <v>1125</v>
      </c>
      <c r="D44" s="28" t="s">
        <v>1051</v>
      </c>
      <c r="E44" s="28" t="s">
        <v>574</v>
      </c>
      <c r="F44" s="87">
        <v>72000</v>
      </c>
      <c r="G44" s="29">
        <v>15.04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44635</v>
      </c>
      <c r="B45" s="29">
        <v>542924</v>
      </c>
      <c r="C45" s="28" t="s">
        <v>1125</v>
      </c>
      <c r="D45" s="28" t="s">
        <v>1051</v>
      </c>
      <c r="E45" s="28" t="s">
        <v>575</v>
      </c>
      <c r="F45" s="87">
        <v>61500</v>
      </c>
      <c r="G45" s="29">
        <v>15.34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44635</v>
      </c>
      <c r="B46" s="29">
        <v>505693</v>
      </c>
      <c r="C46" s="28" t="s">
        <v>1128</v>
      </c>
      <c r="D46" s="28" t="s">
        <v>1129</v>
      </c>
      <c r="E46" s="28" t="s">
        <v>574</v>
      </c>
      <c r="F46" s="87">
        <v>100400</v>
      </c>
      <c r="G46" s="29">
        <v>159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44635</v>
      </c>
      <c r="B47" s="29">
        <v>505693</v>
      </c>
      <c r="C47" s="28" t="s">
        <v>1128</v>
      </c>
      <c r="D47" s="28" t="s">
        <v>1130</v>
      </c>
      <c r="E47" s="28" t="s">
        <v>575</v>
      </c>
      <c r="F47" s="87">
        <v>100400</v>
      </c>
      <c r="G47" s="29">
        <v>159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44635</v>
      </c>
      <c r="B48" s="29">
        <v>541352</v>
      </c>
      <c r="C48" s="28" t="s">
        <v>1131</v>
      </c>
      <c r="D48" s="28" t="s">
        <v>1132</v>
      </c>
      <c r="E48" s="28" t="s">
        <v>574</v>
      </c>
      <c r="F48" s="87">
        <v>94850</v>
      </c>
      <c r="G48" s="29">
        <v>123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44635</v>
      </c>
      <c r="B49" s="29">
        <v>541352</v>
      </c>
      <c r="C49" s="28" t="s">
        <v>1131</v>
      </c>
      <c r="D49" s="28" t="s">
        <v>1133</v>
      </c>
      <c r="E49" s="28" t="s">
        <v>575</v>
      </c>
      <c r="F49" s="87">
        <v>94855</v>
      </c>
      <c r="G49" s="29">
        <v>123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44635</v>
      </c>
      <c r="B50" s="29">
        <v>531810</v>
      </c>
      <c r="C50" s="28" t="s">
        <v>1134</v>
      </c>
      <c r="D50" s="28" t="s">
        <v>1135</v>
      </c>
      <c r="E50" s="28" t="s">
        <v>575</v>
      </c>
      <c r="F50" s="87">
        <v>96000</v>
      </c>
      <c r="G50" s="29">
        <v>41.55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44635</v>
      </c>
      <c r="B51" s="29">
        <v>531810</v>
      </c>
      <c r="C51" s="28" t="s">
        <v>1134</v>
      </c>
      <c r="D51" s="28" t="s">
        <v>1136</v>
      </c>
      <c r="E51" s="28" t="s">
        <v>574</v>
      </c>
      <c r="F51" s="87">
        <v>60800</v>
      </c>
      <c r="G51" s="29">
        <v>41.55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44635</v>
      </c>
      <c r="B52" s="29">
        <v>526622</v>
      </c>
      <c r="C52" s="28" t="s">
        <v>1137</v>
      </c>
      <c r="D52" s="28" t="s">
        <v>982</v>
      </c>
      <c r="E52" s="28" t="s">
        <v>574</v>
      </c>
      <c r="F52" s="87">
        <v>1850000</v>
      </c>
      <c r="G52" s="29">
        <v>2.1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44635</v>
      </c>
      <c r="B53" s="29">
        <v>526622</v>
      </c>
      <c r="C53" s="28" t="s">
        <v>1137</v>
      </c>
      <c r="D53" s="28" t="s">
        <v>982</v>
      </c>
      <c r="E53" s="28" t="s">
        <v>575</v>
      </c>
      <c r="F53" s="87">
        <v>36977</v>
      </c>
      <c r="G53" s="29">
        <v>2.1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44635</v>
      </c>
      <c r="B54" s="29">
        <v>519287</v>
      </c>
      <c r="C54" s="28" t="s">
        <v>1138</v>
      </c>
      <c r="D54" s="28" t="s">
        <v>1139</v>
      </c>
      <c r="E54" s="28" t="s">
        <v>575</v>
      </c>
      <c r="F54" s="87">
        <v>164575</v>
      </c>
      <c r="G54" s="29">
        <v>7.99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44635</v>
      </c>
      <c r="B55" s="29">
        <v>543282</v>
      </c>
      <c r="C55" s="28" t="s">
        <v>1140</v>
      </c>
      <c r="D55" s="28" t="s">
        <v>1141</v>
      </c>
      <c r="E55" s="28" t="s">
        <v>575</v>
      </c>
      <c r="F55" s="87">
        <v>11400</v>
      </c>
      <c r="G55" s="29">
        <v>165.11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44635</v>
      </c>
      <c r="B56" s="29">
        <v>543282</v>
      </c>
      <c r="C56" s="28" t="s">
        <v>1140</v>
      </c>
      <c r="D56" s="28" t="s">
        <v>1142</v>
      </c>
      <c r="E56" s="28" t="s">
        <v>574</v>
      </c>
      <c r="F56" s="87">
        <v>10800</v>
      </c>
      <c r="G56" s="29">
        <v>163.16999999999999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44635</v>
      </c>
      <c r="B57" s="29">
        <v>541206</v>
      </c>
      <c r="C57" s="28" t="s">
        <v>1143</v>
      </c>
      <c r="D57" s="28" t="s">
        <v>1144</v>
      </c>
      <c r="E57" s="28" t="s">
        <v>575</v>
      </c>
      <c r="F57" s="87">
        <v>106000</v>
      </c>
      <c r="G57" s="29">
        <v>176.5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44635</v>
      </c>
      <c r="B58" s="29">
        <v>539598</v>
      </c>
      <c r="C58" s="28" t="s">
        <v>1019</v>
      </c>
      <c r="D58" s="28" t="s">
        <v>1145</v>
      </c>
      <c r="E58" s="28" t="s">
        <v>575</v>
      </c>
      <c r="F58" s="87">
        <v>33000</v>
      </c>
      <c r="G58" s="29">
        <v>58.5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44635</v>
      </c>
      <c r="B59" s="29">
        <v>539598</v>
      </c>
      <c r="C59" s="28" t="s">
        <v>1019</v>
      </c>
      <c r="D59" s="28" t="s">
        <v>1146</v>
      </c>
      <c r="E59" s="28" t="s">
        <v>574</v>
      </c>
      <c r="F59" s="87">
        <v>33160</v>
      </c>
      <c r="G59" s="29">
        <v>58.51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44635</v>
      </c>
      <c r="B60" s="29">
        <v>541634</v>
      </c>
      <c r="C60" s="28" t="s">
        <v>1147</v>
      </c>
      <c r="D60" s="28" t="s">
        <v>1148</v>
      </c>
      <c r="E60" s="28" t="s">
        <v>574</v>
      </c>
      <c r="F60" s="87">
        <v>119000</v>
      </c>
      <c r="G60" s="29">
        <v>42.26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44635</v>
      </c>
      <c r="B61" s="29">
        <v>541634</v>
      </c>
      <c r="C61" s="28" t="s">
        <v>1147</v>
      </c>
      <c r="D61" s="28" t="s">
        <v>1149</v>
      </c>
      <c r="E61" s="28" t="s">
        <v>575</v>
      </c>
      <c r="F61" s="87">
        <v>119000</v>
      </c>
      <c r="G61" s="29">
        <v>42.26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44635</v>
      </c>
      <c r="B62" s="29">
        <v>519191</v>
      </c>
      <c r="C62" s="28" t="s">
        <v>1150</v>
      </c>
      <c r="D62" s="28" t="s">
        <v>1151</v>
      </c>
      <c r="E62" s="28" t="s">
        <v>575</v>
      </c>
      <c r="F62" s="87">
        <v>25948</v>
      </c>
      <c r="G62" s="29">
        <v>13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44635</v>
      </c>
      <c r="B63" s="29">
        <v>519191</v>
      </c>
      <c r="C63" s="28" t="s">
        <v>1150</v>
      </c>
      <c r="D63" s="28" t="s">
        <v>1099</v>
      </c>
      <c r="E63" s="28" t="s">
        <v>574</v>
      </c>
      <c r="F63" s="87">
        <v>27256</v>
      </c>
      <c r="G63" s="29">
        <v>12.75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44635</v>
      </c>
      <c r="B64" s="29">
        <v>542725</v>
      </c>
      <c r="C64" s="28" t="s">
        <v>1152</v>
      </c>
      <c r="D64" s="28" t="s">
        <v>1153</v>
      </c>
      <c r="E64" s="28" t="s">
        <v>575</v>
      </c>
      <c r="F64" s="87">
        <v>649596</v>
      </c>
      <c r="G64" s="29">
        <v>4.72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44635</v>
      </c>
      <c r="B65" s="29">
        <v>541112</v>
      </c>
      <c r="C65" s="28" t="s">
        <v>1053</v>
      </c>
      <c r="D65" s="28" t="s">
        <v>1054</v>
      </c>
      <c r="E65" s="28" t="s">
        <v>575</v>
      </c>
      <c r="F65" s="87">
        <v>240000</v>
      </c>
      <c r="G65" s="29">
        <v>24.5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44635</v>
      </c>
      <c r="B66" s="29">
        <v>505515</v>
      </c>
      <c r="C66" s="28" t="s">
        <v>1154</v>
      </c>
      <c r="D66" s="28" t="s">
        <v>1155</v>
      </c>
      <c r="E66" s="28" t="s">
        <v>575</v>
      </c>
      <c r="F66" s="87">
        <v>48273</v>
      </c>
      <c r="G66" s="29">
        <v>9.65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44635</v>
      </c>
      <c r="B67" s="29">
        <v>539041</v>
      </c>
      <c r="C67" s="28" t="s">
        <v>1156</v>
      </c>
      <c r="D67" s="28" t="s">
        <v>1157</v>
      </c>
      <c r="E67" s="28" t="s">
        <v>574</v>
      </c>
      <c r="F67" s="87">
        <v>75000</v>
      </c>
      <c r="G67" s="29">
        <v>5.9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44635</v>
      </c>
      <c r="B68" s="29">
        <v>539041</v>
      </c>
      <c r="C68" s="28" t="s">
        <v>1156</v>
      </c>
      <c r="D68" s="28" t="s">
        <v>1158</v>
      </c>
      <c r="E68" s="28" t="s">
        <v>575</v>
      </c>
      <c r="F68" s="87">
        <v>75000</v>
      </c>
      <c r="G68" s="29">
        <v>5.9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44635</v>
      </c>
      <c r="B69" s="29">
        <v>539659</v>
      </c>
      <c r="C69" s="28" t="s">
        <v>1159</v>
      </c>
      <c r="D69" s="28" t="s">
        <v>1052</v>
      </c>
      <c r="E69" s="28" t="s">
        <v>575</v>
      </c>
      <c r="F69" s="87">
        <v>22500</v>
      </c>
      <c r="G69" s="29">
        <v>23.02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44635</v>
      </c>
      <c r="B70" s="29">
        <v>532372</v>
      </c>
      <c r="C70" s="28" t="s">
        <v>1160</v>
      </c>
      <c r="D70" s="28" t="s">
        <v>1161</v>
      </c>
      <c r="E70" s="28" t="s">
        <v>574</v>
      </c>
      <c r="F70" s="87">
        <v>332357</v>
      </c>
      <c r="G70" s="29">
        <v>127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44635</v>
      </c>
      <c r="B71" s="29">
        <v>532372</v>
      </c>
      <c r="C71" s="28" t="s">
        <v>1160</v>
      </c>
      <c r="D71" s="28" t="s">
        <v>1162</v>
      </c>
      <c r="E71" s="28" t="s">
        <v>575</v>
      </c>
      <c r="F71" s="87">
        <v>261277</v>
      </c>
      <c r="G71" s="29">
        <v>127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44635</v>
      </c>
      <c r="B72" s="29">
        <v>511012</v>
      </c>
      <c r="C72" s="28" t="s">
        <v>1163</v>
      </c>
      <c r="D72" s="28" t="s">
        <v>1164</v>
      </c>
      <c r="E72" s="28" t="s">
        <v>575</v>
      </c>
      <c r="F72" s="87">
        <v>3400000</v>
      </c>
      <c r="G72" s="29">
        <v>2.2000000000000002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44635</v>
      </c>
      <c r="B73" s="29" t="s">
        <v>1055</v>
      </c>
      <c r="C73" s="28" t="s">
        <v>1056</v>
      </c>
      <c r="D73" s="28" t="s">
        <v>1058</v>
      </c>
      <c r="E73" s="28" t="s">
        <v>574</v>
      </c>
      <c r="F73" s="87">
        <v>9600</v>
      </c>
      <c r="G73" s="29">
        <v>426.87</v>
      </c>
      <c r="H73" s="29" t="s">
        <v>854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44635</v>
      </c>
      <c r="B74" s="29" t="s">
        <v>1062</v>
      </c>
      <c r="C74" s="28" t="s">
        <v>1063</v>
      </c>
      <c r="D74" s="28" t="s">
        <v>879</v>
      </c>
      <c r="E74" s="28" t="s">
        <v>574</v>
      </c>
      <c r="F74" s="87">
        <v>556237</v>
      </c>
      <c r="G74" s="29">
        <v>536.14</v>
      </c>
      <c r="H74" s="29" t="s">
        <v>854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44635</v>
      </c>
      <c r="B75" s="29" t="s">
        <v>1062</v>
      </c>
      <c r="C75" s="28" t="s">
        <v>1063</v>
      </c>
      <c r="D75" s="28" t="s">
        <v>984</v>
      </c>
      <c r="E75" s="28" t="s">
        <v>574</v>
      </c>
      <c r="F75" s="87">
        <v>669996</v>
      </c>
      <c r="G75" s="29">
        <v>532.82000000000005</v>
      </c>
      <c r="H75" s="29" t="s">
        <v>854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44635</v>
      </c>
      <c r="B76" s="29" t="s">
        <v>1165</v>
      </c>
      <c r="C76" s="28" t="s">
        <v>1166</v>
      </c>
      <c r="D76" s="28" t="s">
        <v>983</v>
      </c>
      <c r="E76" s="28" t="s">
        <v>574</v>
      </c>
      <c r="F76" s="87">
        <v>2267333</v>
      </c>
      <c r="G76" s="29">
        <v>61.11</v>
      </c>
      <c r="H76" s="29" t="s">
        <v>854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44635</v>
      </c>
      <c r="B77" s="29" t="s">
        <v>1165</v>
      </c>
      <c r="C77" s="28" t="s">
        <v>1166</v>
      </c>
      <c r="D77" s="28" t="s">
        <v>984</v>
      </c>
      <c r="E77" s="28" t="s">
        <v>574</v>
      </c>
      <c r="F77" s="87">
        <v>2394758</v>
      </c>
      <c r="G77" s="29">
        <v>61.11</v>
      </c>
      <c r="H77" s="29" t="s">
        <v>854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44635</v>
      </c>
      <c r="B78" s="29" t="s">
        <v>123</v>
      </c>
      <c r="C78" s="28" t="s">
        <v>1167</v>
      </c>
      <c r="D78" s="28" t="s">
        <v>1168</v>
      </c>
      <c r="E78" s="28" t="s">
        <v>574</v>
      </c>
      <c r="F78" s="87">
        <v>2656902</v>
      </c>
      <c r="G78" s="29">
        <v>160.91999999999999</v>
      </c>
      <c r="H78" s="29" t="s">
        <v>854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44635</v>
      </c>
      <c r="B79" s="29" t="s">
        <v>123</v>
      </c>
      <c r="C79" s="28" t="s">
        <v>1167</v>
      </c>
      <c r="D79" s="28" t="s">
        <v>984</v>
      </c>
      <c r="E79" s="28" t="s">
        <v>574</v>
      </c>
      <c r="F79" s="87">
        <v>2893621</v>
      </c>
      <c r="G79" s="29">
        <v>160.32</v>
      </c>
      <c r="H79" s="29" t="s">
        <v>854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44635</v>
      </c>
      <c r="B80" s="29" t="s">
        <v>123</v>
      </c>
      <c r="C80" s="28" t="s">
        <v>1167</v>
      </c>
      <c r="D80" s="28" t="s">
        <v>1169</v>
      </c>
      <c r="E80" s="28" t="s">
        <v>574</v>
      </c>
      <c r="F80" s="87">
        <v>3108018</v>
      </c>
      <c r="G80" s="29">
        <v>160.72999999999999</v>
      </c>
      <c r="H80" s="29" t="s">
        <v>854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44635</v>
      </c>
      <c r="B81" s="29" t="s">
        <v>1170</v>
      </c>
      <c r="C81" s="28" t="s">
        <v>1171</v>
      </c>
      <c r="D81" s="28" t="s">
        <v>1172</v>
      </c>
      <c r="E81" s="28" t="s">
        <v>574</v>
      </c>
      <c r="F81" s="87">
        <v>573698</v>
      </c>
      <c r="G81" s="29">
        <v>79.13</v>
      </c>
      <c r="H81" s="29" t="s">
        <v>854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44635</v>
      </c>
      <c r="B82" s="29" t="s">
        <v>1173</v>
      </c>
      <c r="C82" s="28" t="s">
        <v>1174</v>
      </c>
      <c r="D82" s="28" t="s">
        <v>1059</v>
      </c>
      <c r="E82" s="28" t="s">
        <v>574</v>
      </c>
      <c r="F82" s="87">
        <v>4424718</v>
      </c>
      <c r="G82" s="29">
        <v>4.3899999999999997</v>
      </c>
      <c r="H82" s="29" t="s">
        <v>854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44635</v>
      </c>
      <c r="B83" s="29" t="s">
        <v>1175</v>
      </c>
      <c r="C83" s="28" t="s">
        <v>1176</v>
      </c>
      <c r="D83" s="28" t="s">
        <v>1177</v>
      </c>
      <c r="E83" s="28" t="s">
        <v>574</v>
      </c>
      <c r="F83" s="87">
        <v>80000</v>
      </c>
      <c r="G83" s="29">
        <v>51</v>
      </c>
      <c r="H83" s="29" t="s">
        <v>854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44635</v>
      </c>
      <c r="B84" s="29" t="s">
        <v>1064</v>
      </c>
      <c r="C84" s="28" t="s">
        <v>1065</v>
      </c>
      <c r="D84" s="28" t="s">
        <v>1066</v>
      </c>
      <c r="E84" s="28" t="s">
        <v>574</v>
      </c>
      <c r="F84" s="87">
        <v>50000</v>
      </c>
      <c r="G84" s="29">
        <v>670.35</v>
      </c>
      <c r="H84" s="29" t="s">
        <v>854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44635</v>
      </c>
      <c r="B85" s="29" t="s">
        <v>1178</v>
      </c>
      <c r="C85" s="28" t="s">
        <v>1179</v>
      </c>
      <c r="D85" s="28" t="s">
        <v>879</v>
      </c>
      <c r="E85" s="28" t="s">
        <v>574</v>
      </c>
      <c r="F85" s="87">
        <v>77443</v>
      </c>
      <c r="G85" s="29">
        <v>762.63</v>
      </c>
      <c r="H85" s="29" t="s">
        <v>854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44635</v>
      </c>
      <c r="B86" s="29" t="s">
        <v>759</v>
      </c>
      <c r="C86" s="28" t="s">
        <v>1180</v>
      </c>
      <c r="D86" s="28" t="s">
        <v>1181</v>
      </c>
      <c r="E86" s="28" t="s">
        <v>574</v>
      </c>
      <c r="F86" s="87">
        <v>4998000</v>
      </c>
      <c r="G86" s="29">
        <v>44.5</v>
      </c>
      <c r="H86" s="29" t="s">
        <v>854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44635</v>
      </c>
      <c r="B87" s="29" t="s">
        <v>1182</v>
      </c>
      <c r="C87" s="28" t="s">
        <v>1183</v>
      </c>
      <c r="D87" s="28" t="s">
        <v>1184</v>
      </c>
      <c r="E87" s="28" t="s">
        <v>574</v>
      </c>
      <c r="F87" s="87">
        <v>100000</v>
      </c>
      <c r="G87" s="29">
        <v>151.72</v>
      </c>
      <c r="H87" s="29" t="s">
        <v>854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44635</v>
      </c>
      <c r="B88" s="29" t="s">
        <v>1071</v>
      </c>
      <c r="C88" s="28" t="s">
        <v>1072</v>
      </c>
      <c r="D88" s="28" t="s">
        <v>1185</v>
      </c>
      <c r="E88" s="28" t="s">
        <v>574</v>
      </c>
      <c r="F88" s="87">
        <v>2100001</v>
      </c>
      <c r="G88" s="29">
        <v>2</v>
      </c>
      <c r="H88" s="29" t="s">
        <v>854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44635</v>
      </c>
      <c r="B89" s="29" t="s">
        <v>1071</v>
      </c>
      <c r="C89" s="28" t="s">
        <v>1072</v>
      </c>
      <c r="D89" s="28" t="s">
        <v>982</v>
      </c>
      <c r="E89" s="28" t="s">
        <v>574</v>
      </c>
      <c r="F89" s="87">
        <v>2000000</v>
      </c>
      <c r="G89" s="29">
        <v>2</v>
      </c>
      <c r="H89" s="29" t="s">
        <v>854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44635</v>
      </c>
      <c r="B90" s="29" t="s">
        <v>1071</v>
      </c>
      <c r="C90" s="28" t="s">
        <v>1072</v>
      </c>
      <c r="D90" s="28" t="s">
        <v>1153</v>
      </c>
      <c r="E90" s="28" t="s">
        <v>574</v>
      </c>
      <c r="F90" s="87">
        <v>1271780</v>
      </c>
      <c r="G90" s="29">
        <v>2</v>
      </c>
      <c r="H90" s="29" t="s">
        <v>854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44635</v>
      </c>
      <c r="B91" s="29" t="s">
        <v>1186</v>
      </c>
      <c r="C91" s="28" t="s">
        <v>1187</v>
      </c>
      <c r="D91" s="28" t="s">
        <v>1188</v>
      </c>
      <c r="E91" s="28" t="s">
        <v>574</v>
      </c>
      <c r="F91" s="87">
        <v>1438230</v>
      </c>
      <c r="G91" s="29">
        <v>45.19</v>
      </c>
      <c r="H91" s="29" t="s">
        <v>854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44635</v>
      </c>
      <c r="B92" s="29" t="s">
        <v>1186</v>
      </c>
      <c r="C92" s="28" t="s">
        <v>1187</v>
      </c>
      <c r="D92" s="28" t="s">
        <v>1189</v>
      </c>
      <c r="E92" s="28" t="s">
        <v>574</v>
      </c>
      <c r="F92" s="87">
        <v>305000</v>
      </c>
      <c r="G92" s="29">
        <v>45.51</v>
      </c>
      <c r="H92" s="29" t="s">
        <v>854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44635</v>
      </c>
      <c r="B93" s="29" t="s">
        <v>1190</v>
      </c>
      <c r="C93" s="28" t="s">
        <v>1191</v>
      </c>
      <c r="D93" s="28" t="s">
        <v>1192</v>
      </c>
      <c r="E93" s="28" t="s">
        <v>575</v>
      </c>
      <c r="F93" s="87">
        <v>46400</v>
      </c>
      <c r="G93" s="29">
        <v>112.71</v>
      </c>
      <c r="H93" s="29" t="s">
        <v>854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44635</v>
      </c>
      <c r="B94" s="29" t="s">
        <v>1055</v>
      </c>
      <c r="C94" s="28" t="s">
        <v>1056</v>
      </c>
      <c r="D94" s="28" t="s">
        <v>1057</v>
      </c>
      <c r="E94" s="28" t="s">
        <v>575</v>
      </c>
      <c r="F94" s="87">
        <v>13200</v>
      </c>
      <c r="G94" s="29">
        <v>443</v>
      </c>
      <c r="H94" s="29" t="s">
        <v>854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44635</v>
      </c>
      <c r="B95" s="29" t="s">
        <v>1067</v>
      </c>
      <c r="C95" s="28" t="s">
        <v>1068</v>
      </c>
      <c r="D95" s="28" t="s">
        <v>1069</v>
      </c>
      <c r="E95" s="28" t="s">
        <v>575</v>
      </c>
      <c r="F95" s="87">
        <v>153000</v>
      </c>
      <c r="G95" s="29">
        <v>5.72</v>
      </c>
      <c r="H95" s="29" t="s">
        <v>854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44635</v>
      </c>
      <c r="B96" s="29" t="s">
        <v>1060</v>
      </c>
      <c r="C96" s="28" t="s">
        <v>1061</v>
      </c>
      <c r="D96" s="28" t="s">
        <v>1193</v>
      </c>
      <c r="E96" s="28" t="s">
        <v>575</v>
      </c>
      <c r="F96" s="87">
        <v>55000</v>
      </c>
      <c r="G96" s="29">
        <v>275.02</v>
      </c>
      <c r="H96" s="29" t="s">
        <v>854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44635</v>
      </c>
      <c r="B97" s="29" t="s">
        <v>1062</v>
      </c>
      <c r="C97" s="28" t="s">
        <v>1063</v>
      </c>
      <c r="D97" s="28" t="s">
        <v>879</v>
      </c>
      <c r="E97" s="28" t="s">
        <v>575</v>
      </c>
      <c r="F97" s="87">
        <v>570721</v>
      </c>
      <c r="G97" s="29">
        <v>536.49</v>
      </c>
      <c r="H97" s="29" t="s">
        <v>854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44635</v>
      </c>
      <c r="B98" s="29" t="s">
        <v>1062</v>
      </c>
      <c r="C98" s="28" t="s">
        <v>1063</v>
      </c>
      <c r="D98" s="28" t="s">
        <v>984</v>
      </c>
      <c r="E98" s="28" t="s">
        <v>575</v>
      </c>
      <c r="F98" s="87">
        <v>669996</v>
      </c>
      <c r="G98" s="29">
        <v>532.76</v>
      </c>
      <c r="H98" s="29" t="s">
        <v>854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44635</v>
      </c>
      <c r="B99" s="29" t="s">
        <v>1165</v>
      </c>
      <c r="C99" s="28" t="s">
        <v>1166</v>
      </c>
      <c r="D99" s="28" t="s">
        <v>983</v>
      </c>
      <c r="E99" s="28" t="s">
        <v>575</v>
      </c>
      <c r="F99" s="87">
        <v>2329397</v>
      </c>
      <c r="G99" s="29">
        <v>61.02</v>
      </c>
      <c r="H99" s="29" t="s">
        <v>854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44635</v>
      </c>
      <c r="B100" s="29" t="s">
        <v>1165</v>
      </c>
      <c r="C100" s="28" t="s">
        <v>1166</v>
      </c>
      <c r="D100" s="28" t="s">
        <v>984</v>
      </c>
      <c r="E100" s="28" t="s">
        <v>575</v>
      </c>
      <c r="F100" s="87">
        <v>2394758</v>
      </c>
      <c r="G100" s="29">
        <v>61.04</v>
      </c>
      <c r="H100" s="29" t="s">
        <v>854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44635</v>
      </c>
      <c r="B101" s="29" t="s">
        <v>123</v>
      </c>
      <c r="C101" s="28" t="s">
        <v>1167</v>
      </c>
      <c r="D101" s="28" t="s">
        <v>1168</v>
      </c>
      <c r="E101" s="28" t="s">
        <v>575</v>
      </c>
      <c r="F101" s="87">
        <v>2656902</v>
      </c>
      <c r="G101" s="29">
        <v>161.01</v>
      </c>
      <c r="H101" s="29" t="s">
        <v>854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44635</v>
      </c>
      <c r="B102" s="29" t="s">
        <v>123</v>
      </c>
      <c r="C102" s="28" t="s">
        <v>1167</v>
      </c>
      <c r="D102" s="28" t="s">
        <v>984</v>
      </c>
      <c r="E102" s="28" t="s">
        <v>575</v>
      </c>
      <c r="F102" s="87">
        <v>2925162</v>
      </c>
      <c r="G102" s="29">
        <v>160.79</v>
      </c>
      <c r="H102" s="29" t="s">
        <v>854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44635</v>
      </c>
      <c r="B103" s="29" t="s">
        <v>123</v>
      </c>
      <c r="C103" s="28" t="s">
        <v>1167</v>
      </c>
      <c r="D103" s="28" t="s">
        <v>1169</v>
      </c>
      <c r="E103" s="28" t="s">
        <v>575</v>
      </c>
      <c r="F103" s="87">
        <v>3066196</v>
      </c>
      <c r="G103" s="29">
        <v>161.38</v>
      </c>
      <c r="H103" s="29" t="s">
        <v>854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44635</v>
      </c>
      <c r="B104" s="29" t="s">
        <v>1170</v>
      </c>
      <c r="C104" s="28" t="s">
        <v>1171</v>
      </c>
      <c r="D104" s="28" t="s">
        <v>1172</v>
      </c>
      <c r="E104" s="28" t="s">
        <v>575</v>
      </c>
      <c r="F104" s="87">
        <v>453895</v>
      </c>
      <c r="G104" s="29">
        <v>79.099999999999994</v>
      </c>
      <c r="H104" s="29" t="s">
        <v>854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44635</v>
      </c>
      <c r="B105" s="29" t="s">
        <v>1173</v>
      </c>
      <c r="C105" s="28" t="s">
        <v>1174</v>
      </c>
      <c r="D105" s="28" t="s">
        <v>1059</v>
      </c>
      <c r="E105" s="28" t="s">
        <v>575</v>
      </c>
      <c r="F105" s="87">
        <v>3383403</v>
      </c>
      <c r="G105" s="29">
        <v>4.4000000000000004</v>
      </c>
      <c r="H105" s="29" t="s">
        <v>854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44635</v>
      </c>
      <c r="B106" s="29" t="s">
        <v>1175</v>
      </c>
      <c r="C106" s="28" t="s">
        <v>1176</v>
      </c>
      <c r="D106" s="28" t="s">
        <v>1194</v>
      </c>
      <c r="E106" s="28" t="s">
        <v>575</v>
      </c>
      <c r="F106" s="87">
        <v>80000</v>
      </c>
      <c r="G106" s="29">
        <v>51</v>
      </c>
      <c r="H106" s="29" t="s">
        <v>854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44635</v>
      </c>
      <c r="B107" s="29" t="s">
        <v>1064</v>
      </c>
      <c r="C107" s="28" t="s">
        <v>1065</v>
      </c>
      <c r="D107" s="28" t="s">
        <v>1070</v>
      </c>
      <c r="E107" s="28" t="s">
        <v>575</v>
      </c>
      <c r="F107" s="87">
        <v>50000</v>
      </c>
      <c r="G107" s="29">
        <v>670.31</v>
      </c>
      <c r="H107" s="29" t="s">
        <v>854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44635</v>
      </c>
      <c r="B108" s="29" t="s">
        <v>1178</v>
      </c>
      <c r="C108" s="28" t="s">
        <v>1179</v>
      </c>
      <c r="D108" s="28" t="s">
        <v>879</v>
      </c>
      <c r="E108" s="28" t="s">
        <v>575</v>
      </c>
      <c r="F108" s="87">
        <v>77443</v>
      </c>
      <c r="G108" s="29">
        <v>763.14</v>
      </c>
      <c r="H108" s="29" t="s">
        <v>854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44635</v>
      </c>
      <c r="B109" s="29" t="s">
        <v>759</v>
      </c>
      <c r="C109" s="28" t="s">
        <v>1180</v>
      </c>
      <c r="D109" s="28" t="s">
        <v>1195</v>
      </c>
      <c r="E109" s="28" t="s">
        <v>575</v>
      </c>
      <c r="F109" s="87">
        <v>4998000</v>
      </c>
      <c r="G109" s="29">
        <v>44.5</v>
      </c>
      <c r="H109" s="29" t="s">
        <v>854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44635</v>
      </c>
      <c r="B110" s="29" t="s">
        <v>1182</v>
      </c>
      <c r="C110" s="28" t="s">
        <v>1183</v>
      </c>
      <c r="D110" s="28" t="s">
        <v>1196</v>
      </c>
      <c r="E110" s="28" t="s">
        <v>575</v>
      </c>
      <c r="F110" s="87">
        <v>98676</v>
      </c>
      <c r="G110" s="29">
        <v>150.4</v>
      </c>
      <c r="H110" s="29" t="s">
        <v>854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44635</v>
      </c>
      <c r="B111" s="29" t="s">
        <v>1071</v>
      </c>
      <c r="C111" s="28" t="s">
        <v>1072</v>
      </c>
      <c r="D111" s="28" t="s">
        <v>1197</v>
      </c>
      <c r="E111" s="28" t="s">
        <v>575</v>
      </c>
      <c r="F111" s="87">
        <v>5500000</v>
      </c>
      <c r="G111" s="29">
        <v>2</v>
      </c>
      <c r="H111" s="29" t="s">
        <v>854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44635</v>
      </c>
      <c r="B112" s="29" t="s">
        <v>1071</v>
      </c>
      <c r="C112" s="28" t="s">
        <v>1072</v>
      </c>
      <c r="D112" s="28" t="s">
        <v>982</v>
      </c>
      <c r="E112" s="28" t="s">
        <v>575</v>
      </c>
      <c r="F112" s="87">
        <v>2000000</v>
      </c>
      <c r="G112" s="29">
        <v>2</v>
      </c>
      <c r="H112" s="29" t="s">
        <v>854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44635</v>
      </c>
      <c r="B113" s="29" t="s">
        <v>1071</v>
      </c>
      <c r="C113" s="28" t="s">
        <v>1072</v>
      </c>
      <c r="D113" s="28" t="s">
        <v>1185</v>
      </c>
      <c r="E113" s="28" t="s">
        <v>575</v>
      </c>
      <c r="F113" s="87">
        <v>1810001</v>
      </c>
      <c r="G113" s="29">
        <v>2</v>
      </c>
      <c r="H113" s="29" t="s">
        <v>854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44635</v>
      </c>
      <c r="B114" s="29" t="s">
        <v>1071</v>
      </c>
      <c r="C114" s="28" t="s">
        <v>1072</v>
      </c>
      <c r="D114" s="28" t="s">
        <v>1153</v>
      </c>
      <c r="E114" s="28" t="s">
        <v>575</v>
      </c>
      <c r="F114" s="87">
        <v>1271780</v>
      </c>
      <c r="G114" s="29">
        <v>2</v>
      </c>
      <c r="H114" s="29" t="s">
        <v>854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44635</v>
      </c>
      <c r="B115" s="29" t="s">
        <v>1186</v>
      </c>
      <c r="C115" s="28" t="s">
        <v>1187</v>
      </c>
      <c r="D115" s="28" t="s">
        <v>1189</v>
      </c>
      <c r="E115" s="28" t="s">
        <v>575</v>
      </c>
      <c r="F115" s="87">
        <v>750773</v>
      </c>
      <c r="G115" s="29">
        <v>45.77</v>
      </c>
      <c r="H115" s="29" t="s">
        <v>854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44635</v>
      </c>
      <c r="B116" s="29" t="s">
        <v>1186</v>
      </c>
      <c r="C116" s="28" t="s">
        <v>1187</v>
      </c>
      <c r="D116" s="28" t="s">
        <v>1188</v>
      </c>
      <c r="E116" s="28" t="s">
        <v>575</v>
      </c>
      <c r="F116" s="87">
        <v>1438230</v>
      </c>
      <c r="G116" s="29">
        <v>46.03</v>
      </c>
      <c r="H116" s="29" t="s">
        <v>854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8"/>
  <sheetViews>
    <sheetView zoomScale="85" zoomScaleNormal="85" workbookViewId="0">
      <selection activeCell="F51" sqref="F5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4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44636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441">
        <v>1</v>
      </c>
      <c r="B10" s="442">
        <v>44582</v>
      </c>
      <c r="C10" s="443"/>
      <c r="D10" s="444" t="s">
        <v>113</v>
      </c>
      <c r="E10" s="445" t="s">
        <v>591</v>
      </c>
      <c r="F10" s="441">
        <v>1160</v>
      </c>
      <c r="G10" s="441">
        <v>1090</v>
      </c>
      <c r="H10" s="445">
        <v>1205</v>
      </c>
      <c r="I10" s="446" t="s">
        <v>855</v>
      </c>
      <c r="J10" s="447" t="s">
        <v>1032</v>
      </c>
      <c r="K10" s="447">
        <f t="shared" ref="K10" si="0">H10-F10</f>
        <v>45</v>
      </c>
      <c r="L10" s="448">
        <f>(F10*-0.7)/100</f>
        <v>-8.1199999999999992</v>
      </c>
      <c r="M10" s="449">
        <f t="shared" ref="M10" si="1">(K10+L10)/F10</f>
        <v>3.1793103448275864E-2</v>
      </c>
      <c r="N10" s="447" t="s">
        <v>589</v>
      </c>
      <c r="O10" s="450">
        <v>44631</v>
      </c>
      <c r="P10" s="447"/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399">
        <v>2</v>
      </c>
      <c r="B11" s="386">
        <v>44586</v>
      </c>
      <c r="C11" s="400"/>
      <c r="D11" s="401" t="s">
        <v>206</v>
      </c>
      <c r="E11" s="402" t="s">
        <v>591</v>
      </c>
      <c r="F11" s="399">
        <v>1069</v>
      </c>
      <c r="G11" s="399">
        <v>995</v>
      </c>
      <c r="H11" s="402">
        <v>1132.5</v>
      </c>
      <c r="I11" s="403" t="s">
        <v>856</v>
      </c>
      <c r="J11" s="404" t="s">
        <v>918</v>
      </c>
      <c r="K11" s="404">
        <f t="shared" ref="K11" si="2">H11-F11</f>
        <v>63.5</v>
      </c>
      <c r="L11" s="405">
        <f t="shared" ref="L11" si="3">(F11*-0.7)/100</f>
        <v>-7.4829999999999997</v>
      </c>
      <c r="M11" s="406">
        <f t="shared" ref="M11" si="4">(K11+L11)/F11</f>
        <v>5.240130963517306E-2</v>
      </c>
      <c r="N11" s="404" t="s">
        <v>589</v>
      </c>
      <c r="O11" s="407">
        <v>44623</v>
      </c>
      <c r="P11" s="405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0">
        <v>3</v>
      </c>
      <c r="B12" s="398">
        <v>44603</v>
      </c>
      <c r="C12" s="415"/>
      <c r="D12" s="416" t="s">
        <v>331</v>
      </c>
      <c r="E12" s="417" t="s">
        <v>591</v>
      </c>
      <c r="F12" s="310">
        <v>847.5</v>
      </c>
      <c r="G12" s="310">
        <v>798</v>
      </c>
      <c r="H12" s="417">
        <v>798</v>
      </c>
      <c r="I12" s="418" t="s">
        <v>863</v>
      </c>
      <c r="J12" s="408" t="s">
        <v>917</v>
      </c>
      <c r="K12" s="408">
        <f t="shared" ref="K12" si="5">H12-F12</f>
        <v>-49.5</v>
      </c>
      <c r="L12" s="409">
        <f t="shared" ref="L12" si="6">(F12*-0.7)/100</f>
        <v>-5.9325000000000001</v>
      </c>
      <c r="M12" s="410">
        <f t="shared" ref="M12" si="7">(K12+L12)/F12</f>
        <v>-6.5407079646017691E-2</v>
      </c>
      <c r="N12" s="408" t="s">
        <v>601</v>
      </c>
      <c r="O12" s="411">
        <v>44623</v>
      </c>
      <c r="P12" s="409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399">
        <v>4</v>
      </c>
      <c r="B13" s="386">
        <v>44620</v>
      </c>
      <c r="C13" s="400"/>
      <c r="D13" s="401" t="s">
        <v>488</v>
      </c>
      <c r="E13" s="402" t="s">
        <v>591</v>
      </c>
      <c r="F13" s="399">
        <v>148</v>
      </c>
      <c r="G13" s="399">
        <v>138</v>
      </c>
      <c r="H13" s="402">
        <v>156</v>
      </c>
      <c r="I13" s="403" t="s">
        <v>871</v>
      </c>
      <c r="J13" s="404" t="s">
        <v>919</v>
      </c>
      <c r="K13" s="404">
        <f t="shared" ref="K13:K14" si="8">H13-F13</f>
        <v>8</v>
      </c>
      <c r="L13" s="405">
        <f>(F13*-0.4)/100</f>
        <v>-0.59200000000000008</v>
      </c>
      <c r="M13" s="406">
        <f t="shared" ref="M13:M14" si="9">(K13+L13)/F13</f>
        <v>5.0054054054054054E-2</v>
      </c>
      <c r="N13" s="404" t="s">
        <v>589</v>
      </c>
      <c r="O13" s="407">
        <v>44623</v>
      </c>
      <c r="P13" s="405"/>
      <c r="Q13" s="246"/>
      <c r="R13" s="246" t="s">
        <v>590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0">
        <v>5</v>
      </c>
      <c r="B14" s="398">
        <v>44620</v>
      </c>
      <c r="C14" s="415"/>
      <c r="D14" s="416" t="s">
        <v>114</v>
      </c>
      <c r="E14" s="417" t="s">
        <v>591</v>
      </c>
      <c r="F14" s="310">
        <v>2360</v>
      </c>
      <c r="G14" s="310">
        <v>2230</v>
      </c>
      <c r="H14" s="417">
        <v>2230</v>
      </c>
      <c r="I14" s="418" t="s">
        <v>872</v>
      </c>
      <c r="J14" s="408" t="s">
        <v>927</v>
      </c>
      <c r="K14" s="408">
        <f t="shared" si="8"/>
        <v>-130</v>
      </c>
      <c r="L14" s="409">
        <f t="shared" ref="L14" si="10">(F14*-0.7)/100</f>
        <v>-16.52</v>
      </c>
      <c r="M14" s="410">
        <f t="shared" si="9"/>
        <v>-6.208474576271187E-2</v>
      </c>
      <c r="N14" s="408" t="s">
        <v>601</v>
      </c>
      <c r="O14" s="411">
        <v>44624</v>
      </c>
      <c r="P14" s="409"/>
      <c r="Q14" s="246"/>
      <c r="R14" s="246" t="s">
        <v>590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27">
        <v>6</v>
      </c>
      <c r="B15" s="398">
        <v>44620</v>
      </c>
      <c r="C15" s="428"/>
      <c r="D15" s="429" t="s">
        <v>124</v>
      </c>
      <c r="E15" s="430" t="s">
        <v>591</v>
      </c>
      <c r="F15" s="427">
        <v>715</v>
      </c>
      <c r="G15" s="427">
        <v>675</v>
      </c>
      <c r="H15" s="430">
        <f>(675+738.5)/2</f>
        <v>706.75</v>
      </c>
      <c r="I15" s="431" t="s">
        <v>873</v>
      </c>
      <c r="J15" s="408" t="s">
        <v>958</v>
      </c>
      <c r="K15" s="408">
        <f t="shared" ref="K15:K17" si="11">H15-F15</f>
        <v>-8.25</v>
      </c>
      <c r="L15" s="409">
        <f>(F15*-0.4)/100</f>
        <v>-2.86</v>
      </c>
      <c r="M15" s="410">
        <f t="shared" ref="M15:M17" si="12">(K15+L15)/F15</f>
        <v>-1.5538461538461537E-2</v>
      </c>
      <c r="N15" s="408" t="s">
        <v>601</v>
      </c>
      <c r="O15" s="411">
        <v>44628</v>
      </c>
      <c r="P15" s="432"/>
      <c r="Q15" s="246"/>
      <c r="R15" s="246" t="s">
        <v>590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0">
        <v>7</v>
      </c>
      <c r="B16" s="398">
        <v>44620</v>
      </c>
      <c r="C16" s="415"/>
      <c r="D16" s="416" t="s">
        <v>39</v>
      </c>
      <c r="E16" s="417" t="s">
        <v>591</v>
      </c>
      <c r="F16" s="310">
        <v>925</v>
      </c>
      <c r="G16" s="310">
        <v>860</v>
      </c>
      <c r="H16" s="417">
        <v>860</v>
      </c>
      <c r="I16" s="418" t="s">
        <v>874</v>
      </c>
      <c r="J16" s="408" t="s">
        <v>928</v>
      </c>
      <c r="K16" s="408">
        <f t="shared" si="11"/>
        <v>-65</v>
      </c>
      <c r="L16" s="409">
        <f t="shared" ref="L16" si="13">(F16*-0.7)/100</f>
        <v>-6.4749999999999996</v>
      </c>
      <c r="M16" s="410">
        <f t="shared" si="12"/>
        <v>-7.7270270270270267E-2</v>
      </c>
      <c r="N16" s="408" t="s">
        <v>601</v>
      </c>
      <c r="O16" s="411">
        <v>44624</v>
      </c>
      <c r="P16" s="409"/>
      <c r="Q16" s="246"/>
      <c r="R16" s="246" t="s">
        <v>590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36">
        <v>8</v>
      </c>
      <c r="B17" s="451">
        <v>44622</v>
      </c>
      <c r="C17" s="452"/>
      <c r="D17" s="453" t="s">
        <v>75</v>
      </c>
      <c r="E17" s="454" t="s">
        <v>591</v>
      </c>
      <c r="F17" s="436">
        <v>669</v>
      </c>
      <c r="G17" s="436">
        <v>618</v>
      </c>
      <c r="H17" s="454">
        <v>707.5</v>
      </c>
      <c r="I17" s="455" t="s">
        <v>891</v>
      </c>
      <c r="J17" s="424" t="s">
        <v>1092</v>
      </c>
      <c r="K17" s="424">
        <f t="shared" si="11"/>
        <v>38.5</v>
      </c>
      <c r="L17" s="421">
        <f>(F17*-0.7)/100</f>
        <v>-4.6829999999999998</v>
      </c>
      <c r="M17" s="425">
        <f t="shared" si="12"/>
        <v>5.0548579970104632E-2</v>
      </c>
      <c r="N17" s="424" t="s">
        <v>589</v>
      </c>
      <c r="O17" s="426">
        <v>44635</v>
      </c>
      <c r="P17" s="421"/>
      <c r="Q17" s="246"/>
      <c r="R17" s="246" t="s">
        <v>590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441">
        <v>9</v>
      </c>
      <c r="B18" s="442">
        <v>44623</v>
      </c>
      <c r="C18" s="443"/>
      <c r="D18" s="444" t="s">
        <v>43</v>
      </c>
      <c r="E18" s="445" t="s">
        <v>591</v>
      </c>
      <c r="F18" s="441">
        <v>1997.5</v>
      </c>
      <c r="G18" s="441">
        <v>1870</v>
      </c>
      <c r="H18" s="445">
        <v>2083</v>
      </c>
      <c r="I18" s="446" t="s">
        <v>899</v>
      </c>
      <c r="J18" s="447" t="s">
        <v>1013</v>
      </c>
      <c r="K18" s="447">
        <f t="shared" ref="K18" si="14">H18-F18</f>
        <v>85.5</v>
      </c>
      <c r="L18" s="448">
        <f>(F18*-0.7)/100</f>
        <v>-13.9825</v>
      </c>
      <c r="M18" s="449">
        <f t="shared" ref="M18" si="15">(K18+L18)/F18</f>
        <v>3.5803504380475595E-2</v>
      </c>
      <c r="N18" s="447" t="s">
        <v>589</v>
      </c>
      <c r="O18" s="450">
        <v>44635</v>
      </c>
      <c r="P18" s="447"/>
      <c r="Q18" s="246"/>
      <c r="R18" s="246" t="s">
        <v>590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36">
        <v>10</v>
      </c>
      <c r="B19" s="451">
        <v>44627</v>
      </c>
      <c r="C19" s="452"/>
      <c r="D19" s="453" t="s">
        <v>206</v>
      </c>
      <c r="E19" s="454" t="s">
        <v>591</v>
      </c>
      <c r="F19" s="436">
        <v>1070</v>
      </c>
      <c r="G19" s="436">
        <v>990</v>
      </c>
      <c r="H19" s="454">
        <v>1132.5</v>
      </c>
      <c r="I19" s="455" t="s">
        <v>944</v>
      </c>
      <c r="J19" s="424" t="s">
        <v>991</v>
      </c>
      <c r="K19" s="424">
        <f t="shared" ref="K19:K22" si="16">H19-F19</f>
        <v>62.5</v>
      </c>
      <c r="L19" s="421">
        <f>(F19*-0.7)/100</f>
        <v>-7.49</v>
      </c>
      <c r="M19" s="425">
        <f t="shared" ref="M19:M22" si="17">(K19+L19)/F19</f>
        <v>5.1411214953271028E-2</v>
      </c>
      <c r="N19" s="424" t="s">
        <v>589</v>
      </c>
      <c r="O19" s="426">
        <v>44629</v>
      </c>
      <c r="P19" s="421"/>
      <c r="Q19" s="246"/>
      <c r="R19" s="246" t="s">
        <v>590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41">
        <v>11</v>
      </c>
      <c r="B20" s="442">
        <v>44627</v>
      </c>
      <c r="C20" s="443"/>
      <c r="D20" s="444" t="s">
        <v>488</v>
      </c>
      <c r="E20" s="445" t="s">
        <v>591</v>
      </c>
      <c r="F20" s="441">
        <v>146.5</v>
      </c>
      <c r="G20" s="441">
        <v>135</v>
      </c>
      <c r="H20" s="445">
        <v>153.5</v>
      </c>
      <c r="I20" s="446" t="s">
        <v>871</v>
      </c>
      <c r="J20" s="447" t="s">
        <v>1014</v>
      </c>
      <c r="K20" s="447">
        <f t="shared" si="16"/>
        <v>7</v>
      </c>
      <c r="L20" s="448">
        <f t="shared" ref="L20:L22" si="18">(F20*-0.7)/100</f>
        <v>-1.0255000000000001</v>
      </c>
      <c r="M20" s="449">
        <f t="shared" si="17"/>
        <v>4.0781569965870304E-2</v>
      </c>
      <c r="N20" s="447" t="s">
        <v>589</v>
      </c>
      <c r="O20" s="450">
        <v>44630</v>
      </c>
      <c r="P20" s="447">
        <f>VLOOKUP(D20,'MidCap Intra'!B16:C571,2,0)</f>
        <v>148.9</v>
      </c>
      <c r="Q20" s="246"/>
      <c r="R20" s="246" t="s">
        <v>590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85">
        <v>12</v>
      </c>
      <c r="B21" s="386">
        <v>44627</v>
      </c>
      <c r="C21" s="466"/>
      <c r="D21" s="467" t="s">
        <v>186</v>
      </c>
      <c r="E21" s="468" t="s">
        <v>591</v>
      </c>
      <c r="F21" s="285">
        <v>2280</v>
      </c>
      <c r="G21" s="285">
        <v>2170</v>
      </c>
      <c r="H21" s="468">
        <v>2410</v>
      </c>
      <c r="I21" s="469" t="s">
        <v>945</v>
      </c>
      <c r="J21" s="404" t="s">
        <v>1020</v>
      </c>
      <c r="K21" s="404">
        <f t="shared" si="16"/>
        <v>130</v>
      </c>
      <c r="L21" s="405">
        <f t="shared" si="18"/>
        <v>-15.96</v>
      </c>
      <c r="M21" s="406">
        <f t="shared" si="17"/>
        <v>5.001754385964912E-2</v>
      </c>
      <c r="N21" s="404" t="s">
        <v>589</v>
      </c>
      <c r="O21" s="407">
        <v>44631</v>
      </c>
      <c r="P21" s="404"/>
      <c r="Q21" s="246"/>
      <c r="R21" s="246" t="s">
        <v>590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456">
        <v>13</v>
      </c>
      <c r="B22" s="457">
        <v>44629</v>
      </c>
      <c r="C22" s="458"/>
      <c r="D22" s="459" t="s">
        <v>136</v>
      </c>
      <c r="E22" s="460" t="s">
        <v>591</v>
      </c>
      <c r="F22" s="456">
        <v>733</v>
      </c>
      <c r="G22" s="456">
        <v>690</v>
      </c>
      <c r="H22" s="460">
        <v>763</v>
      </c>
      <c r="I22" s="461" t="s">
        <v>996</v>
      </c>
      <c r="J22" s="462" t="s">
        <v>1015</v>
      </c>
      <c r="K22" s="462">
        <f t="shared" si="16"/>
        <v>30</v>
      </c>
      <c r="L22" s="463">
        <f t="shared" si="18"/>
        <v>-5.1310000000000002</v>
      </c>
      <c r="M22" s="464">
        <f t="shared" si="17"/>
        <v>3.3927694406548428E-2</v>
      </c>
      <c r="N22" s="462" t="s">
        <v>589</v>
      </c>
      <c r="O22" s="465">
        <v>44630</v>
      </c>
      <c r="P22" s="462">
        <f>VLOOKUP(D22,'MidCap Intra'!B18:C573,2,0)</f>
        <v>756.4</v>
      </c>
      <c r="Q22" s="246"/>
      <c r="R22" s="246" t="s">
        <v>590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251"/>
      <c r="B23" s="248"/>
      <c r="C23" s="370"/>
      <c r="D23" s="347"/>
      <c r="E23" s="348"/>
      <c r="F23" s="251"/>
      <c r="G23" s="251"/>
      <c r="H23" s="348"/>
      <c r="I23" s="349"/>
      <c r="J23" s="302"/>
      <c r="K23" s="302"/>
      <c r="L23" s="303"/>
      <c r="M23" s="304"/>
      <c r="N23" s="302"/>
      <c r="O23" s="339"/>
      <c r="P23" s="302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ht="13.9" customHeight="1">
      <c r="A24" s="371"/>
      <c r="B24" s="372"/>
      <c r="C24" s="373"/>
      <c r="D24" s="374"/>
      <c r="E24" s="375"/>
      <c r="F24" s="371"/>
      <c r="G24" s="371"/>
      <c r="H24" s="375"/>
      <c r="I24" s="376"/>
      <c r="J24" s="377"/>
      <c r="K24" s="371"/>
      <c r="L24" s="372"/>
      <c r="M24" s="373"/>
      <c r="N24" s="374"/>
      <c r="O24" s="375"/>
      <c r="P24" s="36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07"/>
      <c r="B25" s="108"/>
      <c r="C25" s="109"/>
      <c r="D25" s="110"/>
      <c r="E25" s="111"/>
      <c r="F25" s="111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107"/>
      <c r="B26" s="108"/>
      <c r="C26" s="109"/>
      <c r="D26" s="110"/>
      <c r="E26" s="111"/>
      <c r="F26" s="111"/>
      <c r="G26" s="107"/>
      <c r="H26" s="111"/>
      <c r="I26" s="112"/>
      <c r="J26" s="113"/>
      <c r="K26" s="113"/>
      <c r="L26" s="114"/>
      <c r="M26" s="115"/>
      <c r="N26" s="116"/>
      <c r="O26" s="117"/>
      <c r="P26" s="11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 t="s">
        <v>593</v>
      </c>
      <c r="B27" s="120"/>
      <c r="C27" s="121"/>
      <c r="D27" s="122"/>
      <c r="E27" s="123"/>
      <c r="F27" s="123"/>
      <c r="G27" s="123"/>
      <c r="H27" s="123"/>
      <c r="I27" s="123"/>
      <c r="J27" s="124"/>
      <c r="K27" s="123"/>
      <c r="L27" s="125"/>
      <c r="M27" s="56"/>
      <c r="N27" s="124"/>
      <c r="O27" s="12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26" t="s">
        <v>594</v>
      </c>
      <c r="B28" s="119"/>
      <c r="C28" s="119"/>
      <c r="D28" s="119"/>
      <c r="E28" s="41"/>
      <c r="F28" s="127" t="s">
        <v>595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 t="s">
        <v>596</v>
      </c>
      <c r="B29" s="119"/>
      <c r="C29" s="119"/>
      <c r="D29" s="119" t="s">
        <v>853</v>
      </c>
      <c r="E29" s="6"/>
      <c r="F29" s="127" t="s">
        <v>597</v>
      </c>
      <c r="G29" s="6"/>
      <c r="H29" s="6"/>
      <c r="I29" s="6"/>
      <c r="J29" s="128"/>
      <c r="K29" s="129"/>
      <c r="L29" s="129"/>
      <c r="M29" s="130"/>
      <c r="N29" s="1"/>
      <c r="O29" s="13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9"/>
      <c r="B30" s="119"/>
      <c r="C30" s="119"/>
      <c r="D30" s="119"/>
      <c r="E30" s="6"/>
      <c r="F30" s="6"/>
      <c r="G30" s="6"/>
      <c r="H30" s="6"/>
      <c r="I30" s="6"/>
      <c r="J30" s="132"/>
      <c r="K30" s="129"/>
      <c r="L30" s="129"/>
      <c r="M30" s="6"/>
      <c r="N30" s="133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.75" customHeight="1">
      <c r="A31" s="1"/>
      <c r="B31" s="134" t="s">
        <v>598</v>
      </c>
      <c r="C31" s="134"/>
      <c r="D31" s="134"/>
      <c r="E31" s="134"/>
      <c r="F31" s="135"/>
      <c r="G31" s="6"/>
      <c r="H31" s="6"/>
      <c r="I31" s="136"/>
      <c r="J31" s="137"/>
      <c r="K31" s="138"/>
      <c r="L31" s="137"/>
      <c r="M31" s="6"/>
      <c r="N31" s="1"/>
      <c r="O31" s="1"/>
      <c r="P31" s="1"/>
      <c r="R31" s="56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95" t="s">
        <v>16</v>
      </c>
      <c r="B32" s="96" t="s">
        <v>566</v>
      </c>
      <c r="C32" s="98"/>
      <c r="D32" s="97" t="s">
        <v>577</v>
      </c>
      <c r="E32" s="96" t="s">
        <v>578</v>
      </c>
      <c r="F32" s="96" t="s">
        <v>579</v>
      </c>
      <c r="G32" s="96" t="s">
        <v>599</v>
      </c>
      <c r="H32" s="96" t="s">
        <v>581</v>
      </c>
      <c r="I32" s="96" t="s">
        <v>582</v>
      </c>
      <c r="J32" s="96" t="s">
        <v>583</v>
      </c>
      <c r="K32" s="96" t="s">
        <v>600</v>
      </c>
      <c r="L32" s="140" t="s">
        <v>585</v>
      </c>
      <c r="M32" s="98" t="s">
        <v>586</v>
      </c>
      <c r="N32" s="95" t="s">
        <v>587</v>
      </c>
      <c r="O32" s="309" t="s">
        <v>588</v>
      </c>
      <c r="P32" s="282"/>
      <c r="Q32" s="1"/>
      <c r="R32" s="306"/>
      <c r="S32" s="306"/>
      <c r="T32" s="306"/>
      <c r="U32" s="295"/>
      <c r="V32" s="295"/>
      <c r="W32" s="295"/>
      <c r="X32" s="295"/>
      <c r="Y32" s="295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57" customFormat="1" ht="15" customHeight="1">
      <c r="A33" s="412">
        <v>1</v>
      </c>
      <c r="B33" s="386">
        <v>44620</v>
      </c>
      <c r="C33" s="413"/>
      <c r="D33" s="414" t="s">
        <v>66</v>
      </c>
      <c r="E33" s="285" t="s">
        <v>591</v>
      </c>
      <c r="F33" s="285">
        <v>1812.5</v>
      </c>
      <c r="G33" s="285">
        <v>1750</v>
      </c>
      <c r="H33" s="285">
        <v>1862</v>
      </c>
      <c r="I33" s="285" t="s">
        <v>878</v>
      </c>
      <c r="J33" s="404" t="s">
        <v>959</v>
      </c>
      <c r="K33" s="404">
        <f t="shared" ref="K33" si="19">H33-F33</f>
        <v>49.5</v>
      </c>
      <c r="L33" s="405">
        <f>(F33*-0.7)/100</f>
        <v>-12.6875</v>
      </c>
      <c r="M33" s="406">
        <f t="shared" ref="M33" si="20">(K33+L33)/F33</f>
        <v>2.0310344827586205E-2</v>
      </c>
      <c r="N33" s="404" t="s">
        <v>589</v>
      </c>
      <c r="O33" s="426">
        <v>44628</v>
      </c>
      <c r="P33" s="307"/>
      <c r="Q33" s="307"/>
      <c r="R33" s="308" t="s">
        <v>590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412">
        <v>2</v>
      </c>
      <c r="B34" s="386">
        <v>44622</v>
      </c>
      <c r="C34" s="413"/>
      <c r="D34" s="414" t="s">
        <v>892</v>
      </c>
      <c r="E34" s="285" t="s">
        <v>591</v>
      </c>
      <c r="F34" s="285">
        <v>642</v>
      </c>
      <c r="G34" s="285">
        <v>618</v>
      </c>
      <c r="H34" s="285">
        <v>661</v>
      </c>
      <c r="I34" s="285" t="s">
        <v>893</v>
      </c>
      <c r="J34" s="404" t="s">
        <v>916</v>
      </c>
      <c r="K34" s="404">
        <f t="shared" ref="K34:K36" si="21">H34-F34</f>
        <v>19</v>
      </c>
      <c r="L34" s="405">
        <f>(F34*-0.7)/100</f>
        <v>-4.4939999999999998</v>
      </c>
      <c r="M34" s="406">
        <f t="shared" ref="M34:M36" si="22">(K34+L34)/F34</f>
        <v>2.2595015576323988E-2</v>
      </c>
      <c r="N34" s="404" t="s">
        <v>589</v>
      </c>
      <c r="O34" s="407">
        <v>44620</v>
      </c>
      <c r="P34" s="307"/>
      <c r="Q34" s="307"/>
      <c r="R34" s="308" t="s">
        <v>1017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422">
        <v>3</v>
      </c>
      <c r="B35" s="398">
        <v>44623</v>
      </c>
      <c r="C35" s="419"/>
      <c r="D35" s="423" t="s">
        <v>250</v>
      </c>
      <c r="E35" s="310" t="s">
        <v>591</v>
      </c>
      <c r="F35" s="310">
        <v>411</v>
      </c>
      <c r="G35" s="310">
        <v>398</v>
      </c>
      <c r="H35" s="310">
        <v>398</v>
      </c>
      <c r="I35" s="310" t="s">
        <v>900</v>
      </c>
      <c r="J35" s="408" t="s">
        <v>934</v>
      </c>
      <c r="K35" s="408">
        <f t="shared" si="21"/>
        <v>-13</v>
      </c>
      <c r="L35" s="409">
        <f>(F35*-0.07)/100</f>
        <v>-0.28770000000000001</v>
      </c>
      <c r="M35" s="410">
        <f t="shared" si="22"/>
        <v>-3.2330170316301698E-2</v>
      </c>
      <c r="N35" s="408" t="s">
        <v>601</v>
      </c>
      <c r="O35" s="411">
        <v>44624</v>
      </c>
      <c r="P35" s="307"/>
      <c r="Q35" s="307"/>
      <c r="R35" s="308" t="s">
        <v>1017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22">
        <v>4</v>
      </c>
      <c r="B36" s="398">
        <v>44623</v>
      </c>
      <c r="C36" s="419"/>
      <c r="D36" s="423" t="s">
        <v>81</v>
      </c>
      <c r="E36" s="310" t="s">
        <v>591</v>
      </c>
      <c r="F36" s="310">
        <v>3405</v>
      </c>
      <c r="G36" s="310">
        <v>3290</v>
      </c>
      <c r="H36" s="310">
        <v>3290</v>
      </c>
      <c r="I36" s="310" t="s">
        <v>901</v>
      </c>
      <c r="J36" s="408" t="s">
        <v>956</v>
      </c>
      <c r="K36" s="408">
        <f t="shared" si="21"/>
        <v>-115</v>
      </c>
      <c r="L36" s="409">
        <f>(F36*-0.07)/100</f>
        <v>-2.3835000000000002</v>
      </c>
      <c r="M36" s="410">
        <f t="shared" si="22"/>
        <v>-3.4473861967694565E-2</v>
      </c>
      <c r="N36" s="408" t="s">
        <v>601</v>
      </c>
      <c r="O36" s="411">
        <v>44627</v>
      </c>
      <c r="P36" s="307"/>
      <c r="Q36" s="307"/>
      <c r="R36" s="308" t="s">
        <v>590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422">
        <v>5</v>
      </c>
      <c r="B37" s="398">
        <v>44623</v>
      </c>
      <c r="C37" s="419"/>
      <c r="D37" s="423" t="s">
        <v>145</v>
      </c>
      <c r="E37" s="310" t="s">
        <v>591</v>
      </c>
      <c r="F37" s="310">
        <v>1775</v>
      </c>
      <c r="G37" s="310">
        <v>1730</v>
      </c>
      <c r="H37" s="310">
        <v>1730</v>
      </c>
      <c r="I37" s="310" t="s">
        <v>902</v>
      </c>
      <c r="J37" s="408" t="s">
        <v>933</v>
      </c>
      <c r="K37" s="408">
        <f t="shared" ref="K37" si="23">H37-F37</f>
        <v>-45</v>
      </c>
      <c r="L37" s="409">
        <f>(F37*-0.07)/100</f>
        <v>-1.2425000000000002</v>
      </c>
      <c r="M37" s="410">
        <f t="shared" ref="M37" si="24">(K37+L37)/F37</f>
        <v>-2.6052112676056338E-2</v>
      </c>
      <c r="N37" s="408" t="s">
        <v>601</v>
      </c>
      <c r="O37" s="411">
        <v>44624</v>
      </c>
      <c r="P37" s="307"/>
      <c r="Q37" s="307"/>
      <c r="R37" s="308" t="s">
        <v>590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22">
        <v>6</v>
      </c>
      <c r="B38" s="398">
        <v>44624</v>
      </c>
      <c r="C38" s="419"/>
      <c r="D38" s="423" t="s">
        <v>449</v>
      </c>
      <c r="E38" s="310" t="s">
        <v>591</v>
      </c>
      <c r="F38" s="310">
        <v>364</v>
      </c>
      <c r="G38" s="310">
        <v>354</v>
      </c>
      <c r="H38" s="310">
        <v>354</v>
      </c>
      <c r="I38" s="310" t="s">
        <v>929</v>
      </c>
      <c r="J38" s="408" t="s">
        <v>932</v>
      </c>
      <c r="K38" s="408">
        <f t="shared" ref="K38" si="25">H38-F38</f>
        <v>-10</v>
      </c>
      <c r="L38" s="409">
        <f>(F38*-0.07)/100</f>
        <v>-0.25480000000000003</v>
      </c>
      <c r="M38" s="410">
        <f t="shared" ref="M38" si="26">(K38+L38)/F38</f>
        <v>-2.8172527472527471E-2</v>
      </c>
      <c r="N38" s="408" t="s">
        <v>601</v>
      </c>
      <c r="O38" s="411">
        <v>44624</v>
      </c>
      <c r="P38" s="307"/>
      <c r="Q38" s="307"/>
      <c r="R38" s="308" t="s">
        <v>590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12">
        <v>7</v>
      </c>
      <c r="B39" s="386">
        <v>44624</v>
      </c>
      <c r="C39" s="413"/>
      <c r="D39" s="414" t="s">
        <v>51</v>
      </c>
      <c r="E39" s="285" t="s">
        <v>591</v>
      </c>
      <c r="F39" s="285">
        <v>288.5</v>
      </c>
      <c r="G39" s="285">
        <v>278</v>
      </c>
      <c r="H39" s="285">
        <v>295.5</v>
      </c>
      <c r="I39" s="285" t="s">
        <v>930</v>
      </c>
      <c r="J39" s="424" t="s">
        <v>931</v>
      </c>
      <c r="K39" s="424">
        <f t="shared" ref="K39:K41" si="27">H39-F39</f>
        <v>7</v>
      </c>
      <c r="L39" s="421">
        <f>(F39*-0.07)/100</f>
        <v>-0.20194999999999999</v>
      </c>
      <c r="M39" s="425">
        <f t="shared" ref="M39:M41" si="28">(K39+L39)/F39</f>
        <v>2.3563431542461006E-2</v>
      </c>
      <c r="N39" s="424" t="s">
        <v>589</v>
      </c>
      <c r="O39" s="426">
        <v>44624</v>
      </c>
      <c r="P39" s="307"/>
      <c r="Q39" s="307"/>
      <c r="R39" s="308" t="s">
        <v>590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22">
        <v>8</v>
      </c>
      <c r="B40" s="398">
        <v>44624</v>
      </c>
      <c r="C40" s="419"/>
      <c r="D40" s="423" t="s">
        <v>131</v>
      </c>
      <c r="E40" s="310" t="s">
        <v>591</v>
      </c>
      <c r="F40" s="310">
        <v>1730</v>
      </c>
      <c r="G40" s="310">
        <v>1675</v>
      </c>
      <c r="H40" s="310">
        <v>1675</v>
      </c>
      <c r="I40" s="310" t="s">
        <v>941</v>
      </c>
      <c r="J40" s="408" t="s">
        <v>954</v>
      </c>
      <c r="K40" s="408">
        <f t="shared" si="27"/>
        <v>-55</v>
      </c>
      <c r="L40" s="409">
        <f t="shared" ref="L40:L41" si="29">(F40*-0.07)/100</f>
        <v>-1.2110000000000001</v>
      </c>
      <c r="M40" s="410">
        <f t="shared" si="28"/>
        <v>-3.2491907514450864E-2</v>
      </c>
      <c r="N40" s="408" t="s">
        <v>601</v>
      </c>
      <c r="O40" s="411">
        <v>44627</v>
      </c>
      <c r="P40" s="307"/>
      <c r="Q40" s="307"/>
      <c r="R40" s="308" t="s">
        <v>590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422">
        <v>9</v>
      </c>
      <c r="B41" s="398">
        <v>44624</v>
      </c>
      <c r="C41" s="419"/>
      <c r="D41" s="423" t="s">
        <v>943</v>
      </c>
      <c r="E41" s="310" t="s">
        <v>591</v>
      </c>
      <c r="F41" s="310">
        <v>6650</v>
      </c>
      <c r="G41" s="310">
        <v>6490</v>
      </c>
      <c r="H41" s="310">
        <v>6490</v>
      </c>
      <c r="I41" s="310" t="s">
        <v>942</v>
      </c>
      <c r="J41" s="408" t="s">
        <v>955</v>
      </c>
      <c r="K41" s="408">
        <f t="shared" si="27"/>
        <v>-160</v>
      </c>
      <c r="L41" s="409">
        <f t="shared" si="29"/>
        <v>-4.6550000000000002</v>
      </c>
      <c r="M41" s="410">
        <f t="shared" si="28"/>
        <v>-2.476015037593985E-2</v>
      </c>
      <c r="N41" s="408" t="s">
        <v>601</v>
      </c>
      <c r="O41" s="411">
        <v>44627</v>
      </c>
      <c r="P41" s="307"/>
      <c r="Q41" s="307"/>
      <c r="R41" s="308" t="s">
        <v>590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433">
        <v>10</v>
      </c>
      <c r="B42" s="386">
        <v>44627</v>
      </c>
      <c r="C42" s="434"/>
      <c r="D42" s="435" t="s">
        <v>491</v>
      </c>
      <c r="E42" s="436" t="s">
        <v>591</v>
      </c>
      <c r="F42" s="436">
        <v>1520</v>
      </c>
      <c r="G42" s="436">
        <v>1460</v>
      </c>
      <c r="H42" s="436">
        <v>1537.5</v>
      </c>
      <c r="I42" s="436" t="s">
        <v>952</v>
      </c>
      <c r="J42" s="424" t="s">
        <v>953</v>
      </c>
      <c r="K42" s="424">
        <f t="shared" ref="K42" si="30">H42-F42</f>
        <v>17.5</v>
      </c>
      <c r="L42" s="421">
        <f>(F42*-0.07)/100</f>
        <v>-1.0640000000000001</v>
      </c>
      <c r="M42" s="425">
        <f t="shared" ref="M42" si="31">(K42+L42)/F42</f>
        <v>1.0813157894736842E-2</v>
      </c>
      <c r="N42" s="424" t="s">
        <v>589</v>
      </c>
      <c r="O42" s="426">
        <v>44627</v>
      </c>
      <c r="P42" s="307"/>
      <c r="Q42" s="307"/>
      <c r="R42" s="308" t="s">
        <v>590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12">
        <v>11</v>
      </c>
      <c r="B43" s="386">
        <v>44628</v>
      </c>
      <c r="C43" s="413"/>
      <c r="D43" s="414" t="s">
        <v>449</v>
      </c>
      <c r="E43" s="285" t="s">
        <v>591</v>
      </c>
      <c r="F43" s="285">
        <v>347.5</v>
      </c>
      <c r="G43" s="285">
        <v>337</v>
      </c>
      <c r="H43" s="285">
        <v>362</v>
      </c>
      <c r="I43" s="285" t="s">
        <v>966</v>
      </c>
      <c r="J43" s="424" t="s">
        <v>939</v>
      </c>
      <c r="K43" s="424">
        <f t="shared" ref="K43" si="32">H43-F43</f>
        <v>14.5</v>
      </c>
      <c r="L43" s="421">
        <f>(F43*-0.7)/100</f>
        <v>-2.4324999999999997</v>
      </c>
      <c r="M43" s="425">
        <f t="shared" ref="M43" si="33">(K43+L43)/F43</f>
        <v>3.4726618705035975E-2</v>
      </c>
      <c r="N43" s="424" t="s">
        <v>589</v>
      </c>
      <c r="O43" s="426">
        <v>44630</v>
      </c>
      <c r="P43" s="307"/>
      <c r="Q43" s="307"/>
      <c r="R43" s="308" t="s">
        <v>1017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12">
        <v>12</v>
      </c>
      <c r="B44" s="386">
        <v>44628</v>
      </c>
      <c r="C44" s="413"/>
      <c r="D44" s="414" t="s">
        <v>124</v>
      </c>
      <c r="E44" s="285" t="s">
        <v>591</v>
      </c>
      <c r="F44" s="285">
        <v>658.5</v>
      </c>
      <c r="G44" s="285">
        <v>640</v>
      </c>
      <c r="H44" s="285">
        <v>692.5</v>
      </c>
      <c r="I44" s="285" t="s">
        <v>972</v>
      </c>
      <c r="J44" s="424" t="s">
        <v>939</v>
      </c>
      <c r="K44" s="424">
        <f t="shared" ref="K44:K45" si="34">H44-F44</f>
        <v>34</v>
      </c>
      <c r="L44" s="421">
        <f t="shared" ref="L44:L45" si="35">(F44*-0.7)/100</f>
        <v>-4.6094999999999997</v>
      </c>
      <c r="M44" s="425">
        <f t="shared" ref="M44:M45" si="36">(K44+L44)/F44</f>
        <v>4.4632498101746396E-2</v>
      </c>
      <c r="N44" s="424" t="s">
        <v>589</v>
      </c>
      <c r="O44" s="426">
        <v>44630</v>
      </c>
      <c r="P44" s="307"/>
      <c r="Q44" s="307"/>
      <c r="R44" s="308" t="s">
        <v>590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412">
        <v>13</v>
      </c>
      <c r="B45" s="386">
        <v>44628</v>
      </c>
      <c r="C45" s="413"/>
      <c r="D45" s="414" t="s">
        <v>188</v>
      </c>
      <c r="E45" s="285" t="s">
        <v>591</v>
      </c>
      <c r="F45" s="285">
        <v>1028</v>
      </c>
      <c r="G45" s="285">
        <v>997</v>
      </c>
      <c r="H45" s="285">
        <v>1056</v>
      </c>
      <c r="I45" s="285" t="s">
        <v>979</v>
      </c>
      <c r="J45" s="424" t="s">
        <v>939</v>
      </c>
      <c r="K45" s="424">
        <f t="shared" si="34"/>
        <v>28</v>
      </c>
      <c r="L45" s="421">
        <f t="shared" si="35"/>
        <v>-7.1959999999999988</v>
      </c>
      <c r="M45" s="425">
        <f t="shared" si="36"/>
        <v>2.0237354085603114E-2</v>
      </c>
      <c r="N45" s="424" t="s">
        <v>589</v>
      </c>
      <c r="O45" s="426">
        <v>44630</v>
      </c>
      <c r="P45" s="307"/>
      <c r="Q45" s="307"/>
      <c r="R45" s="308" t="s">
        <v>590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12">
        <v>14</v>
      </c>
      <c r="B46" s="386">
        <v>44629</v>
      </c>
      <c r="C46" s="413"/>
      <c r="D46" s="414" t="s">
        <v>532</v>
      </c>
      <c r="E46" s="285" t="s">
        <v>591</v>
      </c>
      <c r="F46" s="285">
        <v>1132.5</v>
      </c>
      <c r="G46" s="285">
        <v>1097</v>
      </c>
      <c r="H46" s="285">
        <v>1154</v>
      </c>
      <c r="I46" s="285" t="s">
        <v>985</v>
      </c>
      <c r="J46" s="424" t="s">
        <v>987</v>
      </c>
      <c r="K46" s="424">
        <f t="shared" ref="K46" si="37">H46-F46</f>
        <v>21.5</v>
      </c>
      <c r="L46" s="421">
        <f>(F46*-0.07)/100</f>
        <v>-0.79275000000000007</v>
      </c>
      <c r="M46" s="425">
        <f t="shared" ref="M46" si="38">(K46+L46)/F46</f>
        <v>1.8284547461368653E-2</v>
      </c>
      <c r="N46" s="424" t="s">
        <v>589</v>
      </c>
      <c r="O46" s="426">
        <v>44629</v>
      </c>
      <c r="P46" s="307"/>
      <c r="Q46" s="307"/>
      <c r="R46" s="308" t="s">
        <v>590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412">
        <v>15</v>
      </c>
      <c r="B47" s="386">
        <v>44629</v>
      </c>
      <c r="C47" s="413"/>
      <c r="D47" s="414" t="s">
        <v>177</v>
      </c>
      <c r="E47" s="285" t="s">
        <v>591</v>
      </c>
      <c r="F47" s="285">
        <v>2175</v>
      </c>
      <c r="G47" s="285">
        <v>2120</v>
      </c>
      <c r="H47" s="285">
        <v>2240</v>
      </c>
      <c r="I47" s="285" t="s">
        <v>986</v>
      </c>
      <c r="J47" s="424" t="s">
        <v>988</v>
      </c>
      <c r="K47" s="424">
        <f t="shared" ref="K47" si="39">H47-F47</f>
        <v>65</v>
      </c>
      <c r="L47" s="421">
        <f>(F47*-0.07)/100</f>
        <v>-1.5225000000000002</v>
      </c>
      <c r="M47" s="425">
        <f t="shared" ref="M47" si="40">(K47+L47)/F47</f>
        <v>2.9185057471264368E-2</v>
      </c>
      <c r="N47" s="424" t="s">
        <v>589</v>
      </c>
      <c r="O47" s="426">
        <v>44629</v>
      </c>
      <c r="P47" s="307"/>
      <c r="Q47" s="307"/>
      <c r="R47" s="308" t="s">
        <v>590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412">
        <v>16</v>
      </c>
      <c r="B48" s="386">
        <v>44629</v>
      </c>
      <c r="C48" s="413"/>
      <c r="D48" s="414" t="s">
        <v>51</v>
      </c>
      <c r="E48" s="285" t="s">
        <v>591</v>
      </c>
      <c r="F48" s="285">
        <v>282.5</v>
      </c>
      <c r="G48" s="285">
        <v>273</v>
      </c>
      <c r="H48" s="285">
        <v>288.5</v>
      </c>
      <c r="I48" s="285" t="s">
        <v>989</v>
      </c>
      <c r="J48" s="424" t="s">
        <v>911</v>
      </c>
      <c r="K48" s="424">
        <f t="shared" ref="K48:K49" si="41">H48-F48</f>
        <v>6</v>
      </c>
      <c r="L48" s="421">
        <f t="shared" ref="L48:L49" si="42">(F48*-0.07)/100</f>
        <v>-0.19775000000000001</v>
      </c>
      <c r="M48" s="425">
        <f t="shared" ref="M48:M49" si="43">(K48+L48)/F48</f>
        <v>2.0538938053097346E-2</v>
      </c>
      <c r="N48" s="424" t="s">
        <v>589</v>
      </c>
      <c r="O48" s="426">
        <v>44629</v>
      </c>
      <c r="P48" s="307"/>
      <c r="Q48" s="307"/>
      <c r="R48" s="308" t="s">
        <v>590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412">
        <v>17</v>
      </c>
      <c r="B49" s="386">
        <v>44629</v>
      </c>
      <c r="C49" s="413"/>
      <c r="D49" s="414" t="s">
        <v>189</v>
      </c>
      <c r="E49" s="285" t="s">
        <v>591</v>
      </c>
      <c r="F49" s="285">
        <v>441.5</v>
      </c>
      <c r="G49" s="285">
        <v>428</v>
      </c>
      <c r="H49" s="285">
        <v>449</v>
      </c>
      <c r="I49" s="285" t="s">
        <v>990</v>
      </c>
      <c r="J49" s="424" t="s">
        <v>940</v>
      </c>
      <c r="K49" s="424">
        <f t="shared" si="41"/>
        <v>7.5</v>
      </c>
      <c r="L49" s="421">
        <f t="shared" si="42"/>
        <v>-0.30905000000000005</v>
      </c>
      <c r="M49" s="425">
        <f t="shared" si="43"/>
        <v>1.6287542468856171E-2</v>
      </c>
      <c r="N49" s="424" t="s">
        <v>589</v>
      </c>
      <c r="O49" s="426">
        <v>44629</v>
      </c>
      <c r="P49" s="307"/>
      <c r="Q49" s="307"/>
      <c r="R49" s="308" t="s">
        <v>590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378">
        <v>18</v>
      </c>
      <c r="B50" s="248">
        <v>44630</v>
      </c>
      <c r="C50" s="379"/>
      <c r="D50" s="380" t="s">
        <v>520</v>
      </c>
      <c r="E50" s="251" t="s">
        <v>591</v>
      </c>
      <c r="F50" s="251" t="s">
        <v>1001</v>
      </c>
      <c r="G50" s="251">
        <v>1935</v>
      </c>
      <c r="H50" s="251"/>
      <c r="I50" s="251" t="s">
        <v>1002</v>
      </c>
      <c r="J50" s="302" t="s">
        <v>592</v>
      </c>
      <c r="K50" s="302"/>
      <c r="L50" s="303"/>
      <c r="M50" s="304"/>
      <c r="N50" s="302"/>
      <c r="O50" s="339"/>
      <c r="P50" s="307"/>
      <c r="Q50" s="307"/>
      <c r="R50" s="308" t="s">
        <v>590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378">
        <v>19</v>
      </c>
      <c r="B51" s="248">
        <v>44630</v>
      </c>
      <c r="C51" s="379"/>
      <c r="D51" s="380" t="s">
        <v>101</v>
      </c>
      <c r="E51" s="251" t="s">
        <v>591</v>
      </c>
      <c r="F51" s="251" t="s">
        <v>1003</v>
      </c>
      <c r="G51" s="251">
        <v>148</v>
      </c>
      <c r="H51" s="251"/>
      <c r="I51" s="251" t="s">
        <v>1004</v>
      </c>
      <c r="J51" s="302" t="s">
        <v>592</v>
      </c>
      <c r="K51" s="302"/>
      <c r="L51" s="303"/>
      <c r="M51" s="304"/>
      <c r="N51" s="302"/>
      <c r="O51" s="339"/>
      <c r="P51" s="307"/>
      <c r="Q51" s="307"/>
      <c r="R51" s="308" t="s">
        <v>590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412">
        <v>20</v>
      </c>
      <c r="B52" s="386">
        <v>44631</v>
      </c>
      <c r="C52" s="413"/>
      <c r="D52" s="414" t="s">
        <v>120</v>
      </c>
      <c r="E52" s="285" t="s">
        <v>1021</v>
      </c>
      <c r="F52" s="285">
        <v>603</v>
      </c>
      <c r="G52" s="285">
        <v>622</v>
      </c>
      <c r="H52" s="285">
        <v>590.5</v>
      </c>
      <c r="I52" s="285" t="s">
        <v>1022</v>
      </c>
      <c r="J52" s="424" t="s">
        <v>1023</v>
      </c>
      <c r="K52" s="424">
        <f>F52-H52</f>
        <v>12.5</v>
      </c>
      <c r="L52" s="421">
        <f t="shared" ref="L52:L53" si="44">(F52*-0.07)/100</f>
        <v>-0.42210000000000003</v>
      </c>
      <c r="M52" s="425">
        <f t="shared" ref="M52:M53" si="45">(K52+L52)/F52</f>
        <v>2.0029684908789386E-2</v>
      </c>
      <c r="N52" s="424" t="s">
        <v>589</v>
      </c>
      <c r="O52" s="426">
        <v>44631</v>
      </c>
      <c r="P52" s="307"/>
      <c r="Q52" s="307"/>
      <c r="R52" s="308" t="s">
        <v>590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470">
        <v>21</v>
      </c>
      <c r="B53" s="396">
        <v>44631</v>
      </c>
      <c r="C53" s="471"/>
      <c r="D53" s="472" t="s">
        <v>71</v>
      </c>
      <c r="E53" s="387" t="s">
        <v>591</v>
      </c>
      <c r="F53" s="387">
        <v>214.5</v>
      </c>
      <c r="G53" s="387">
        <v>207</v>
      </c>
      <c r="H53" s="387">
        <v>215</v>
      </c>
      <c r="I53" s="387" t="s">
        <v>1024</v>
      </c>
      <c r="J53" s="473" t="s">
        <v>1025</v>
      </c>
      <c r="K53" s="473">
        <f t="shared" ref="K53" si="46">H53-F53</f>
        <v>0.5</v>
      </c>
      <c r="L53" s="474">
        <f t="shared" si="44"/>
        <v>-0.15015000000000001</v>
      </c>
      <c r="M53" s="475">
        <f t="shared" si="45"/>
        <v>1.6310023310023309E-3</v>
      </c>
      <c r="N53" s="473" t="s">
        <v>711</v>
      </c>
      <c r="O53" s="476">
        <v>44631</v>
      </c>
      <c r="P53" s="307"/>
      <c r="Q53" s="307"/>
      <c r="R53" s="308" t="s">
        <v>590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57" customFormat="1" ht="15" customHeight="1">
      <c r="A54" s="378">
        <v>22</v>
      </c>
      <c r="B54" s="248">
        <v>44631</v>
      </c>
      <c r="C54" s="379"/>
      <c r="D54" s="380" t="s">
        <v>449</v>
      </c>
      <c r="E54" s="251" t="s">
        <v>591</v>
      </c>
      <c r="F54" s="251" t="s">
        <v>1031</v>
      </c>
      <c r="G54" s="251">
        <v>338</v>
      </c>
      <c r="H54" s="251"/>
      <c r="I54" s="251" t="s">
        <v>966</v>
      </c>
      <c r="J54" s="302" t="s">
        <v>592</v>
      </c>
      <c r="K54" s="302"/>
      <c r="L54" s="303"/>
      <c r="M54" s="304"/>
      <c r="N54" s="302"/>
      <c r="O54" s="339"/>
      <c r="P54" s="307"/>
      <c r="Q54" s="307"/>
      <c r="R54" s="308" t="s">
        <v>590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305"/>
      <c r="AJ54" s="294"/>
      <c r="AK54" s="294"/>
      <c r="AL54" s="294"/>
    </row>
    <row r="55" spans="1:38" s="257" customFormat="1" ht="15" customHeight="1">
      <c r="A55" s="378">
        <v>23</v>
      </c>
      <c r="B55" s="248">
        <v>44634</v>
      </c>
      <c r="C55" s="379"/>
      <c r="D55" s="380" t="s">
        <v>71</v>
      </c>
      <c r="E55" s="251" t="s">
        <v>591</v>
      </c>
      <c r="F55" s="251" t="s">
        <v>1037</v>
      </c>
      <c r="G55" s="251">
        <v>204.5</v>
      </c>
      <c r="H55" s="251"/>
      <c r="I55" s="251" t="s">
        <v>1038</v>
      </c>
      <c r="J55" s="302" t="s">
        <v>592</v>
      </c>
      <c r="K55" s="302"/>
      <c r="L55" s="303"/>
      <c r="M55" s="304"/>
      <c r="N55" s="302"/>
      <c r="O55" s="339"/>
      <c r="P55" s="307"/>
      <c r="Q55" s="307"/>
      <c r="R55" s="308" t="s">
        <v>590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305"/>
      <c r="AJ55" s="294"/>
      <c r="AK55" s="294"/>
      <c r="AL55" s="294"/>
    </row>
    <row r="56" spans="1:38" s="257" customFormat="1" ht="15" customHeight="1">
      <c r="A56" s="378">
        <v>24</v>
      </c>
      <c r="B56" s="248">
        <v>44635</v>
      </c>
      <c r="C56" s="379"/>
      <c r="D56" s="380" t="s">
        <v>491</v>
      </c>
      <c r="E56" s="251" t="s">
        <v>591</v>
      </c>
      <c r="F56" s="251" t="s">
        <v>1090</v>
      </c>
      <c r="G56" s="251">
        <v>1540</v>
      </c>
      <c r="H56" s="251"/>
      <c r="I56" s="251" t="s">
        <v>1091</v>
      </c>
      <c r="J56" s="302" t="s">
        <v>592</v>
      </c>
      <c r="K56" s="302"/>
      <c r="L56" s="303"/>
      <c r="M56" s="304"/>
      <c r="N56" s="302"/>
      <c r="O56" s="339"/>
      <c r="P56" s="307"/>
      <c r="Q56" s="307"/>
      <c r="R56" s="308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305"/>
      <c r="AJ56" s="294"/>
      <c r="AK56" s="294"/>
      <c r="AL56" s="294"/>
    </row>
    <row r="57" spans="1:38" s="257" customFormat="1" ht="15" customHeight="1">
      <c r="A57" s="378"/>
      <c r="B57" s="248"/>
      <c r="C57" s="379"/>
      <c r="D57" s="380"/>
      <c r="E57" s="251"/>
      <c r="F57" s="251"/>
      <c r="G57" s="251"/>
      <c r="H57" s="251"/>
      <c r="I57" s="251"/>
      <c r="J57" s="302"/>
      <c r="K57" s="302"/>
      <c r="L57" s="303"/>
      <c r="M57" s="304"/>
      <c r="N57" s="302"/>
      <c r="O57" s="339"/>
      <c r="P57" s="307"/>
      <c r="Q57" s="307"/>
      <c r="R57" s="308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305"/>
      <c r="AJ57" s="294"/>
      <c r="AK57" s="294"/>
      <c r="AL57" s="294"/>
    </row>
    <row r="58" spans="1:38" s="270" customFormat="1" ht="15" customHeight="1">
      <c r="K58" s="252"/>
      <c r="L58" s="283"/>
      <c r="M58" s="325"/>
      <c r="N58" s="252"/>
      <c r="O58" s="293"/>
      <c r="P58" s="1"/>
      <c r="Q58" s="1"/>
      <c r="R58" s="32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327"/>
      <c r="AJ58" s="326"/>
      <c r="AK58" s="326"/>
      <c r="AL58" s="326"/>
    </row>
    <row r="59" spans="1:38" ht="15" customHeight="1">
      <c r="A59" s="312"/>
      <c r="B59" s="313"/>
      <c r="C59" s="314"/>
      <c r="D59" s="315"/>
      <c r="E59" s="316"/>
      <c r="F59" s="316"/>
      <c r="G59" s="316"/>
      <c r="H59" s="316"/>
      <c r="I59" s="316"/>
      <c r="J59" s="317"/>
      <c r="K59" s="317"/>
      <c r="L59" s="318"/>
      <c r="M59" s="319"/>
      <c r="N59" s="317"/>
      <c r="O59" s="320"/>
      <c r="P59" s="1"/>
      <c r="Q59" s="1"/>
      <c r="R59" s="32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44.25" customHeight="1">
      <c r="A60" s="119" t="s">
        <v>593</v>
      </c>
      <c r="B60" s="142"/>
      <c r="C60" s="142"/>
      <c r="D60" s="1"/>
      <c r="E60" s="6"/>
      <c r="F60" s="6"/>
      <c r="G60" s="6"/>
      <c r="H60" s="6" t="s">
        <v>605</v>
      </c>
      <c r="I60" s="6"/>
      <c r="J60" s="6"/>
      <c r="K60" s="115"/>
      <c r="L60" s="144"/>
      <c r="M60" s="115"/>
      <c r="N60" s="116"/>
      <c r="O60" s="115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297"/>
      <c r="AD60" s="297"/>
      <c r="AE60" s="297"/>
      <c r="AF60" s="297"/>
      <c r="AG60" s="297"/>
      <c r="AH60" s="297"/>
    </row>
    <row r="61" spans="1:38" ht="12.75" customHeight="1">
      <c r="A61" s="126" t="s">
        <v>594</v>
      </c>
      <c r="B61" s="119"/>
      <c r="C61" s="119"/>
      <c r="D61" s="119"/>
      <c r="E61" s="41"/>
      <c r="F61" s="127" t="s">
        <v>595</v>
      </c>
      <c r="G61" s="56"/>
      <c r="H61" s="41"/>
      <c r="I61" s="56"/>
      <c r="J61" s="6"/>
      <c r="K61" s="145"/>
      <c r="L61" s="146"/>
      <c r="M61" s="6"/>
      <c r="N61" s="109"/>
      <c r="O61" s="147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126"/>
      <c r="B62" s="119"/>
      <c r="C62" s="119"/>
      <c r="D62" s="119"/>
      <c r="E62" s="6"/>
      <c r="F62" s="127" t="s">
        <v>597</v>
      </c>
      <c r="G62" s="56"/>
      <c r="H62" s="41"/>
      <c r="I62" s="56"/>
      <c r="J62" s="6"/>
      <c r="K62" s="145"/>
      <c r="L62" s="146"/>
      <c r="M62" s="6"/>
      <c r="N62" s="109"/>
      <c r="O62" s="147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19"/>
      <c r="B63" s="119"/>
      <c r="C63" s="119"/>
      <c r="D63" s="119"/>
      <c r="E63" s="6"/>
      <c r="F63" s="6"/>
      <c r="G63" s="6"/>
      <c r="H63" s="6"/>
      <c r="I63" s="6"/>
      <c r="J63" s="132"/>
      <c r="K63" s="129"/>
      <c r="L63" s="130"/>
      <c r="M63" s="6"/>
      <c r="N63" s="133"/>
      <c r="O63" s="1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2.75" customHeight="1">
      <c r="A64" s="148" t="s">
        <v>606</v>
      </c>
      <c r="B64" s="148"/>
      <c r="C64" s="148"/>
      <c r="D64" s="148"/>
      <c r="E64" s="6"/>
      <c r="F64" s="6"/>
      <c r="G64" s="6"/>
      <c r="H64" s="6"/>
      <c r="I64" s="6"/>
      <c r="J64" s="6"/>
      <c r="K64" s="6"/>
      <c r="L64" s="6"/>
      <c r="M64" s="6"/>
      <c r="N64" s="6"/>
      <c r="O64" s="2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38.25" customHeight="1">
      <c r="A65" s="96" t="s">
        <v>16</v>
      </c>
      <c r="B65" s="96" t="s">
        <v>566</v>
      </c>
      <c r="C65" s="96"/>
      <c r="D65" s="97" t="s">
        <v>577</v>
      </c>
      <c r="E65" s="96" t="s">
        <v>578</v>
      </c>
      <c r="F65" s="96" t="s">
        <v>579</v>
      </c>
      <c r="G65" s="96" t="s">
        <v>599</v>
      </c>
      <c r="H65" s="96" t="s">
        <v>581</v>
      </c>
      <c r="I65" s="96" t="s">
        <v>582</v>
      </c>
      <c r="J65" s="95" t="s">
        <v>583</v>
      </c>
      <c r="K65" s="149" t="s">
        <v>607</v>
      </c>
      <c r="L65" s="98" t="s">
        <v>585</v>
      </c>
      <c r="M65" s="149" t="s">
        <v>608</v>
      </c>
      <c r="N65" s="96" t="s">
        <v>609</v>
      </c>
      <c r="O65" s="95" t="s">
        <v>587</v>
      </c>
      <c r="P65" s="97" t="s">
        <v>588</v>
      </c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s="247" customFormat="1" ht="13.5" customHeight="1">
      <c r="A66" s="310">
        <v>1</v>
      </c>
      <c r="B66" s="358">
        <v>44620</v>
      </c>
      <c r="C66" s="337"/>
      <c r="D66" s="337" t="s">
        <v>870</v>
      </c>
      <c r="E66" s="310" t="s">
        <v>591</v>
      </c>
      <c r="F66" s="310">
        <v>1436</v>
      </c>
      <c r="G66" s="310">
        <v>1414</v>
      </c>
      <c r="H66" s="311">
        <v>1414</v>
      </c>
      <c r="I66" s="311" t="s">
        <v>876</v>
      </c>
      <c r="J66" s="322" t="s">
        <v>880</v>
      </c>
      <c r="K66" s="311">
        <f t="shared" ref="K66:K67" si="47">H66-F66</f>
        <v>-22</v>
      </c>
      <c r="L66" s="333">
        <f t="shared" ref="L66:L67" si="48">(H66*N66)*0.07%</f>
        <v>544.3900000000001</v>
      </c>
      <c r="M66" s="334">
        <f t="shared" ref="M66:M67" si="49">(K66*N66)-L66</f>
        <v>-12644.39</v>
      </c>
      <c r="N66" s="311">
        <v>550</v>
      </c>
      <c r="O66" s="335" t="s">
        <v>601</v>
      </c>
      <c r="P66" s="336">
        <v>44622</v>
      </c>
      <c r="Q66" s="249"/>
      <c r="R66" s="253" t="s">
        <v>590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6"/>
      <c r="AG66" s="313"/>
      <c r="AH66" s="249"/>
      <c r="AI66" s="249"/>
      <c r="AJ66" s="316"/>
      <c r="AK66" s="316"/>
      <c r="AL66" s="316"/>
    </row>
    <row r="67" spans="1:38" s="247" customFormat="1" ht="13.5" customHeight="1">
      <c r="A67" s="285">
        <v>2</v>
      </c>
      <c r="B67" s="357">
        <v>44620</v>
      </c>
      <c r="C67" s="355"/>
      <c r="D67" s="355" t="s">
        <v>875</v>
      </c>
      <c r="E67" s="285" t="s">
        <v>591</v>
      </c>
      <c r="F67" s="285">
        <v>2342.5</v>
      </c>
      <c r="G67" s="285">
        <v>2300</v>
      </c>
      <c r="H67" s="338">
        <v>2368</v>
      </c>
      <c r="I67" s="338" t="s">
        <v>877</v>
      </c>
      <c r="J67" s="350" t="s">
        <v>862</v>
      </c>
      <c r="K67" s="338">
        <f t="shared" si="47"/>
        <v>25.5</v>
      </c>
      <c r="L67" s="351">
        <f t="shared" si="48"/>
        <v>455.84000000000009</v>
      </c>
      <c r="M67" s="352">
        <f t="shared" si="49"/>
        <v>6556.66</v>
      </c>
      <c r="N67" s="338">
        <v>275</v>
      </c>
      <c r="O67" s="353" t="s">
        <v>589</v>
      </c>
      <c r="P67" s="354">
        <v>44257</v>
      </c>
      <c r="Q67" s="249"/>
      <c r="R67" s="253" t="s">
        <v>1017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6"/>
      <c r="AG67" s="313"/>
      <c r="AH67" s="249"/>
      <c r="AI67" s="249"/>
      <c r="AJ67" s="316"/>
      <c r="AK67" s="316"/>
      <c r="AL67" s="316"/>
    </row>
    <row r="68" spans="1:38" s="247" customFormat="1" ht="13.5" customHeight="1">
      <c r="A68" s="310">
        <v>3</v>
      </c>
      <c r="B68" s="398">
        <v>44622</v>
      </c>
      <c r="C68" s="337"/>
      <c r="D68" s="337" t="s">
        <v>869</v>
      </c>
      <c r="E68" s="310" t="s">
        <v>591</v>
      </c>
      <c r="F68" s="310">
        <v>661</v>
      </c>
      <c r="G68" s="310">
        <v>642</v>
      </c>
      <c r="H68" s="311">
        <v>644</v>
      </c>
      <c r="I68" s="311" t="s">
        <v>881</v>
      </c>
      <c r="J68" s="322" t="s">
        <v>913</v>
      </c>
      <c r="K68" s="311">
        <f t="shared" ref="K68" si="50">H68-F68</f>
        <v>-17</v>
      </c>
      <c r="L68" s="333">
        <f t="shared" ref="L68" si="51">(H68*N68)*0.07%</f>
        <v>338.1</v>
      </c>
      <c r="M68" s="334">
        <f t="shared" ref="M68" si="52">(K68*N68)-L68</f>
        <v>-13088.1</v>
      </c>
      <c r="N68" s="311">
        <v>750</v>
      </c>
      <c r="O68" s="335" t="s">
        <v>601</v>
      </c>
      <c r="P68" s="336">
        <v>44623</v>
      </c>
      <c r="Q68" s="249"/>
      <c r="R68" s="253" t="s">
        <v>1017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6"/>
      <c r="AG68" s="313"/>
      <c r="AH68" s="249"/>
      <c r="AI68" s="249"/>
      <c r="AJ68" s="316"/>
      <c r="AK68" s="316"/>
      <c r="AL68" s="316"/>
    </row>
    <row r="69" spans="1:38" s="247" customFormat="1" ht="13.5" customHeight="1">
      <c r="A69" s="285">
        <v>4</v>
      </c>
      <c r="B69" s="386">
        <v>44622</v>
      </c>
      <c r="C69" s="355"/>
      <c r="D69" s="355" t="s">
        <v>882</v>
      </c>
      <c r="E69" s="285" t="s">
        <v>591</v>
      </c>
      <c r="F69" s="285">
        <v>1702.5</v>
      </c>
      <c r="G69" s="285">
        <v>1662</v>
      </c>
      <c r="H69" s="338">
        <v>1730</v>
      </c>
      <c r="I69" s="338" t="s">
        <v>883</v>
      </c>
      <c r="J69" s="350" t="s">
        <v>912</v>
      </c>
      <c r="K69" s="338">
        <f t="shared" ref="K69:K72" si="53">H69-F69</f>
        <v>27.5</v>
      </c>
      <c r="L69" s="351">
        <f t="shared" ref="L69:L72" si="54">(H69*N69)*0.07%</f>
        <v>363.30000000000007</v>
      </c>
      <c r="M69" s="352">
        <f t="shared" ref="M69:M72" si="55">(K69*N69)-L69</f>
        <v>7886.7</v>
      </c>
      <c r="N69" s="338">
        <v>300</v>
      </c>
      <c r="O69" s="353" t="s">
        <v>589</v>
      </c>
      <c r="P69" s="354">
        <v>44258</v>
      </c>
      <c r="Q69" s="249"/>
      <c r="R69" s="253" t="s">
        <v>590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6"/>
      <c r="AG69" s="313"/>
      <c r="AH69" s="249"/>
      <c r="AI69" s="249"/>
      <c r="AJ69" s="316"/>
      <c r="AK69" s="316"/>
      <c r="AL69" s="316"/>
    </row>
    <row r="70" spans="1:38" s="247" customFormat="1" ht="13.5" customHeight="1">
      <c r="A70" s="285">
        <v>5</v>
      </c>
      <c r="B70" s="386">
        <v>44622</v>
      </c>
      <c r="C70" s="355"/>
      <c r="D70" s="355" t="s">
        <v>887</v>
      </c>
      <c r="E70" s="285" t="s">
        <v>591</v>
      </c>
      <c r="F70" s="285">
        <v>2342.5</v>
      </c>
      <c r="G70" s="285">
        <v>2305</v>
      </c>
      <c r="H70" s="338">
        <v>2387.5</v>
      </c>
      <c r="I70" s="338" t="s">
        <v>890</v>
      </c>
      <c r="J70" s="350" t="s">
        <v>914</v>
      </c>
      <c r="K70" s="338">
        <f t="shared" si="53"/>
        <v>45</v>
      </c>
      <c r="L70" s="351">
        <f t="shared" si="54"/>
        <v>626.71875000000011</v>
      </c>
      <c r="M70" s="352">
        <f t="shared" si="55"/>
        <v>16248.28125</v>
      </c>
      <c r="N70" s="338">
        <v>375</v>
      </c>
      <c r="O70" s="353" t="s">
        <v>589</v>
      </c>
      <c r="P70" s="354">
        <v>44258</v>
      </c>
      <c r="Q70" s="249"/>
      <c r="R70" s="253" t="s">
        <v>1017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6"/>
      <c r="AG70" s="313"/>
      <c r="AH70" s="249"/>
      <c r="AI70" s="249"/>
      <c r="AJ70" s="316"/>
      <c r="AK70" s="316"/>
      <c r="AL70" s="316"/>
    </row>
    <row r="71" spans="1:38" s="247" customFormat="1" ht="13.5" customHeight="1">
      <c r="A71" s="285">
        <v>6</v>
      </c>
      <c r="B71" s="386">
        <v>44622</v>
      </c>
      <c r="C71" s="355"/>
      <c r="D71" s="355" t="s">
        <v>888</v>
      </c>
      <c r="E71" s="285" t="s">
        <v>591</v>
      </c>
      <c r="F71" s="285">
        <v>280.5</v>
      </c>
      <c r="G71" s="285">
        <v>274</v>
      </c>
      <c r="H71" s="338">
        <v>285.5</v>
      </c>
      <c r="I71" s="338" t="s">
        <v>889</v>
      </c>
      <c r="J71" s="350" t="s">
        <v>915</v>
      </c>
      <c r="K71" s="338">
        <f t="shared" si="53"/>
        <v>5</v>
      </c>
      <c r="L71" s="351">
        <f t="shared" si="54"/>
        <v>339.74500000000006</v>
      </c>
      <c r="M71" s="352">
        <f t="shared" si="55"/>
        <v>8160.2550000000001</v>
      </c>
      <c r="N71" s="338">
        <v>1700</v>
      </c>
      <c r="O71" s="353" t="s">
        <v>589</v>
      </c>
      <c r="P71" s="354">
        <v>44258</v>
      </c>
      <c r="Q71" s="249"/>
      <c r="R71" s="253" t="s">
        <v>1017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6"/>
      <c r="AG71" s="313"/>
      <c r="AH71" s="249"/>
      <c r="AI71" s="249"/>
      <c r="AJ71" s="316"/>
      <c r="AK71" s="316"/>
      <c r="AL71" s="316"/>
    </row>
    <row r="72" spans="1:38" s="247" customFormat="1" ht="13.5" customHeight="1">
      <c r="A72" s="310">
        <v>7</v>
      </c>
      <c r="B72" s="398">
        <v>44623</v>
      </c>
      <c r="C72" s="337"/>
      <c r="D72" s="337" t="s">
        <v>906</v>
      </c>
      <c r="E72" s="310" t="s">
        <v>591</v>
      </c>
      <c r="F72" s="310">
        <v>2337.5</v>
      </c>
      <c r="G72" s="310">
        <v>2300</v>
      </c>
      <c r="H72" s="311">
        <v>2300</v>
      </c>
      <c r="I72" s="311" t="s">
        <v>890</v>
      </c>
      <c r="J72" s="322" t="s">
        <v>937</v>
      </c>
      <c r="K72" s="311">
        <f t="shared" si="53"/>
        <v>-37.5</v>
      </c>
      <c r="L72" s="333">
        <f t="shared" si="54"/>
        <v>603.75000000000011</v>
      </c>
      <c r="M72" s="334">
        <f t="shared" si="55"/>
        <v>-14666.25</v>
      </c>
      <c r="N72" s="311">
        <v>375</v>
      </c>
      <c r="O72" s="335" t="s">
        <v>601</v>
      </c>
      <c r="P72" s="336">
        <v>44624</v>
      </c>
      <c r="Q72" s="249"/>
      <c r="R72" s="253" t="s">
        <v>1017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6"/>
      <c r="AG72" s="313"/>
      <c r="AH72" s="249"/>
      <c r="AI72" s="249"/>
      <c r="AJ72" s="316"/>
      <c r="AK72" s="316"/>
      <c r="AL72" s="316"/>
    </row>
    <row r="73" spans="1:38" s="247" customFormat="1" ht="13.5" customHeight="1">
      <c r="A73" s="285">
        <v>8</v>
      </c>
      <c r="B73" s="386">
        <v>44623</v>
      </c>
      <c r="C73" s="355"/>
      <c r="D73" s="355" t="s">
        <v>888</v>
      </c>
      <c r="E73" s="285" t="s">
        <v>591</v>
      </c>
      <c r="F73" s="285">
        <v>276.5</v>
      </c>
      <c r="G73" s="285">
        <v>269</v>
      </c>
      <c r="H73" s="338">
        <v>281.5</v>
      </c>
      <c r="I73" s="338" t="s">
        <v>910</v>
      </c>
      <c r="J73" s="350" t="s">
        <v>915</v>
      </c>
      <c r="K73" s="338">
        <f t="shared" ref="K73" si="56">H73-F73</f>
        <v>5</v>
      </c>
      <c r="L73" s="351">
        <f t="shared" ref="L73" si="57">(H73*N73)*0.07%</f>
        <v>334.98500000000007</v>
      </c>
      <c r="M73" s="352">
        <f t="shared" ref="M73" si="58">(K73*N73)-L73</f>
        <v>8165.0150000000003</v>
      </c>
      <c r="N73" s="338">
        <v>1700</v>
      </c>
      <c r="O73" s="353" t="s">
        <v>589</v>
      </c>
      <c r="P73" s="354">
        <v>44259</v>
      </c>
      <c r="Q73" s="249"/>
      <c r="R73" s="253" t="s">
        <v>1017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6"/>
      <c r="AG73" s="313"/>
      <c r="AH73" s="249"/>
      <c r="AI73" s="249"/>
      <c r="AJ73" s="316"/>
      <c r="AK73" s="316"/>
      <c r="AL73" s="316"/>
    </row>
    <row r="74" spans="1:38" s="247" customFormat="1" ht="13.5" customHeight="1">
      <c r="A74" s="285">
        <v>9</v>
      </c>
      <c r="B74" s="386">
        <v>44259</v>
      </c>
      <c r="C74" s="355"/>
      <c r="D74" s="355" t="s">
        <v>921</v>
      </c>
      <c r="E74" s="285" t="s">
        <v>591</v>
      </c>
      <c r="F74" s="285">
        <v>459.5</v>
      </c>
      <c r="G74" s="285">
        <v>451</v>
      </c>
      <c r="H74" s="338">
        <v>465.5</v>
      </c>
      <c r="I74" s="338" t="s">
        <v>922</v>
      </c>
      <c r="J74" s="350" t="s">
        <v>911</v>
      </c>
      <c r="K74" s="338">
        <f t="shared" ref="K74" si="59">H74-F74</f>
        <v>6</v>
      </c>
      <c r="L74" s="351">
        <f t="shared" ref="L74" si="60">(H74*N74)*0.07%</f>
        <v>488.77500000000009</v>
      </c>
      <c r="M74" s="352">
        <f t="shared" ref="M74" si="61">(K74*N74)-L74</f>
        <v>8511.2250000000004</v>
      </c>
      <c r="N74" s="338">
        <v>1500</v>
      </c>
      <c r="O74" s="353" t="s">
        <v>589</v>
      </c>
      <c r="P74" s="354">
        <v>44259</v>
      </c>
      <c r="Q74" s="249"/>
      <c r="R74" s="253" t="s">
        <v>590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6"/>
      <c r="AG74" s="313"/>
      <c r="AH74" s="249"/>
      <c r="AI74" s="249"/>
      <c r="AJ74" s="316"/>
      <c r="AK74" s="316"/>
      <c r="AL74" s="316"/>
    </row>
    <row r="75" spans="1:38" s="247" customFormat="1" ht="13.5" customHeight="1">
      <c r="A75" s="285">
        <v>10</v>
      </c>
      <c r="B75" s="386">
        <v>44259</v>
      </c>
      <c r="C75" s="355"/>
      <c r="D75" s="355" t="s">
        <v>923</v>
      </c>
      <c r="E75" s="285" t="s">
        <v>591</v>
      </c>
      <c r="F75" s="285">
        <v>3105</v>
      </c>
      <c r="G75" s="285">
        <v>3030</v>
      </c>
      <c r="H75" s="338">
        <v>3165</v>
      </c>
      <c r="I75" s="338" t="s">
        <v>924</v>
      </c>
      <c r="J75" s="350" t="s">
        <v>798</v>
      </c>
      <c r="K75" s="338">
        <f t="shared" ref="K75:K78" si="62">H75-F75</f>
        <v>60</v>
      </c>
      <c r="L75" s="351">
        <f t="shared" ref="L75:L78" si="63">(H75*N75)*0.07%</f>
        <v>387.71250000000003</v>
      </c>
      <c r="M75" s="352">
        <f t="shared" ref="M75:M78" si="64">(K75*N75)-L75</f>
        <v>10112.2875</v>
      </c>
      <c r="N75" s="338">
        <v>175</v>
      </c>
      <c r="O75" s="353" t="s">
        <v>589</v>
      </c>
      <c r="P75" s="354">
        <v>44259</v>
      </c>
      <c r="Q75" s="249"/>
      <c r="R75" s="253" t="s">
        <v>1017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6"/>
      <c r="AG75" s="313"/>
      <c r="AH75" s="249"/>
      <c r="AI75" s="249"/>
      <c r="AJ75" s="316"/>
      <c r="AK75" s="316"/>
      <c r="AL75" s="316"/>
    </row>
    <row r="76" spans="1:38" s="247" customFormat="1" ht="13.5" customHeight="1">
      <c r="A76" s="285">
        <v>11</v>
      </c>
      <c r="B76" s="386">
        <v>44259</v>
      </c>
      <c r="C76" s="355"/>
      <c r="D76" s="355" t="s">
        <v>882</v>
      </c>
      <c r="E76" s="285" t="s">
        <v>591</v>
      </c>
      <c r="F76" s="285">
        <v>1698</v>
      </c>
      <c r="G76" s="285">
        <v>1658</v>
      </c>
      <c r="H76" s="338">
        <v>1731</v>
      </c>
      <c r="I76" s="338" t="s">
        <v>883</v>
      </c>
      <c r="J76" s="350" t="s">
        <v>938</v>
      </c>
      <c r="K76" s="338">
        <f t="shared" si="62"/>
        <v>33</v>
      </c>
      <c r="L76" s="351">
        <f t="shared" si="63"/>
        <v>363.51000000000005</v>
      </c>
      <c r="M76" s="352">
        <f t="shared" si="64"/>
        <v>9536.49</v>
      </c>
      <c r="N76" s="338">
        <v>300</v>
      </c>
      <c r="O76" s="353" t="s">
        <v>589</v>
      </c>
      <c r="P76" s="354">
        <v>44259</v>
      </c>
      <c r="Q76" s="249"/>
      <c r="R76" s="253" t="s">
        <v>590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6"/>
      <c r="AG76" s="313"/>
      <c r="AH76" s="249"/>
      <c r="AI76" s="249"/>
      <c r="AJ76" s="316"/>
      <c r="AK76" s="316"/>
      <c r="AL76" s="316"/>
    </row>
    <row r="77" spans="1:38" s="247" customFormat="1" ht="13.5" customHeight="1">
      <c r="A77" s="285">
        <v>12</v>
      </c>
      <c r="B77" s="386">
        <v>44259</v>
      </c>
      <c r="C77" s="355"/>
      <c r="D77" s="355" t="s">
        <v>925</v>
      </c>
      <c r="E77" s="285" t="s">
        <v>591</v>
      </c>
      <c r="F77" s="285">
        <v>1422.5</v>
      </c>
      <c r="G77" s="285">
        <v>1400</v>
      </c>
      <c r="H77" s="338">
        <v>1437</v>
      </c>
      <c r="I77" s="338" t="s">
        <v>926</v>
      </c>
      <c r="J77" s="350" t="s">
        <v>939</v>
      </c>
      <c r="K77" s="338">
        <f t="shared" si="62"/>
        <v>14.5</v>
      </c>
      <c r="L77" s="351">
        <f t="shared" si="63"/>
        <v>653.83500000000015</v>
      </c>
      <c r="M77" s="352">
        <f t="shared" si="64"/>
        <v>8771.1649999999991</v>
      </c>
      <c r="N77" s="338">
        <v>650</v>
      </c>
      <c r="O77" s="353" t="s">
        <v>589</v>
      </c>
      <c r="P77" s="354">
        <v>44259</v>
      </c>
      <c r="Q77" s="249"/>
      <c r="R77" s="253" t="s">
        <v>1017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6"/>
      <c r="AG77" s="313"/>
      <c r="AH77" s="249"/>
      <c r="AI77" s="249"/>
      <c r="AJ77" s="316"/>
      <c r="AK77" s="316"/>
      <c r="AL77" s="316"/>
    </row>
    <row r="78" spans="1:38" s="247" customFormat="1" ht="13.5" customHeight="1">
      <c r="A78" s="310">
        <v>13</v>
      </c>
      <c r="B78" s="398">
        <v>44259</v>
      </c>
      <c r="C78" s="337"/>
      <c r="D78" s="337" t="s">
        <v>875</v>
      </c>
      <c r="E78" s="310" t="s">
        <v>591</v>
      </c>
      <c r="F78" s="310">
        <v>2322</v>
      </c>
      <c r="G78" s="310">
        <v>2275</v>
      </c>
      <c r="H78" s="311">
        <v>2275</v>
      </c>
      <c r="I78" s="311" t="s">
        <v>936</v>
      </c>
      <c r="J78" s="322" t="s">
        <v>950</v>
      </c>
      <c r="K78" s="311">
        <f t="shared" si="62"/>
        <v>-47</v>
      </c>
      <c r="L78" s="333">
        <f t="shared" si="63"/>
        <v>437.93750000000006</v>
      </c>
      <c r="M78" s="334">
        <f t="shared" si="64"/>
        <v>-13362.9375</v>
      </c>
      <c r="N78" s="311">
        <v>275</v>
      </c>
      <c r="O78" s="335" t="s">
        <v>601</v>
      </c>
      <c r="P78" s="336">
        <v>44627</v>
      </c>
      <c r="Q78" s="249"/>
      <c r="R78" s="253" t="s">
        <v>1017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6"/>
      <c r="AG78" s="313"/>
      <c r="AH78" s="249"/>
      <c r="AI78" s="249"/>
      <c r="AJ78" s="316"/>
      <c r="AK78" s="316"/>
      <c r="AL78" s="316"/>
    </row>
    <row r="79" spans="1:38" s="247" customFormat="1" ht="13.5" customHeight="1">
      <c r="A79" s="397">
        <v>14</v>
      </c>
      <c r="B79" s="386">
        <v>44627</v>
      </c>
      <c r="C79" s="355"/>
      <c r="D79" s="355" t="s">
        <v>946</v>
      </c>
      <c r="E79" s="285" t="s">
        <v>591</v>
      </c>
      <c r="F79" s="285">
        <v>1137</v>
      </c>
      <c r="G79" s="285">
        <v>1120</v>
      </c>
      <c r="H79" s="338">
        <v>1151</v>
      </c>
      <c r="I79" s="338" t="s">
        <v>947</v>
      </c>
      <c r="J79" s="350" t="s">
        <v>948</v>
      </c>
      <c r="K79" s="338">
        <f t="shared" ref="K79:K82" si="65">H79-F79</f>
        <v>14</v>
      </c>
      <c r="L79" s="351">
        <f t="shared" ref="L79:L82" si="66">(H79*N79)*0.07%</f>
        <v>563.99000000000012</v>
      </c>
      <c r="M79" s="352">
        <f t="shared" ref="M79:M82" si="67">(K79*N79)-L79</f>
        <v>9236.01</v>
      </c>
      <c r="N79" s="338">
        <v>700</v>
      </c>
      <c r="O79" s="353" t="s">
        <v>589</v>
      </c>
      <c r="P79" s="354">
        <v>44262</v>
      </c>
      <c r="Q79" s="249"/>
      <c r="R79" s="253" t="s">
        <v>1017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6"/>
      <c r="AG79" s="313"/>
      <c r="AH79" s="249"/>
      <c r="AI79" s="249"/>
      <c r="AJ79" s="316"/>
      <c r="AK79" s="316"/>
      <c r="AL79" s="316"/>
    </row>
    <row r="80" spans="1:38" s="247" customFormat="1" ht="13.5" customHeight="1">
      <c r="A80" s="310">
        <v>15</v>
      </c>
      <c r="B80" s="398">
        <v>44627</v>
      </c>
      <c r="C80" s="337"/>
      <c r="D80" s="337" t="s">
        <v>961</v>
      </c>
      <c r="E80" s="310" t="s">
        <v>591</v>
      </c>
      <c r="F80" s="310">
        <v>173</v>
      </c>
      <c r="G80" s="310">
        <v>167.5</v>
      </c>
      <c r="H80" s="311">
        <v>167.5</v>
      </c>
      <c r="I80" s="311" t="s">
        <v>949</v>
      </c>
      <c r="J80" s="322" t="s">
        <v>965</v>
      </c>
      <c r="K80" s="311">
        <f t="shared" si="65"/>
        <v>-5.5</v>
      </c>
      <c r="L80" s="333">
        <f t="shared" si="66"/>
        <v>293.12500000000006</v>
      </c>
      <c r="M80" s="334">
        <f t="shared" si="67"/>
        <v>-14043.125</v>
      </c>
      <c r="N80" s="311">
        <v>2500</v>
      </c>
      <c r="O80" s="335" t="s">
        <v>601</v>
      </c>
      <c r="P80" s="336">
        <v>44627</v>
      </c>
      <c r="Q80" s="249"/>
      <c r="R80" s="253" t="s">
        <v>590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6"/>
      <c r="AG80" s="313"/>
      <c r="AH80" s="249"/>
      <c r="AI80" s="249"/>
      <c r="AJ80" s="316"/>
      <c r="AK80" s="316"/>
      <c r="AL80" s="316"/>
    </row>
    <row r="81" spans="1:38" s="247" customFormat="1" ht="13.5" customHeight="1">
      <c r="A81" s="285">
        <v>16</v>
      </c>
      <c r="B81" s="386">
        <v>44627</v>
      </c>
      <c r="C81" s="355"/>
      <c r="D81" s="355" t="s">
        <v>888</v>
      </c>
      <c r="E81" s="285" t="s">
        <v>591</v>
      </c>
      <c r="F81" s="285">
        <v>270.5</v>
      </c>
      <c r="G81" s="285">
        <v>263</v>
      </c>
      <c r="H81" s="338">
        <v>275.5</v>
      </c>
      <c r="I81" s="338" t="s">
        <v>657</v>
      </c>
      <c r="J81" s="350" t="s">
        <v>915</v>
      </c>
      <c r="K81" s="338">
        <f t="shared" si="65"/>
        <v>5</v>
      </c>
      <c r="L81" s="351">
        <f t="shared" si="66"/>
        <v>327.84500000000003</v>
      </c>
      <c r="M81" s="352">
        <f t="shared" si="67"/>
        <v>8172.1549999999997</v>
      </c>
      <c r="N81" s="338">
        <v>1700</v>
      </c>
      <c r="O81" s="353" t="s">
        <v>589</v>
      </c>
      <c r="P81" s="354">
        <v>44262</v>
      </c>
      <c r="Q81" s="249"/>
      <c r="R81" s="253" t="s">
        <v>1017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6"/>
      <c r="AG81" s="313"/>
      <c r="AH81" s="249"/>
      <c r="AI81" s="249"/>
      <c r="AJ81" s="316"/>
      <c r="AK81" s="316"/>
      <c r="AL81" s="316"/>
    </row>
    <row r="82" spans="1:38" s="247" customFormat="1" ht="13.5" customHeight="1">
      <c r="A82" s="285">
        <v>17</v>
      </c>
      <c r="B82" s="386">
        <v>44628</v>
      </c>
      <c r="C82" s="355"/>
      <c r="D82" s="355" t="s">
        <v>960</v>
      </c>
      <c r="E82" s="285" t="s">
        <v>591</v>
      </c>
      <c r="F82" s="285">
        <v>1399</v>
      </c>
      <c r="G82" s="285">
        <v>1362</v>
      </c>
      <c r="H82" s="338">
        <v>1424</v>
      </c>
      <c r="I82" s="338" t="s">
        <v>962</v>
      </c>
      <c r="J82" s="350" t="s">
        <v>610</v>
      </c>
      <c r="K82" s="338">
        <f t="shared" si="65"/>
        <v>25</v>
      </c>
      <c r="L82" s="351">
        <f t="shared" si="66"/>
        <v>1495.2000000000003</v>
      </c>
      <c r="M82" s="352">
        <f t="shared" si="67"/>
        <v>36004.800000000003</v>
      </c>
      <c r="N82" s="338">
        <v>1500</v>
      </c>
      <c r="O82" s="353" t="s">
        <v>589</v>
      </c>
      <c r="P82" s="354">
        <v>44264</v>
      </c>
      <c r="Q82" s="249"/>
      <c r="R82" s="253" t="s">
        <v>1017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6"/>
      <c r="AG82" s="313"/>
      <c r="AH82" s="249"/>
      <c r="AI82" s="249"/>
      <c r="AJ82" s="316"/>
      <c r="AK82" s="316"/>
      <c r="AL82" s="316"/>
    </row>
    <row r="83" spans="1:38" s="247" customFormat="1" ht="13.5" customHeight="1">
      <c r="A83" s="310">
        <v>18</v>
      </c>
      <c r="B83" s="398">
        <v>44628</v>
      </c>
      <c r="C83" s="337"/>
      <c r="D83" s="337" t="s">
        <v>963</v>
      </c>
      <c r="E83" s="310" t="s">
        <v>591</v>
      </c>
      <c r="F83" s="310">
        <v>2110</v>
      </c>
      <c r="G83" s="310">
        <v>2065</v>
      </c>
      <c r="H83" s="311">
        <v>2065</v>
      </c>
      <c r="I83" s="311" t="s">
        <v>964</v>
      </c>
      <c r="J83" s="322" t="s">
        <v>933</v>
      </c>
      <c r="K83" s="311">
        <f t="shared" ref="K83:K84" si="68">H83-F83</f>
        <v>-45</v>
      </c>
      <c r="L83" s="333">
        <f t="shared" ref="L83:L84" si="69">(H83*N83)*0.07%</f>
        <v>433.65000000000009</v>
      </c>
      <c r="M83" s="334">
        <f t="shared" ref="M83:M84" si="70">(K83*N83)-L83</f>
        <v>-13933.65</v>
      </c>
      <c r="N83" s="311">
        <v>300</v>
      </c>
      <c r="O83" s="335" t="s">
        <v>601</v>
      </c>
      <c r="P83" s="336">
        <v>44628</v>
      </c>
      <c r="Q83" s="249"/>
      <c r="R83" s="253" t="s">
        <v>590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6"/>
      <c r="AG83" s="313"/>
      <c r="AH83" s="249"/>
      <c r="AI83" s="249"/>
      <c r="AJ83" s="316"/>
      <c r="AK83" s="316"/>
      <c r="AL83" s="316"/>
    </row>
    <row r="84" spans="1:38" s="247" customFormat="1" ht="13.5" customHeight="1">
      <c r="A84" s="285">
        <v>19</v>
      </c>
      <c r="B84" s="386">
        <v>44628</v>
      </c>
      <c r="C84" s="355"/>
      <c r="D84" s="355" t="s">
        <v>970</v>
      </c>
      <c r="E84" s="285" t="s">
        <v>591</v>
      </c>
      <c r="F84" s="285">
        <v>273.5</v>
      </c>
      <c r="G84" s="285">
        <v>265</v>
      </c>
      <c r="H84" s="338">
        <v>279.5</v>
      </c>
      <c r="I84" s="338" t="s">
        <v>971</v>
      </c>
      <c r="J84" s="350" t="s">
        <v>911</v>
      </c>
      <c r="K84" s="338">
        <f t="shared" si="68"/>
        <v>6</v>
      </c>
      <c r="L84" s="351">
        <f t="shared" si="69"/>
        <v>293.47500000000002</v>
      </c>
      <c r="M84" s="352">
        <f t="shared" si="70"/>
        <v>8706.5249999999996</v>
      </c>
      <c r="N84" s="338">
        <v>1500</v>
      </c>
      <c r="O84" s="353" t="s">
        <v>589</v>
      </c>
      <c r="P84" s="354">
        <v>44264</v>
      </c>
      <c r="Q84" s="249"/>
      <c r="R84" s="253" t="s">
        <v>590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6"/>
      <c r="AG84" s="313"/>
      <c r="AH84" s="249"/>
      <c r="AI84" s="249"/>
      <c r="AJ84" s="316"/>
      <c r="AK84" s="316"/>
      <c r="AL84" s="316"/>
    </row>
    <row r="85" spans="1:38" s="247" customFormat="1" ht="13.5" customHeight="1">
      <c r="A85" s="285">
        <v>20</v>
      </c>
      <c r="B85" s="386">
        <v>44628</v>
      </c>
      <c r="C85" s="355"/>
      <c r="D85" s="355" t="s">
        <v>888</v>
      </c>
      <c r="E85" s="285" t="s">
        <v>591</v>
      </c>
      <c r="F85" s="285">
        <v>263</v>
      </c>
      <c r="G85" s="285">
        <v>255</v>
      </c>
      <c r="H85" s="338">
        <v>268.5</v>
      </c>
      <c r="I85" s="338" t="s">
        <v>973</v>
      </c>
      <c r="J85" s="350" t="s">
        <v>978</v>
      </c>
      <c r="K85" s="338">
        <f t="shared" ref="K85:K87" si="71">H85-F85</f>
        <v>5.5</v>
      </c>
      <c r="L85" s="351">
        <f t="shared" ref="L85:L87" si="72">(H85*N85)*0.07%</f>
        <v>319.51500000000004</v>
      </c>
      <c r="M85" s="352">
        <f t="shared" ref="M85:M87" si="73">(K85*N85)-L85</f>
        <v>9030.4850000000006</v>
      </c>
      <c r="N85" s="338">
        <v>1700</v>
      </c>
      <c r="O85" s="353" t="s">
        <v>589</v>
      </c>
      <c r="P85" s="354">
        <v>44263</v>
      </c>
      <c r="Q85" s="249"/>
      <c r="R85" s="253" t="s">
        <v>1017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6"/>
      <c r="AG85" s="313"/>
      <c r="AH85" s="249"/>
      <c r="AI85" s="249"/>
      <c r="AJ85" s="316"/>
      <c r="AK85" s="316"/>
      <c r="AL85" s="316"/>
    </row>
    <row r="86" spans="1:38" s="247" customFormat="1" ht="13.5" customHeight="1">
      <c r="A86" s="285">
        <v>21</v>
      </c>
      <c r="B86" s="386">
        <v>44628</v>
      </c>
      <c r="C86" s="355"/>
      <c r="D86" s="355" t="s">
        <v>974</v>
      </c>
      <c r="E86" s="285" t="s">
        <v>591</v>
      </c>
      <c r="F86" s="285">
        <v>695</v>
      </c>
      <c r="G86" s="285">
        <v>675</v>
      </c>
      <c r="H86" s="338">
        <v>709</v>
      </c>
      <c r="I86" s="338" t="s">
        <v>975</v>
      </c>
      <c r="J86" s="350" t="s">
        <v>948</v>
      </c>
      <c r="K86" s="338">
        <f t="shared" si="71"/>
        <v>14</v>
      </c>
      <c r="L86" s="351">
        <f t="shared" si="72"/>
        <v>372.22500000000008</v>
      </c>
      <c r="M86" s="352">
        <f t="shared" si="73"/>
        <v>10127.775</v>
      </c>
      <c r="N86" s="338">
        <v>750</v>
      </c>
      <c r="O86" s="353" t="s">
        <v>589</v>
      </c>
      <c r="P86" s="354">
        <v>44264</v>
      </c>
      <c r="Q86" s="249"/>
      <c r="R86" s="253" t="s">
        <v>590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6"/>
      <c r="AG86" s="313"/>
      <c r="AH86" s="249"/>
      <c r="AI86" s="249"/>
      <c r="AJ86" s="316"/>
      <c r="AK86" s="316"/>
      <c r="AL86" s="316"/>
    </row>
    <row r="87" spans="1:38" s="247" customFormat="1" ht="13.5" customHeight="1">
      <c r="A87" s="285">
        <v>22</v>
      </c>
      <c r="B87" s="386">
        <v>44628</v>
      </c>
      <c r="C87" s="355"/>
      <c r="D87" s="355" t="s">
        <v>923</v>
      </c>
      <c r="E87" s="285" t="s">
        <v>591</v>
      </c>
      <c r="F87" s="285">
        <v>3195</v>
      </c>
      <c r="G87" s="285">
        <v>3120</v>
      </c>
      <c r="H87" s="338">
        <v>3250</v>
      </c>
      <c r="I87" s="338" t="s">
        <v>976</v>
      </c>
      <c r="J87" s="350" t="s">
        <v>728</v>
      </c>
      <c r="K87" s="338">
        <f t="shared" si="71"/>
        <v>55</v>
      </c>
      <c r="L87" s="351">
        <f t="shared" si="72"/>
        <v>398.12500000000006</v>
      </c>
      <c r="M87" s="352">
        <f t="shared" si="73"/>
        <v>9226.875</v>
      </c>
      <c r="N87" s="338">
        <v>175</v>
      </c>
      <c r="O87" s="353" t="s">
        <v>589</v>
      </c>
      <c r="P87" s="354">
        <v>44264</v>
      </c>
      <c r="Q87" s="249"/>
      <c r="R87" s="253" t="s">
        <v>1017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6"/>
      <c r="AG87" s="313"/>
      <c r="AH87" s="249"/>
      <c r="AI87" s="249"/>
      <c r="AJ87" s="316"/>
      <c r="AK87" s="316"/>
      <c r="AL87" s="316"/>
    </row>
    <row r="88" spans="1:38" s="247" customFormat="1" ht="13.5" customHeight="1">
      <c r="A88" s="285">
        <v>23</v>
      </c>
      <c r="B88" s="386">
        <v>44628</v>
      </c>
      <c r="C88" s="355"/>
      <c r="D88" s="355" t="s">
        <v>977</v>
      </c>
      <c r="E88" s="285" t="s">
        <v>591</v>
      </c>
      <c r="F88" s="285">
        <v>1068</v>
      </c>
      <c r="G88" s="285">
        <v>1050</v>
      </c>
      <c r="H88" s="338">
        <v>1092</v>
      </c>
      <c r="I88" s="338" t="s">
        <v>981</v>
      </c>
      <c r="J88" s="350" t="s">
        <v>980</v>
      </c>
      <c r="K88" s="338">
        <f t="shared" ref="K88" si="74">H88-F88</f>
        <v>24</v>
      </c>
      <c r="L88" s="351">
        <f t="shared" ref="L88" si="75">(H88*N88)*0.07%</f>
        <v>554.19000000000005</v>
      </c>
      <c r="M88" s="352">
        <f t="shared" ref="M88" si="76">(K88*N88)-L88</f>
        <v>16845.810000000001</v>
      </c>
      <c r="N88" s="338">
        <v>725</v>
      </c>
      <c r="O88" s="353" t="s">
        <v>589</v>
      </c>
      <c r="P88" s="354">
        <v>44264</v>
      </c>
      <c r="Q88" s="249"/>
      <c r="R88" s="253" t="s">
        <v>1017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6"/>
      <c r="AG88" s="313"/>
      <c r="AH88" s="249"/>
      <c r="AI88" s="249"/>
      <c r="AJ88" s="316"/>
      <c r="AK88" s="316"/>
      <c r="AL88" s="316"/>
    </row>
    <row r="89" spans="1:38" s="247" customFormat="1" ht="13.5" customHeight="1">
      <c r="A89" s="285">
        <v>24</v>
      </c>
      <c r="B89" s="386">
        <v>44629</v>
      </c>
      <c r="C89" s="355"/>
      <c r="D89" s="355" t="s">
        <v>888</v>
      </c>
      <c r="E89" s="285" t="s">
        <v>591</v>
      </c>
      <c r="F89" s="285">
        <v>264.5</v>
      </c>
      <c r="G89" s="285">
        <v>257</v>
      </c>
      <c r="H89" s="338">
        <v>270</v>
      </c>
      <c r="I89" s="338" t="s">
        <v>992</v>
      </c>
      <c r="J89" s="350" t="s">
        <v>978</v>
      </c>
      <c r="K89" s="338">
        <f t="shared" ref="K89:K91" si="77">H89-F89</f>
        <v>5.5</v>
      </c>
      <c r="L89" s="351">
        <f t="shared" ref="L89:L91" si="78">(H89*N89)*0.07%</f>
        <v>321.30000000000007</v>
      </c>
      <c r="M89" s="352">
        <f t="shared" ref="M89:M91" si="79">(K89*N89)-L89</f>
        <v>9028.7000000000007</v>
      </c>
      <c r="N89" s="338">
        <v>1700</v>
      </c>
      <c r="O89" s="353" t="s">
        <v>589</v>
      </c>
      <c r="P89" s="354">
        <v>44264</v>
      </c>
      <c r="Q89" s="249"/>
      <c r="R89" s="253" t="s">
        <v>1017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6"/>
      <c r="AG89" s="313"/>
      <c r="AH89" s="249"/>
      <c r="AI89" s="249"/>
      <c r="AJ89" s="316"/>
      <c r="AK89" s="316"/>
      <c r="AL89" s="316"/>
    </row>
    <row r="90" spans="1:38" s="247" customFormat="1" ht="13.5" customHeight="1">
      <c r="A90" s="310">
        <v>25</v>
      </c>
      <c r="B90" s="398">
        <v>44629</v>
      </c>
      <c r="C90" s="337"/>
      <c r="D90" s="337" t="s">
        <v>993</v>
      </c>
      <c r="E90" s="310" t="s">
        <v>591</v>
      </c>
      <c r="F90" s="310">
        <v>4700</v>
      </c>
      <c r="G90" s="310">
        <v>4570</v>
      </c>
      <c r="H90" s="311">
        <v>4615</v>
      </c>
      <c r="I90" s="311" t="s">
        <v>994</v>
      </c>
      <c r="J90" s="322" t="s">
        <v>997</v>
      </c>
      <c r="K90" s="311">
        <f t="shared" si="77"/>
        <v>-85</v>
      </c>
      <c r="L90" s="333">
        <f t="shared" si="78"/>
        <v>323.05000000000007</v>
      </c>
      <c r="M90" s="334">
        <f t="shared" si="79"/>
        <v>-8823.0499999999993</v>
      </c>
      <c r="N90" s="311">
        <v>100</v>
      </c>
      <c r="O90" s="335" t="s">
        <v>601</v>
      </c>
      <c r="P90" s="336">
        <v>44264</v>
      </c>
      <c r="Q90" s="249"/>
      <c r="R90" s="253" t="s">
        <v>1017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6"/>
      <c r="AG90" s="313"/>
      <c r="AH90" s="249"/>
      <c r="AI90" s="249"/>
      <c r="AJ90" s="316"/>
      <c r="AK90" s="316"/>
      <c r="AL90" s="316"/>
    </row>
    <row r="91" spans="1:38" s="247" customFormat="1" ht="13.5" customHeight="1">
      <c r="A91" s="285">
        <v>26</v>
      </c>
      <c r="B91" s="386">
        <v>44630</v>
      </c>
      <c r="C91" s="355"/>
      <c r="D91" s="355" t="s">
        <v>998</v>
      </c>
      <c r="E91" s="285" t="s">
        <v>591</v>
      </c>
      <c r="F91" s="285">
        <v>1186.5</v>
      </c>
      <c r="G91" s="285">
        <v>1168</v>
      </c>
      <c r="H91" s="338">
        <v>1200.5</v>
      </c>
      <c r="I91" s="338">
        <v>1220</v>
      </c>
      <c r="J91" s="350" t="s">
        <v>948</v>
      </c>
      <c r="K91" s="338">
        <f t="shared" si="77"/>
        <v>14</v>
      </c>
      <c r="L91" s="351">
        <f t="shared" si="78"/>
        <v>588.24500000000012</v>
      </c>
      <c r="M91" s="352">
        <f t="shared" si="79"/>
        <v>9211.7549999999992</v>
      </c>
      <c r="N91" s="338">
        <v>700</v>
      </c>
      <c r="O91" s="353" t="s">
        <v>589</v>
      </c>
      <c r="P91" s="354">
        <v>44266</v>
      </c>
      <c r="Q91" s="249"/>
      <c r="R91" s="253" t="s">
        <v>1017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6"/>
      <c r="AG91" s="313"/>
      <c r="AH91" s="249"/>
      <c r="AI91" s="249"/>
      <c r="AJ91" s="316"/>
      <c r="AK91" s="316"/>
      <c r="AL91" s="316"/>
    </row>
    <row r="92" spans="1:38" s="247" customFormat="1" ht="13.5" customHeight="1">
      <c r="A92" s="285">
        <v>27</v>
      </c>
      <c r="B92" s="386">
        <v>44630</v>
      </c>
      <c r="C92" s="355"/>
      <c r="D92" s="355" t="s">
        <v>1005</v>
      </c>
      <c r="E92" s="285" t="s">
        <v>591</v>
      </c>
      <c r="F92" s="285">
        <v>123.75</v>
      </c>
      <c r="G92" s="285">
        <v>120</v>
      </c>
      <c r="H92" s="338">
        <v>126.5</v>
      </c>
      <c r="I92" s="338" t="s">
        <v>1006</v>
      </c>
      <c r="J92" s="350" t="s">
        <v>1026</v>
      </c>
      <c r="K92" s="338">
        <f t="shared" ref="K92:K93" si="80">H92-F92</f>
        <v>2.75</v>
      </c>
      <c r="L92" s="351">
        <f t="shared" ref="L92:L93" si="81">(H92*N92)*0.07%</f>
        <v>380.76500000000004</v>
      </c>
      <c r="M92" s="352">
        <f t="shared" ref="M92:M93" si="82">(K92*N92)-L92</f>
        <v>11444.235000000001</v>
      </c>
      <c r="N92" s="338">
        <v>4300</v>
      </c>
      <c r="O92" s="353" t="s">
        <v>589</v>
      </c>
      <c r="P92" s="354">
        <v>44266</v>
      </c>
      <c r="Q92" s="249"/>
      <c r="R92" s="253" t="s">
        <v>1017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6"/>
      <c r="AG92" s="313"/>
      <c r="AH92" s="249"/>
      <c r="AI92" s="249"/>
      <c r="AJ92" s="316"/>
      <c r="AK92" s="316"/>
      <c r="AL92" s="316"/>
    </row>
    <row r="93" spans="1:38" s="247" customFormat="1" ht="13.5" customHeight="1">
      <c r="A93" s="285">
        <v>28</v>
      </c>
      <c r="B93" s="386">
        <v>44630</v>
      </c>
      <c r="C93" s="355"/>
      <c r="D93" s="355" t="s">
        <v>970</v>
      </c>
      <c r="E93" s="285" t="s">
        <v>591</v>
      </c>
      <c r="F93" s="285">
        <v>287.5</v>
      </c>
      <c r="G93" s="285">
        <v>278.5</v>
      </c>
      <c r="H93" s="338">
        <v>293.5</v>
      </c>
      <c r="I93" s="338" t="s">
        <v>930</v>
      </c>
      <c r="J93" s="350" t="s">
        <v>911</v>
      </c>
      <c r="K93" s="338">
        <f t="shared" si="80"/>
        <v>6</v>
      </c>
      <c r="L93" s="351">
        <f t="shared" si="81"/>
        <v>308.17500000000007</v>
      </c>
      <c r="M93" s="352">
        <f t="shared" si="82"/>
        <v>8691.8250000000007</v>
      </c>
      <c r="N93" s="338">
        <v>1500</v>
      </c>
      <c r="O93" s="353" t="s">
        <v>589</v>
      </c>
      <c r="P93" s="386">
        <v>44635</v>
      </c>
      <c r="Q93" s="249"/>
      <c r="R93" s="253" t="s">
        <v>590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6"/>
      <c r="AG93" s="313"/>
      <c r="AH93" s="249"/>
      <c r="AI93" s="249"/>
      <c r="AJ93" s="316"/>
      <c r="AK93" s="316"/>
      <c r="AL93" s="316"/>
    </row>
    <row r="94" spans="1:38" s="247" customFormat="1" ht="13.5" customHeight="1">
      <c r="A94" s="285">
        <v>29</v>
      </c>
      <c r="B94" s="386">
        <v>44630</v>
      </c>
      <c r="C94" s="355"/>
      <c r="D94" s="355" t="s">
        <v>1007</v>
      </c>
      <c r="E94" s="285" t="s">
        <v>591</v>
      </c>
      <c r="F94" s="285">
        <v>376.5</v>
      </c>
      <c r="G94" s="285">
        <v>372.5</v>
      </c>
      <c r="H94" s="338">
        <v>380.5</v>
      </c>
      <c r="I94" s="338" t="s">
        <v>1008</v>
      </c>
      <c r="J94" s="350" t="s">
        <v>1016</v>
      </c>
      <c r="K94" s="338">
        <f t="shared" ref="K94:K95" si="83">H94-F94</f>
        <v>4</v>
      </c>
      <c r="L94" s="351">
        <f t="shared" ref="L94:L95" si="84">(H94*N94)*0.07%</f>
        <v>825.68500000000017</v>
      </c>
      <c r="M94" s="352">
        <f t="shared" ref="M94:M95" si="85">(K94*N94)-L94</f>
        <v>11574.315000000001</v>
      </c>
      <c r="N94" s="338">
        <v>3100</v>
      </c>
      <c r="O94" s="353" t="s">
        <v>589</v>
      </c>
      <c r="P94" s="386">
        <v>44630</v>
      </c>
      <c r="Q94" s="249"/>
      <c r="R94" s="253" t="s">
        <v>590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6"/>
      <c r="AG94" s="313"/>
      <c r="AH94" s="249"/>
      <c r="AI94" s="249"/>
      <c r="AJ94" s="316"/>
      <c r="AK94" s="316"/>
      <c r="AL94" s="316"/>
    </row>
    <row r="95" spans="1:38" s="247" customFormat="1" ht="13.5" customHeight="1">
      <c r="A95" s="285">
        <v>30</v>
      </c>
      <c r="B95" s="386">
        <v>44630</v>
      </c>
      <c r="C95" s="355"/>
      <c r="D95" s="355" t="s">
        <v>1009</v>
      </c>
      <c r="E95" s="285" t="s">
        <v>591</v>
      </c>
      <c r="F95" s="285">
        <v>2355</v>
      </c>
      <c r="G95" s="285">
        <v>2300</v>
      </c>
      <c r="H95" s="338">
        <v>2390</v>
      </c>
      <c r="I95" s="338">
        <v>2450</v>
      </c>
      <c r="J95" s="350" t="s">
        <v>1073</v>
      </c>
      <c r="K95" s="338">
        <f t="shared" si="83"/>
        <v>35</v>
      </c>
      <c r="L95" s="351">
        <f t="shared" si="84"/>
        <v>460.07500000000005</v>
      </c>
      <c r="M95" s="352">
        <f t="shared" si="85"/>
        <v>9164.9249999999993</v>
      </c>
      <c r="N95" s="338">
        <v>275</v>
      </c>
      <c r="O95" s="353" t="s">
        <v>589</v>
      </c>
      <c r="P95" s="386">
        <v>44635</v>
      </c>
      <c r="Q95" s="249"/>
      <c r="R95" s="253" t="s">
        <v>590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6"/>
      <c r="AG95" s="313"/>
      <c r="AH95" s="249"/>
      <c r="AI95" s="249"/>
      <c r="AJ95" s="316"/>
      <c r="AK95" s="316"/>
      <c r="AL95" s="316"/>
    </row>
    <row r="96" spans="1:38" s="247" customFormat="1" ht="13.5" customHeight="1">
      <c r="A96" s="285">
        <v>31</v>
      </c>
      <c r="B96" s="386">
        <v>44631</v>
      </c>
      <c r="C96" s="355"/>
      <c r="D96" s="355" t="s">
        <v>1029</v>
      </c>
      <c r="E96" s="285" t="s">
        <v>591</v>
      </c>
      <c r="F96" s="285">
        <v>2262.5</v>
      </c>
      <c r="G96" s="285">
        <v>2228</v>
      </c>
      <c r="H96" s="338">
        <v>2330</v>
      </c>
      <c r="I96" s="338" t="s">
        <v>1030</v>
      </c>
      <c r="J96" s="350" t="s">
        <v>811</v>
      </c>
      <c r="K96" s="338">
        <f t="shared" ref="K96" si="86">H96-F96</f>
        <v>67.5</v>
      </c>
      <c r="L96" s="351">
        <f t="shared" ref="L96" si="87">(H96*N96)*0.07%</f>
        <v>611.62500000000011</v>
      </c>
      <c r="M96" s="352">
        <f t="shared" ref="M96" si="88">(K96*N96)-L96</f>
        <v>24700.875</v>
      </c>
      <c r="N96" s="338">
        <v>375</v>
      </c>
      <c r="O96" s="353" t="s">
        <v>589</v>
      </c>
      <c r="P96" s="386">
        <v>44634</v>
      </c>
      <c r="Q96" s="249"/>
      <c r="R96" s="253" t="s">
        <v>1017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6"/>
      <c r="AG96" s="313"/>
      <c r="AH96" s="249"/>
      <c r="AI96" s="249"/>
      <c r="AJ96" s="316"/>
      <c r="AK96" s="316"/>
      <c r="AL96" s="316"/>
    </row>
    <row r="97" spans="1:38" s="247" customFormat="1" ht="13.5" customHeight="1">
      <c r="A97" s="369">
        <v>32</v>
      </c>
      <c r="B97" s="248">
        <v>44631</v>
      </c>
      <c r="C97" s="340"/>
      <c r="D97" s="340" t="s">
        <v>888</v>
      </c>
      <c r="E97" s="251" t="s">
        <v>591</v>
      </c>
      <c r="F97" s="251" t="s">
        <v>1033</v>
      </c>
      <c r="G97" s="251">
        <v>259</v>
      </c>
      <c r="H97" s="252"/>
      <c r="I97" s="252" t="s">
        <v>992</v>
      </c>
      <c r="J97" s="302" t="s">
        <v>592</v>
      </c>
      <c r="K97" s="340"/>
      <c r="L97" s="340"/>
      <c r="M97" s="251"/>
      <c r="N97" s="251"/>
      <c r="O97" s="251"/>
      <c r="P97" s="252"/>
      <c r="Q97" s="249"/>
      <c r="R97" s="253" t="s">
        <v>590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6"/>
      <c r="AG97" s="313"/>
      <c r="AH97" s="249"/>
      <c r="AI97" s="249"/>
      <c r="AJ97" s="316"/>
      <c r="AK97" s="316"/>
      <c r="AL97" s="316"/>
    </row>
    <row r="98" spans="1:38" s="247" customFormat="1" ht="13.5" customHeight="1">
      <c r="A98" s="477">
        <v>33</v>
      </c>
      <c r="B98" s="398">
        <v>44631</v>
      </c>
      <c r="C98" s="337"/>
      <c r="D98" s="337" t="s">
        <v>1034</v>
      </c>
      <c r="E98" s="310" t="s">
        <v>591</v>
      </c>
      <c r="F98" s="310">
        <v>785</v>
      </c>
      <c r="G98" s="310">
        <v>770</v>
      </c>
      <c r="H98" s="311">
        <v>770</v>
      </c>
      <c r="I98" s="311" t="s">
        <v>1035</v>
      </c>
      <c r="J98" s="322" t="s">
        <v>1048</v>
      </c>
      <c r="K98" s="311">
        <f t="shared" ref="K98" si="89">H98-F98</f>
        <v>-15</v>
      </c>
      <c r="L98" s="333">
        <f t="shared" ref="L98" si="90">(H98*N98)*0.07%</f>
        <v>336.87500000000006</v>
      </c>
      <c r="M98" s="334">
        <f t="shared" ref="M98" si="91">(K98*N98)-L98</f>
        <v>-9711.875</v>
      </c>
      <c r="N98" s="311">
        <v>625</v>
      </c>
      <c r="O98" s="335" t="s">
        <v>601</v>
      </c>
      <c r="P98" s="336">
        <v>44269</v>
      </c>
      <c r="Q98" s="249"/>
      <c r="R98" s="253" t="s">
        <v>590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6"/>
      <c r="AG98" s="313"/>
      <c r="AH98" s="249"/>
      <c r="AI98" s="249"/>
      <c r="AJ98" s="316"/>
      <c r="AK98" s="316"/>
      <c r="AL98" s="316"/>
    </row>
    <row r="99" spans="1:38" s="247" customFormat="1" ht="13.5" customHeight="1">
      <c r="A99" s="285">
        <v>34</v>
      </c>
      <c r="B99" s="386">
        <v>44634</v>
      </c>
      <c r="C99" s="355"/>
      <c r="D99" s="355" t="s">
        <v>998</v>
      </c>
      <c r="E99" s="285" t="s">
        <v>591</v>
      </c>
      <c r="F99" s="285">
        <v>1180</v>
      </c>
      <c r="G99" s="285">
        <v>1162</v>
      </c>
      <c r="H99" s="338">
        <v>1192</v>
      </c>
      <c r="I99" s="338">
        <v>1220</v>
      </c>
      <c r="J99" s="350" t="s">
        <v>1039</v>
      </c>
      <c r="K99" s="338">
        <f t="shared" ref="K99:K100" si="92">H99-F99</f>
        <v>12</v>
      </c>
      <c r="L99" s="351">
        <f t="shared" ref="L99:L100" si="93">(H99*N99)*0.07%</f>
        <v>584.08000000000004</v>
      </c>
      <c r="M99" s="352">
        <f t="shared" ref="M99:M100" si="94">(K99*N99)-L99</f>
        <v>7815.92</v>
      </c>
      <c r="N99" s="338">
        <v>700</v>
      </c>
      <c r="O99" s="353" t="s">
        <v>589</v>
      </c>
      <c r="P99" s="386">
        <v>44634</v>
      </c>
      <c r="Q99" s="249"/>
      <c r="R99" s="253" t="s">
        <v>1017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6"/>
      <c r="AG99" s="313"/>
      <c r="AH99" s="249"/>
      <c r="AI99" s="249"/>
      <c r="AJ99" s="316"/>
      <c r="AK99" s="316"/>
      <c r="AL99" s="316"/>
    </row>
    <row r="100" spans="1:38" s="247" customFormat="1" ht="13.5" customHeight="1">
      <c r="A100" s="477">
        <v>35</v>
      </c>
      <c r="B100" s="358">
        <v>44634</v>
      </c>
      <c r="C100" s="337"/>
      <c r="D100" s="337" t="s">
        <v>1040</v>
      </c>
      <c r="E100" s="310" t="s">
        <v>591</v>
      </c>
      <c r="F100" s="310">
        <v>122.25</v>
      </c>
      <c r="G100" s="310">
        <v>119</v>
      </c>
      <c r="H100" s="311">
        <v>119</v>
      </c>
      <c r="I100" s="311" t="s">
        <v>1041</v>
      </c>
      <c r="J100" s="322" t="s">
        <v>1084</v>
      </c>
      <c r="K100" s="311">
        <f t="shared" si="92"/>
        <v>-3.25</v>
      </c>
      <c r="L100" s="333">
        <f t="shared" si="93"/>
        <v>358.19000000000005</v>
      </c>
      <c r="M100" s="334">
        <f t="shared" si="94"/>
        <v>-14333.19</v>
      </c>
      <c r="N100" s="311">
        <v>4300</v>
      </c>
      <c r="O100" s="335" t="s">
        <v>601</v>
      </c>
      <c r="P100" s="336">
        <v>44270</v>
      </c>
      <c r="Q100" s="249"/>
      <c r="R100" s="253" t="s">
        <v>1017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6"/>
      <c r="AG100" s="313"/>
      <c r="AH100" s="249"/>
      <c r="AI100" s="249"/>
      <c r="AJ100" s="316"/>
      <c r="AK100" s="316"/>
      <c r="AL100" s="316"/>
    </row>
    <row r="101" spans="1:38" s="247" customFormat="1" ht="13.5" customHeight="1">
      <c r="A101" s="496">
        <v>36</v>
      </c>
      <c r="B101" s="498">
        <v>44634</v>
      </c>
      <c r="C101" s="337"/>
      <c r="D101" s="337" t="s">
        <v>1042</v>
      </c>
      <c r="E101" s="310" t="s">
        <v>1021</v>
      </c>
      <c r="F101" s="310">
        <v>16750</v>
      </c>
      <c r="G101" s="310">
        <v>16980</v>
      </c>
      <c r="H101" s="311">
        <v>16890</v>
      </c>
      <c r="I101" s="311" t="s">
        <v>1043</v>
      </c>
      <c r="J101" s="494" t="s">
        <v>1049</v>
      </c>
      <c r="K101" s="478">
        <f>F101-H101</f>
        <v>-140</v>
      </c>
      <c r="L101" s="333">
        <f t="shared" ref="L101" si="95">(H101*N101)*0.07%</f>
        <v>591.15000000000009</v>
      </c>
      <c r="M101" s="500">
        <f>(-99*50)-691.15</f>
        <v>-5641.15</v>
      </c>
      <c r="N101" s="310">
        <v>50</v>
      </c>
      <c r="O101" s="500" t="s">
        <v>601</v>
      </c>
      <c r="P101" s="492">
        <v>44634</v>
      </c>
      <c r="Q101" s="249"/>
      <c r="R101" s="253" t="s">
        <v>590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6"/>
      <c r="AG101" s="313"/>
      <c r="AH101" s="249"/>
      <c r="AI101" s="249"/>
      <c r="AJ101" s="316"/>
      <c r="AK101" s="316"/>
      <c r="AL101" s="316"/>
    </row>
    <row r="102" spans="1:38" s="247" customFormat="1" ht="13.5" customHeight="1">
      <c r="A102" s="497"/>
      <c r="B102" s="499"/>
      <c r="C102" s="337"/>
      <c r="D102" s="337" t="s">
        <v>1047</v>
      </c>
      <c r="E102" s="310" t="s">
        <v>1021</v>
      </c>
      <c r="F102" s="310">
        <v>127</v>
      </c>
      <c r="G102" s="310"/>
      <c r="H102" s="311">
        <v>86</v>
      </c>
      <c r="I102" s="311"/>
      <c r="J102" s="495"/>
      <c r="K102" s="478">
        <f>F102-H102</f>
        <v>41</v>
      </c>
      <c r="L102" s="478">
        <v>100</v>
      </c>
      <c r="M102" s="501"/>
      <c r="N102" s="310">
        <v>50</v>
      </c>
      <c r="O102" s="501"/>
      <c r="P102" s="493"/>
      <c r="Q102" s="249"/>
      <c r="R102" s="253" t="s">
        <v>590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6"/>
      <c r="AG102" s="313"/>
      <c r="AH102" s="249"/>
      <c r="AI102" s="249"/>
      <c r="AJ102" s="316"/>
      <c r="AK102" s="316"/>
      <c r="AL102" s="316"/>
    </row>
    <row r="103" spans="1:38" s="247" customFormat="1" ht="13.5" customHeight="1">
      <c r="A103" s="369">
        <v>37</v>
      </c>
      <c r="B103" s="248">
        <v>44634</v>
      </c>
      <c r="C103" s="340"/>
      <c r="D103" s="340" t="s">
        <v>1044</v>
      </c>
      <c r="E103" s="251" t="s">
        <v>591</v>
      </c>
      <c r="F103" s="251" t="s">
        <v>1045</v>
      </c>
      <c r="G103" s="251">
        <v>2080</v>
      </c>
      <c r="H103" s="252"/>
      <c r="I103" s="252" t="s">
        <v>1046</v>
      </c>
      <c r="J103" s="302" t="s">
        <v>592</v>
      </c>
      <c r="K103" s="340"/>
      <c r="L103" s="340"/>
      <c r="M103" s="251"/>
      <c r="N103" s="251"/>
      <c r="O103" s="251"/>
      <c r="P103" s="252"/>
      <c r="Q103" s="249"/>
      <c r="R103" s="253" t="s">
        <v>1017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6"/>
      <c r="AG103" s="313"/>
      <c r="AH103" s="249"/>
      <c r="AI103" s="249"/>
      <c r="AJ103" s="316"/>
      <c r="AK103" s="316"/>
      <c r="AL103" s="316"/>
    </row>
    <row r="104" spans="1:38" s="247" customFormat="1" ht="13.5" customHeight="1">
      <c r="A104" s="477">
        <v>38</v>
      </c>
      <c r="B104" s="358">
        <v>44635</v>
      </c>
      <c r="C104" s="337"/>
      <c r="D104" s="337" t="s">
        <v>1074</v>
      </c>
      <c r="E104" s="310" t="s">
        <v>591</v>
      </c>
      <c r="F104" s="310">
        <v>878</v>
      </c>
      <c r="G104" s="310">
        <v>865</v>
      </c>
      <c r="H104" s="311">
        <v>865</v>
      </c>
      <c r="I104" s="311" t="s">
        <v>1075</v>
      </c>
      <c r="J104" s="322" t="s">
        <v>934</v>
      </c>
      <c r="K104" s="311">
        <f t="shared" ref="K104" si="96">H104-F104</f>
        <v>-13</v>
      </c>
      <c r="L104" s="333">
        <f t="shared" ref="L104" si="97">(H104*N104)*0.07%</f>
        <v>514.67500000000007</v>
      </c>
      <c r="M104" s="334">
        <f t="shared" ref="M104" si="98">(K104*N104)-L104</f>
        <v>-11564.674999999999</v>
      </c>
      <c r="N104" s="311">
        <v>850</v>
      </c>
      <c r="O104" s="335" t="s">
        <v>601</v>
      </c>
      <c r="P104" s="336">
        <v>44270</v>
      </c>
      <c r="Q104" s="249"/>
      <c r="R104" s="253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6"/>
      <c r="AG104" s="313"/>
      <c r="AH104" s="249"/>
      <c r="AI104" s="249"/>
      <c r="AJ104" s="316"/>
      <c r="AK104" s="316"/>
      <c r="AL104" s="316"/>
    </row>
    <row r="105" spans="1:38" s="247" customFormat="1" ht="13.5" customHeight="1">
      <c r="A105" s="369">
        <v>39</v>
      </c>
      <c r="B105" s="339">
        <v>44635</v>
      </c>
      <c r="C105" s="340"/>
      <c r="D105" s="340" t="s">
        <v>1076</v>
      </c>
      <c r="E105" s="251" t="s">
        <v>591</v>
      </c>
      <c r="F105" s="251" t="s">
        <v>1077</v>
      </c>
      <c r="G105" s="251">
        <v>1725</v>
      </c>
      <c r="H105" s="252"/>
      <c r="I105" s="252" t="s">
        <v>1078</v>
      </c>
      <c r="J105" s="302" t="s">
        <v>592</v>
      </c>
      <c r="K105" s="340"/>
      <c r="L105" s="340"/>
      <c r="M105" s="251"/>
      <c r="N105" s="251"/>
      <c r="O105" s="251"/>
      <c r="P105" s="252"/>
      <c r="Q105" s="249"/>
      <c r="R105" s="253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6"/>
      <c r="AG105" s="313"/>
      <c r="AH105" s="249"/>
      <c r="AI105" s="249"/>
      <c r="AJ105" s="316"/>
      <c r="AK105" s="316"/>
      <c r="AL105" s="316"/>
    </row>
    <row r="106" spans="1:38" s="247" customFormat="1" ht="13.5" customHeight="1">
      <c r="A106" s="477">
        <v>40</v>
      </c>
      <c r="B106" s="358">
        <v>44635</v>
      </c>
      <c r="C106" s="337"/>
      <c r="D106" s="337" t="s">
        <v>1079</v>
      </c>
      <c r="E106" s="310" t="s">
        <v>591</v>
      </c>
      <c r="F106" s="310">
        <v>221.75</v>
      </c>
      <c r="G106" s="310">
        <v>219</v>
      </c>
      <c r="H106" s="311">
        <v>219</v>
      </c>
      <c r="I106" s="311" t="s">
        <v>1080</v>
      </c>
      <c r="J106" s="322" t="s">
        <v>1085</v>
      </c>
      <c r="K106" s="311">
        <f t="shared" ref="K106:K107" si="99">H106-F106</f>
        <v>-2.75</v>
      </c>
      <c r="L106" s="333">
        <f t="shared" ref="L106:L107" si="100">(H106*N106)*0.07%</f>
        <v>574.87500000000011</v>
      </c>
      <c r="M106" s="334">
        <f t="shared" ref="M106:M107" si="101">(K106*N106)-L106</f>
        <v>-10887.375</v>
      </c>
      <c r="N106" s="311">
        <v>3750</v>
      </c>
      <c r="O106" s="335" t="s">
        <v>601</v>
      </c>
      <c r="P106" s="336">
        <v>44270</v>
      </c>
      <c r="Q106" s="249"/>
      <c r="R106" s="253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6"/>
      <c r="AG106" s="313"/>
      <c r="AH106" s="249"/>
      <c r="AI106" s="249"/>
      <c r="AJ106" s="316"/>
      <c r="AK106" s="316"/>
      <c r="AL106" s="316"/>
    </row>
    <row r="107" spans="1:38" s="247" customFormat="1" ht="13.5" customHeight="1">
      <c r="A107" s="285">
        <v>41</v>
      </c>
      <c r="B107" s="357">
        <v>44635</v>
      </c>
      <c r="C107" s="355"/>
      <c r="D107" s="355" t="s">
        <v>1042</v>
      </c>
      <c r="E107" s="285" t="s">
        <v>591</v>
      </c>
      <c r="F107" s="285">
        <v>16640</v>
      </c>
      <c r="G107" s="285">
        <v>16450</v>
      </c>
      <c r="H107" s="338">
        <v>16690</v>
      </c>
      <c r="I107" s="338" t="s">
        <v>1081</v>
      </c>
      <c r="J107" s="350" t="s">
        <v>1082</v>
      </c>
      <c r="K107" s="338">
        <f t="shared" si="99"/>
        <v>50</v>
      </c>
      <c r="L107" s="351">
        <f t="shared" si="100"/>
        <v>584.15000000000009</v>
      </c>
      <c r="M107" s="352">
        <f t="shared" si="101"/>
        <v>1915.85</v>
      </c>
      <c r="N107" s="338">
        <v>50</v>
      </c>
      <c r="O107" s="353" t="s">
        <v>589</v>
      </c>
      <c r="P107" s="386">
        <v>44635</v>
      </c>
      <c r="Q107" s="249"/>
      <c r="R107" s="253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6"/>
      <c r="AG107" s="313"/>
      <c r="AH107" s="249"/>
      <c r="AI107" s="249"/>
      <c r="AJ107" s="316"/>
      <c r="AK107" s="316"/>
      <c r="AL107" s="316"/>
    </row>
    <row r="108" spans="1:38" s="247" customFormat="1" ht="13.5" customHeight="1">
      <c r="A108" s="369"/>
      <c r="B108" s="248"/>
      <c r="C108" s="340"/>
      <c r="D108" s="340"/>
      <c r="E108" s="251"/>
      <c r="F108" s="251"/>
      <c r="G108" s="251"/>
      <c r="H108" s="252"/>
      <c r="I108" s="252"/>
      <c r="J108" s="302"/>
      <c r="K108" s="340"/>
      <c r="L108" s="340"/>
      <c r="M108" s="251"/>
      <c r="N108" s="251"/>
      <c r="O108" s="251"/>
      <c r="P108" s="252"/>
      <c r="Q108" s="249"/>
      <c r="R108" s="253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6"/>
      <c r="AG108" s="313"/>
      <c r="AH108" s="249"/>
      <c r="AI108" s="249"/>
      <c r="AJ108" s="316"/>
      <c r="AK108" s="316"/>
      <c r="AL108" s="316"/>
    </row>
    <row r="109" spans="1:38" s="247" customFormat="1" ht="13.5" customHeight="1">
      <c r="A109" s="369"/>
      <c r="B109" s="248"/>
      <c r="C109" s="340"/>
      <c r="D109" s="340"/>
      <c r="E109" s="251"/>
      <c r="F109" s="251"/>
      <c r="G109" s="251"/>
      <c r="H109" s="252"/>
      <c r="I109" s="252"/>
      <c r="J109" s="302"/>
      <c r="K109" s="340"/>
      <c r="L109" s="340"/>
      <c r="M109" s="251"/>
      <c r="N109" s="251"/>
      <c r="O109" s="251"/>
      <c r="P109" s="252"/>
      <c r="Q109" s="249"/>
      <c r="R109" s="253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6"/>
      <c r="AG109" s="313"/>
      <c r="AH109" s="249"/>
      <c r="AI109" s="249"/>
      <c r="AJ109" s="316"/>
      <c r="AK109" s="316"/>
      <c r="AL109" s="316"/>
    </row>
    <row r="110" spans="1:38" s="247" customFormat="1" ht="13.5" customHeight="1">
      <c r="A110" s="251"/>
      <c r="B110" s="248"/>
      <c r="C110" s="340"/>
      <c r="D110" s="340"/>
      <c r="E110" s="251"/>
      <c r="F110" s="251"/>
      <c r="G110" s="251"/>
      <c r="H110" s="252"/>
      <c r="I110" s="252"/>
      <c r="J110" s="302"/>
      <c r="K110" s="252"/>
      <c r="L110" s="283"/>
      <c r="M110" s="284"/>
      <c r="N110" s="252"/>
      <c r="O110" s="292"/>
      <c r="P110" s="293"/>
      <c r="Q110" s="249"/>
      <c r="R110" s="253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6"/>
      <c r="AG110" s="313"/>
      <c r="AH110" s="249"/>
      <c r="AI110" s="249"/>
      <c r="AJ110" s="316"/>
      <c r="AK110" s="316"/>
      <c r="AL110" s="316"/>
    </row>
    <row r="111" spans="1:38" ht="13.5" customHeight="1">
      <c r="A111" s="107"/>
      <c r="B111" s="108"/>
      <c r="C111" s="142"/>
      <c r="D111" s="150"/>
      <c r="E111" s="151"/>
      <c r="F111" s="107"/>
      <c r="G111" s="107"/>
      <c r="H111" s="107"/>
      <c r="I111" s="143"/>
      <c r="J111" s="143"/>
      <c r="K111" s="143"/>
      <c r="L111" s="143"/>
      <c r="M111" s="143"/>
      <c r="N111" s="143"/>
      <c r="O111" s="143"/>
      <c r="P111" s="143"/>
      <c r="Q111" s="1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>
      <c r="A112" s="152"/>
      <c r="B112" s="108"/>
      <c r="C112" s="109"/>
      <c r="D112" s="153"/>
      <c r="E112" s="112"/>
      <c r="F112" s="112"/>
      <c r="G112" s="112"/>
      <c r="H112" s="112"/>
      <c r="I112" s="112"/>
      <c r="J112" s="6"/>
      <c r="K112" s="112"/>
      <c r="L112" s="112"/>
      <c r="M112" s="6"/>
      <c r="N112" s="1"/>
      <c r="O112" s="109"/>
      <c r="P112" s="41"/>
      <c r="Q112" s="41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41"/>
      <c r="AG112" s="41"/>
      <c r="AH112" s="41"/>
      <c r="AI112" s="41"/>
      <c r="AJ112" s="41"/>
      <c r="AK112" s="41"/>
      <c r="AL112" s="41"/>
    </row>
    <row r="113" spans="1:38" ht="12.75" customHeight="1">
      <c r="A113" s="154" t="s">
        <v>611</v>
      </c>
      <c r="B113" s="154"/>
      <c r="C113" s="154"/>
      <c r="D113" s="154"/>
      <c r="E113" s="155"/>
      <c r="F113" s="112"/>
      <c r="G113" s="112"/>
      <c r="H113" s="112"/>
      <c r="I113" s="112"/>
      <c r="J113" s="1"/>
      <c r="K113" s="6"/>
      <c r="L113" s="6"/>
      <c r="M113" s="6"/>
      <c r="N113" s="1"/>
      <c r="O113" s="1"/>
      <c r="P113" s="41"/>
      <c r="Q113" s="41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1"/>
      <c r="AG113" s="41"/>
      <c r="AH113" s="41"/>
      <c r="AI113" s="41"/>
      <c r="AJ113" s="41"/>
      <c r="AK113" s="41"/>
      <c r="AL113" s="41"/>
    </row>
    <row r="114" spans="1:38" ht="38.25" customHeight="1">
      <c r="A114" s="96" t="s">
        <v>16</v>
      </c>
      <c r="B114" s="96" t="s">
        <v>566</v>
      </c>
      <c r="C114" s="96"/>
      <c r="D114" s="97" t="s">
        <v>577</v>
      </c>
      <c r="E114" s="96" t="s">
        <v>578</v>
      </c>
      <c r="F114" s="96" t="s">
        <v>579</v>
      </c>
      <c r="G114" s="96" t="s">
        <v>599</v>
      </c>
      <c r="H114" s="96" t="s">
        <v>581</v>
      </c>
      <c r="I114" s="96" t="s">
        <v>582</v>
      </c>
      <c r="J114" s="95" t="s">
        <v>583</v>
      </c>
      <c r="K114" s="95" t="s">
        <v>612</v>
      </c>
      <c r="L114" s="98" t="s">
        <v>585</v>
      </c>
      <c r="M114" s="149" t="s">
        <v>608</v>
      </c>
      <c r="N114" s="96" t="s">
        <v>609</v>
      </c>
      <c r="O114" s="96" t="s">
        <v>587</v>
      </c>
      <c r="P114" s="97" t="s">
        <v>588</v>
      </c>
      <c r="Q114" s="41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41"/>
      <c r="AG114" s="41"/>
      <c r="AH114" s="41"/>
      <c r="AI114" s="41"/>
      <c r="AJ114" s="41"/>
      <c r="AK114" s="41"/>
      <c r="AL114" s="41"/>
    </row>
    <row r="115" spans="1:38" s="247" customFormat="1" ht="12.75" customHeight="1">
      <c r="A115" s="285">
        <v>1</v>
      </c>
      <c r="B115" s="386">
        <v>44622</v>
      </c>
      <c r="C115" s="356"/>
      <c r="D115" s="368" t="s">
        <v>884</v>
      </c>
      <c r="E115" s="285" t="s">
        <v>591</v>
      </c>
      <c r="F115" s="285">
        <v>49.5</v>
      </c>
      <c r="G115" s="285">
        <v>30</v>
      </c>
      <c r="H115" s="338">
        <v>61</v>
      </c>
      <c r="I115" s="350" t="s">
        <v>867</v>
      </c>
      <c r="J115" s="350" t="s">
        <v>865</v>
      </c>
      <c r="K115" s="338">
        <f t="shared" ref="K115:K116" si="102">H115-F115</f>
        <v>11.5</v>
      </c>
      <c r="L115" s="351">
        <v>100</v>
      </c>
      <c r="M115" s="352">
        <f t="shared" ref="M115:M116" si="103">(K115*N115)-L115</f>
        <v>2775</v>
      </c>
      <c r="N115" s="338">
        <v>250</v>
      </c>
      <c r="O115" s="353" t="s">
        <v>589</v>
      </c>
      <c r="P115" s="354">
        <v>44257</v>
      </c>
      <c r="Q115" s="249"/>
      <c r="R115" s="250" t="s">
        <v>590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s="247" customFormat="1" ht="12.75" customHeight="1">
      <c r="A116" s="387">
        <v>2</v>
      </c>
      <c r="B116" s="396">
        <v>44622</v>
      </c>
      <c r="C116" s="388"/>
      <c r="D116" s="389" t="s">
        <v>885</v>
      </c>
      <c r="E116" s="387" t="s">
        <v>591</v>
      </c>
      <c r="F116" s="387">
        <v>82.5</v>
      </c>
      <c r="G116" s="387">
        <v>35</v>
      </c>
      <c r="H116" s="390">
        <v>88.5</v>
      </c>
      <c r="I116" s="391" t="s">
        <v>886</v>
      </c>
      <c r="J116" s="391" t="s">
        <v>911</v>
      </c>
      <c r="K116" s="390">
        <f t="shared" si="102"/>
        <v>6</v>
      </c>
      <c r="L116" s="392">
        <v>100</v>
      </c>
      <c r="M116" s="393">
        <f t="shared" si="103"/>
        <v>200</v>
      </c>
      <c r="N116" s="390">
        <v>50</v>
      </c>
      <c r="O116" s="394" t="s">
        <v>711</v>
      </c>
      <c r="P116" s="395">
        <v>44258</v>
      </c>
      <c r="Q116" s="249"/>
      <c r="R116" s="250" t="s">
        <v>590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310">
        <v>3</v>
      </c>
      <c r="B117" s="398">
        <v>44622</v>
      </c>
      <c r="C117" s="419"/>
      <c r="D117" s="420" t="s">
        <v>894</v>
      </c>
      <c r="E117" s="310" t="s">
        <v>591</v>
      </c>
      <c r="F117" s="310">
        <v>85</v>
      </c>
      <c r="G117" s="310">
        <v>45</v>
      </c>
      <c r="H117" s="310">
        <v>49</v>
      </c>
      <c r="I117" s="311" t="s">
        <v>860</v>
      </c>
      <c r="J117" s="322" t="s">
        <v>920</v>
      </c>
      <c r="K117" s="311">
        <f t="shared" ref="K117:K118" si="104">H117-F117</f>
        <v>-36</v>
      </c>
      <c r="L117" s="333">
        <v>100</v>
      </c>
      <c r="M117" s="334">
        <f t="shared" ref="M117:M118" si="105">(K117*N117)-L117</f>
        <v>-5500</v>
      </c>
      <c r="N117" s="311">
        <v>150</v>
      </c>
      <c r="O117" s="335" t="s">
        <v>601</v>
      </c>
      <c r="P117" s="336">
        <v>44623</v>
      </c>
      <c r="Q117" s="249"/>
      <c r="R117" s="250" t="s">
        <v>590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285">
        <v>4</v>
      </c>
      <c r="B118" s="386">
        <v>44623</v>
      </c>
      <c r="C118" s="413"/>
      <c r="D118" s="356" t="s">
        <v>903</v>
      </c>
      <c r="E118" s="285" t="s">
        <v>591</v>
      </c>
      <c r="F118" s="285">
        <v>42</v>
      </c>
      <c r="G118" s="285">
        <v>26</v>
      </c>
      <c r="H118" s="285">
        <v>49.5</v>
      </c>
      <c r="I118" s="338" t="s">
        <v>904</v>
      </c>
      <c r="J118" s="350" t="s">
        <v>940</v>
      </c>
      <c r="K118" s="338">
        <f t="shared" si="104"/>
        <v>7.5</v>
      </c>
      <c r="L118" s="351">
        <v>100</v>
      </c>
      <c r="M118" s="352">
        <f t="shared" si="105"/>
        <v>2150</v>
      </c>
      <c r="N118" s="338">
        <v>300</v>
      </c>
      <c r="O118" s="353" t="s">
        <v>589</v>
      </c>
      <c r="P118" s="354">
        <v>44259</v>
      </c>
      <c r="Q118" s="249"/>
      <c r="R118" s="250" t="s">
        <v>590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310">
        <v>5</v>
      </c>
      <c r="B119" s="398">
        <v>44623</v>
      </c>
      <c r="C119" s="419"/>
      <c r="D119" s="420" t="s">
        <v>884</v>
      </c>
      <c r="E119" s="310" t="s">
        <v>591</v>
      </c>
      <c r="F119" s="310">
        <v>55</v>
      </c>
      <c r="G119" s="310">
        <v>35</v>
      </c>
      <c r="H119" s="310">
        <v>35</v>
      </c>
      <c r="I119" s="311" t="s">
        <v>905</v>
      </c>
      <c r="J119" s="322" t="s">
        <v>951</v>
      </c>
      <c r="K119" s="311">
        <f t="shared" ref="K119" si="106">H119-F119</f>
        <v>-20</v>
      </c>
      <c r="L119" s="333">
        <v>100</v>
      </c>
      <c r="M119" s="334">
        <f t="shared" ref="M119" si="107">(K119*N119)-L119</f>
        <v>-5100</v>
      </c>
      <c r="N119" s="311">
        <v>250</v>
      </c>
      <c r="O119" s="335" t="s">
        <v>601</v>
      </c>
      <c r="P119" s="336">
        <v>44627</v>
      </c>
      <c r="Q119" s="249"/>
      <c r="R119" s="250" t="s">
        <v>590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285">
        <v>6</v>
      </c>
      <c r="B120" s="386">
        <v>44623</v>
      </c>
      <c r="C120" s="356"/>
      <c r="D120" s="368" t="s">
        <v>907</v>
      </c>
      <c r="E120" s="285" t="s">
        <v>591</v>
      </c>
      <c r="F120" s="285">
        <v>51.5</v>
      </c>
      <c r="G120" s="285">
        <v>17</v>
      </c>
      <c r="H120" s="338">
        <v>71</v>
      </c>
      <c r="I120" s="350" t="s">
        <v>908</v>
      </c>
      <c r="J120" s="350" t="s">
        <v>909</v>
      </c>
      <c r="K120" s="338">
        <f t="shared" ref="K120:K122" si="108">H120-F120</f>
        <v>19.5</v>
      </c>
      <c r="L120" s="351">
        <v>100</v>
      </c>
      <c r="M120" s="352">
        <f t="shared" ref="M120:M122" si="109">(K120*N120)-L120</f>
        <v>875</v>
      </c>
      <c r="N120" s="338">
        <v>50</v>
      </c>
      <c r="O120" s="353" t="s">
        <v>589</v>
      </c>
      <c r="P120" s="354">
        <v>44258</v>
      </c>
      <c r="Q120" s="249"/>
      <c r="R120" s="250" t="s">
        <v>590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310">
        <v>7</v>
      </c>
      <c r="B121" s="398">
        <v>44624</v>
      </c>
      <c r="C121" s="419"/>
      <c r="D121" s="420" t="s">
        <v>935</v>
      </c>
      <c r="E121" s="310" t="s">
        <v>591</v>
      </c>
      <c r="F121" s="310">
        <v>55</v>
      </c>
      <c r="G121" s="310">
        <v>38</v>
      </c>
      <c r="H121" s="310">
        <v>38</v>
      </c>
      <c r="I121" s="311" t="s">
        <v>905</v>
      </c>
      <c r="J121" s="322" t="s">
        <v>913</v>
      </c>
      <c r="K121" s="311">
        <f t="shared" si="108"/>
        <v>-17</v>
      </c>
      <c r="L121" s="333">
        <v>100</v>
      </c>
      <c r="M121" s="334">
        <f t="shared" si="109"/>
        <v>-5200</v>
      </c>
      <c r="N121" s="311">
        <v>300</v>
      </c>
      <c r="O121" s="335" t="s">
        <v>601</v>
      </c>
      <c r="P121" s="336">
        <v>44627</v>
      </c>
      <c r="Q121" s="249"/>
      <c r="R121" s="250" t="s">
        <v>590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437">
        <v>8</v>
      </c>
      <c r="B122" s="386">
        <v>44628</v>
      </c>
      <c r="C122" s="438"/>
      <c r="D122" s="439" t="s">
        <v>967</v>
      </c>
      <c r="E122" s="437" t="s">
        <v>591</v>
      </c>
      <c r="F122" s="437">
        <v>47</v>
      </c>
      <c r="G122" s="437">
        <v>32</v>
      </c>
      <c r="H122" s="437">
        <v>55</v>
      </c>
      <c r="I122" s="440" t="s">
        <v>968</v>
      </c>
      <c r="J122" s="350" t="s">
        <v>919</v>
      </c>
      <c r="K122" s="338">
        <f t="shared" si="108"/>
        <v>8</v>
      </c>
      <c r="L122" s="351">
        <v>100</v>
      </c>
      <c r="M122" s="352">
        <f t="shared" si="109"/>
        <v>2300</v>
      </c>
      <c r="N122" s="338">
        <v>300</v>
      </c>
      <c r="O122" s="353" t="s">
        <v>589</v>
      </c>
      <c r="P122" s="354">
        <v>44263</v>
      </c>
      <c r="Q122" s="249"/>
      <c r="R122" s="250" t="s">
        <v>1017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285">
        <v>9</v>
      </c>
      <c r="B123" s="386">
        <v>44628</v>
      </c>
      <c r="C123" s="356"/>
      <c r="D123" s="368" t="s">
        <v>969</v>
      </c>
      <c r="E123" s="285" t="s">
        <v>591</v>
      </c>
      <c r="F123" s="285">
        <v>53.5</v>
      </c>
      <c r="G123" s="285">
        <v>34</v>
      </c>
      <c r="H123" s="338">
        <v>64</v>
      </c>
      <c r="I123" s="350" t="s">
        <v>905</v>
      </c>
      <c r="J123" s="350" t="s">
        <v>995</v>
      </c>
      <c r="K123" s="338">
        <f t="shared" ref="K123" si="110">H123-F123</f>
        <v>10.5</v>
      </c>
      <c r="L123" s="351">
        <v>100</v>
      </c>
      <c r="M123" s="352">
        <f t="shared" ref="M123" si="111">(K123*N123)-L123</f>
        <v>2525</v>
      </c>
      <c r="N123" s="338">
        <v>250</v>
      </c>
      <c r="O123" s="353" t="s">
        <v>589</v>
      </c>
      <c r="P123" s="354">
        <v>44264</v>
      </c>
      <c r="Q123" s="249"/>
      <c r="R123" s="250" t="s">
        <v>590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285">
        <v>10</v>
      </c>
      <c r="B124" s="386">
        <v>44630</v>
      </c>
      <c r="C124" s="356"/>
      <c r="D124" s="368" t="s">
        <v>999</v>
      </c>
      <c r="E124" s="285" t="s">
        <v>591</v>
      </c>
      <c r="F124" s="285">
        <v>47.5</v>
      </c>
      <c r="G124" s="285">
        <v>10</v>
      </c>
      <c r="H124" s="338">
        <v>67.5</v>
      </c>
      <c r="I124" s="350" t="s">
        <v>1000</v>
      </c>
      <c r="J124" s="350" t="s">
        <v>1011</v>
      </c>
      <c r="K124" s="338">
        <f t="shared" ref="K124:K125" si="112">H124-F124</f>
        <v>20</v>
      </c>
      <c r="L124" s="351">
        <v>100</v>
      </c>
      <c r="M124" s="352">
        <f t="shared" ref="M124:M125" si="113">(K124*N124)-L124</f>
        <v>900</v>
      </c>
      <c r="N124" s="338">
        <v>50</v>
      </c>
      <c r="O124" s="353" t="s">
        <v>589</v>
      </c>
      <c r="P124" s="386">
        <v>44630</v>
      </c>
      <c r="Q124" s="249"/>
      <c r="R124" s="250" t="s">
        <v>1017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285">
        <v>11</v>
      </c>
      <c r="B125" s="386">
        <v>44630</v>
      </c>
      <c r="C125" s="356"/>
      <c r="D125" s="368" t="s">
        <v>1010</v>
      </c>
      <c r="E125" s="285" t="s">
        <v>591</v>
      </c>
      <c r="F125" s="285">
        <v>32.5</v>
      </c>
      <c r="G125" s="285"/>
      <c r="H125" s="338">
        <v>55.5</v>
      </c>
      <c r="I125" s="350" t="s">
        <v>905</v>
      </c>
      <c r="J125" s="350" t="s">
        <v>1012</v>
      </c>
      <c r="K125" s="338">
        <f t="shared" si="112"/>
        <v>23</v>
      </c>
      <c r="L125" s="351">
        <v>100</v>
      </c>
      <c r="M125" s="352">
        <f t="shared" si="113"/>
        <v>1050</v>
      </c>
      <c r="N125" s="338">
        <v>50</v>
      </c>
      <c r="O125" s="353" t="s">
        <v>589</v>
      </c>
      <c r="P125" s="386">
        <v>44630</v>
      </c>
      <c r="Q125" s="249"/>
      <c r="R125" s="250" t="s">
        <v>1017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285">
        <v>12</v>
      </c>
      <c r="B126" s="386">
        <v>44631</v>
      </c>
      <c r="C126" s="356"/>
      <c r="D126" s="368" t="s">
        <v>1027</v>
      </c>
      <c r="E126" s="285" t="s">
        <v>591</v>
      </c>
      <c r="F126" s="285">
        <v>44</v>
      </c>
      <c r="G126" s="285">
        <v>29</v>
      </c>
      <c r="H126" s="338">
        <v>50.5</v>
      </c>
      <c r="I126" s="350" t="s">
        <v>968</v>
      </c>
      <c r="J126" s="350" t="s">
        <v>1028</v>
      </c>
      <c r="K126" s="338">
        <f t="shared" ref="K126" si="114">H126-F126</f>
        <v>6.5</v>
      </c>
      <c r="L126" s="351">
        <v>100</v>
      </c>
      <c r="M126" s="352">
        <f t="shared" ref="M126" si="115">(K126*N126)-L126</f>
        <v>1850</v>
      </c>
      <c r="N126" s="338">
        <v>300</v>
      </c>
      <c r="O126" s="353" t="s">
        <v>589</v>
      </c>
      <c r="P126" s="386">
        <v>44631</v>
      </c>
      <c r="Q126" s="249"/>
      <c r="R126" s="250" t="s">
        <v>590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251">
        <v>13</v>
      </c>
      <c r="B127" s="339">
        <v>44635</v>
      </c>
      <c r="C127" s="383"/>
      <c r="D127" s="384" t="s">
        <v>1083</v>
      </c>
      <c r="E127" s="251" t="s">
        <v>591</v>
      </c>
      <c r="F127" s="251" t="s">
        <v>1086</v>
      </c>
      <c r="G127" s="251">
        <v>14</v>
      </c>
      <c r="H127" s="252"/>
      <c r="I127" s="302" t="s">
        <v>1087</v>
      </c>
      <c r="J127" s="302" t="s">
        <v>592</v>
      </c>
      <c r="K127" s="252"/>
      <c r="L127" s="283"/>
      <c r="M127" s="284"/>
      <c r="N127" s="252"/>
      <c r="O127" s="367"/>
      <c r="P127" s="293"/>
      <c r="Q127" s="249"/>
      <c r="R127" s="250"/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285">
        <v>14</v>
      </c>
      <c r="B128" s="357">
        <v>44635</v>
      </c>
      <c r="C128" s="356"/>
      <c r="D128" s="368" t="s">
        <v>1088</v>
      </c>
      <c r="E128" s="285" t="s">
        <v>591</v>
      </c>
      <c r="F128" s="285">
        <v>106</v>
      </c>
      <c r="G128" s="285">
        <v>60</v>
      </c>
      <c r="H128" s="338">
        <v>126</v>
      </c>
      <c r="I128" s="350" t="s">
        <v>1089</v>
      </c>
      <c r="J128" s="350" t="s">
        <v>1011</v>
      </c>
      <c r="K128" s="338">
        <f t="shared" ref="K128" si="116">H128-F128</f>
        <v>20</v>
      </c>
      <c r="L128" s="351">
        <v>100</v>
      </c>
      <c r="M128" s="352">
        <f t="shared" ref="M128" si="117">(K128*N128)-L128</f>
        <v>900</v>
      </c>
      <c r="N128" s="338">
        <v>50</v>
      </c>
      <c r="O128" s="353" t="s">
        <v>589</v>
      </c>
      <c r="P128" s="386">
        <v>44635</v>
      </c>
      <c r="Q128" s="249"/>
      <c r="R128" s="250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251"/>
      <c r="B129" s="339"/>
      <c r="C129" s="383"/>
      <c r="D129" s="384"/>
      <c r="E129" s="251"/>
      <c r="F129" s="251"/>
      <c r="G129" s="251"/>
      <c r="H129" s="252"/>
      <c r="I129" s="302"/>
      <c r="J129" s="302"/>
      <c r="K129" s="252"/>
      <c r="L129" s="283"/>
      <c r="M129" s="284"/>
      <c r="N129" s="252"/>
      <c r="O129" s="367"/>
      <c r="P129" s="293"/>
      <c r="Q129" s="249"/>
      <c r="R129" s="250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251"/>
      <c r="B130" s="339"/>
      <c r="C130" s="383"/>
      <c r="D130" s="384"/>
      <c r="E130" s="251"/>
      <c r="F130" s="251"/>
      <c r="G130" s="251"/>
      <c r="H130" s="252"/>
      <c r="I130" s="302"/>
      <c r="J130" s="302"/>
      <c r="K130" s="252"/>
      <c r="L130" s="283"/>
      <c r="M130" s="284"/>
      <c r="N130" s="252"/>
      <c r="O130" s="367"/>
      <c r="P130" s="293"/>
      <c r="Q130" s="249"/>
      <c r="R130" s="250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301" customFormat="1" ht="12.75" customHeight="1">
      <c r="A131" s="385"/>
      <c r="B131" s="385"/>
      <c r="C131" s="385"/>
      <c r="D131" s="385"/>
      <c r="E131" s="385"/>
      <c r="F131" s="385"/>
      <c r="G131" s="385"/>
      <c r="H131" s="385"/>
      <c r="I131" s="385"/>
      <c r="J131" s="385"/>
      <c r="K131" s="252"/>
      <c r="L131" s="283"/>
      <c r="M131" s="284"/>
      <c r="N131" s="252"/>
      <c r="O131" s="367"/>
      <c r="P131" s="293"/>
      <c r="Q131" s="298"/>
      <c r="R131" s="299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300"/>
      <c r="AG131" s="300"/>
      <c r="AH131" s="300"/>
      <c r="AI131" s="300"/>
      <c r="AJ131" s="300"/>
      <c r="AK131" s="300"/>
      <c r="AL131" s="300"/>
    </row>
    <row r="132" spans="1:38" ht="14.25" customHeight="1">
      <c r="A132" s="151"/>
      <c r="B132" s="156"/>
      <c r="C132" s="156"/>
      <c r="D132" s="157"/>
      <c r="E132" s="151"/>
      <c r="F132" s="158"/>
      <c r="G132" s="151"/>
      <c r="H132" s="151"/>
      <c r="I132" s="151"/>
      <c r="J132" s="156"/>
      <c r="K132" s="159"/>
      <c r="L132" s="151"/>
      <c r="M132" s="151"/>
      <c r="N132" s="151"/>
      <c r="O132" s="160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>
      <c r="A133" s="94" t="s">
        <v>613</v>
      </c>
      <c r="B133" s="161"/>
      <c r="C133" s="161"/>
      <c r="D133" s="162"/>
      <c r="E133" s="135"/>
      <c r="F133" s="6"/>
      <c r="G133" s="6"/>
      <c r="H133" s="136"/>
      <c r="I133" s="163"/>
      <c r="J133" s="1"/>
      <c r="K133" s="6"/>
      <c r="L133" s="6"/>
      <c r="M133" s="6"/>
      <c r="N133" s="1"/>
      <c r="O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38.25" customHeight="1">
      <c r="A134" s="95" t="s">
        <v>16</v>
      </c>
      <c r="B134" s="96" t="s">
        <v>566</v>
      </c>
      <c r="C134" s="96"/>
      <c r="D134" s="97" t="s">
        <v>577</v>
      </c>
      <c r="E134" s="96" t="s">
        <v>578</v>
      </c>
      <c r="F134" s="96" t="s">
        <v>579</v>
      </c>
      <c r="G134" s="96" t="s">
        <v>580</v>
      </c>
      <c r="H134" s="96" t="s">
        <v>581</v>
      </c>
      <c r="I134" s="96" t="s">
        <v>582</v>
      </c>
      <c r="J134" s="95" t="s">
        <v>583</v>
      </c>
      <c r="K134" s="139" t="s">
        <v>600</v>
      </c>
      <c r="L134" s="140" t="s">
        <v>585</v>
      </c>
      <c r="M134" s="98" t="s">
        <v>586</v>
      </c>
      <c r="N134" s="96" t="s">
        <v>587</v>
      </c>
      <c r="O134" s="97" t="s">
        <v>588</v>
      </c>
      <c r="P134" s="96" t="s">
        <v>820</v>
      </c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s="247" customFormat="1" ht="14.25" customHeight="1">
      <c r="A135" s="271">
        <v>1</v>
      </c>
      <c r="B135" s="272">
        <v>44488</v>
      </c>
      <c r="C135" s="273"/>
      <c r="D135" s="274" t="s">
        <v>137</v>
      </c>
      <c r="E135" s="275" t="s">
        <v>591</v>
      </c>
      <c r="F135" s="276" t="s">
        <v>828</v>
      </c>
      <c r="G135" s="276">
        <v>198</v>
      </c>
      <c r="H135" s="275"/>
      <c r="I135" s="277" t="s">
        <v>825</v>
      </c>
      <c r="J135" s="278" t="s">
        <v>592</v>
      </c>
      <c r="K135" s="278"/>
      <c r="L135" s="279"/>
      <c r="M135" s="280"/>
      <c r="N135" s="278"/>
      <c r="O135" s="281"/>
      <c r="P135" s="278"/>
      <c r="Q135" s="246"/>
      <c r="R135" s="1" t="s">
        <v>590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399">
        <v>2</v>
      </c>
      <c r="B136" s="386">
        <v>44599</v>
      </c>
      <c r="C136" s="400"/>
      <c r="D136" s="401" t="s">
        <v>71</v>
      </c>
      <c r="E136" s="402" t="s">
        <v>591</v>
      </c>
      <c r="F136" s="399">
        <v>200</v>
      </c>
      <c r="G136" s="399">
        <v>183</v>
      </c>
      <c r="H136" s="402">
        <v>224</v>
      </c>
      <c r="I136" s="403" t="s">
        <v>861</v>
      </c>
      <c r="J136" s="404" t="s">
        <v>980</v>
      </c>
      <c r="K136" s="404">
        <f t="shared" ref="K136" si="118">H136-F136</f>
        <v>24</v>
      </c>
      <c r="L136" s="405">
        <f>(F136*-0.7)/100</f>
        <v>-1.4</v>
      </c>
      <c r="M136" s="406">
        <f t="shared" ref="M136" si="119">(K136+L136)/F136</f>
        <v>0.113</v>
      </c>
      <c r="N136" s="404" t="s">
        <v>589</v>
      </c>
      <c r="O136" s="407">
        <v>44624</v>
      </c>
      <c r="P136" s="421"/>
      <c r="Q136" s="246"/>
      <c r="R136" s="246" t="s">
        <v>590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ht="14.25" customHeight="1">
      <c r="A137" s="164"/>
      <c r="B137" s="141"/>
      <c r="C137" s="165"/>
      <c r="D137" s="100"/>
      <c r="E137" s="166"/>
      <c r="F137" s="166"/>
      <c r="G137" s="166"/>
      <c r="H137" s="166"/>
      <c r="I137" s="166"/>
      <c r="J137" s="166"/>
      <c r="K137" s="167"/>
      <c r="L137" s="168"/>
      <c r="M137" s="166"/>
      <c r="N137" s="169"/>
      <c r="O137" s="170"/>
      <c r="P137" s="170"/>
      <c r="R137" s="6"/>
      <c r="S137" s="41"/>
      <c r="T137" s="1"/>
      <c r="U137" s="1"/>
      <c r="V137" s="1"/>
      <c r="W137" s="1"/>
      <c r="X137" s="1"/>
      <c r="Y137" s="1"/>
      <c r="Z137" s="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</row>
    <row r="138" spans="1:38" ht="12.75" customHeight="1">
      <c r="A138" s="119" t="s">
        <v>593</v>
      </c>
      <c r="B138" s="119"/>
      <c r="C138" s="119"/>
      <c r="D138" s="119"/>
      <c r="E138" s="41"/>
      <c r="F138" s="127" t="s">
        <v>595</v>
      </c>
      <c r="G138" s="56"/>
      <c r="H138" s="56"/>
      <c r="I138" s="56"/>
      <c r="J138" s="6"/>
      <c r="K138" s="145"/>
      <c r="L138" s="146"/>
      <c r="M138" s="6"/>
      <c r="N138" s="109"/>
      <c r="O138" s="171"/>
      <c r="P138" s="1"/>
      <c r="Q138" s="1"/>
      <c r="R138" s="6"/>
      <c r="S138" s="1"/>
      <c r="T138" s="1"/>
      <c r="U138" s="1"/>
      <c r="V138" s="1"/>
      <c r="W138" s="1"/>
      <c r="X138" s="1"/>
      <c r="Y138" s="1"/>
    </row>
    <row r="139" spans="1:38" ht="12.75" customHeight="1">
      <c r="A139" s="126" t="s">
        <v>594</v>
      </c>
      <c r="B139" s="119"/>
      <c r="C139" s="119"/>
      <c r="D139" s="119"/>
      <c r="E139" s="6"/>
      <c r="F139" s="127" t="s">
        <v>597</v>
      </c>
      <c r="G139" s="6"/>
      <c r="H139" s="6" t="s">
        <v>816</v>
      </c>
      <c r="I139" s="6"/>
      <c r="J139" s="1"/>
      <c r="K139" s="6"/>
      <c r="L139" s="6"/>
      <c r="M139" s="6"/>
      <c r="N139" s="1"/>
      <c r="O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26"/>
      <c r="B140" s="119"/>
      <c r="C140" s="119"/>
      <c r="D140" s="119"/>
      <c r="E140" s="6"/>
      <c r="F140" s="127"/>
      <c r="G140" s="6"/>
      <c r="H140" s="6"/>
      <c r="I140" s="6"/>
      <c r="J140" s="1"/>
      <c r="K140" s="6"/>
      <c r="L140" s="6"/>
      <c r="M140" s="6"/>
      <c r="N140" s="1"/>
      <c r="O140" s="1"/>
      <c r="Q140" s="1"/>
      <c r="R140" s="5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"/>
      <c r="B141" s="134" t="s">
        <v>614</v>
      </c>
      <c r="C141" s="134"/>
      <c r="D141" s="134"/>
      <c r="E141" s="134"/>
      <c r="F141" s="135"/>
      <c r="G141" s="6"/>
      <c r="H141" s="6"/>
      <c r="I141" s="136"/>
      <c r="J141" s="137"/>
      <c r="K141" s="138"/>
      <c r="L141" s="137"/>
      <c r="M141" s="6"/>
      <c r="N141" s="1"/>
      <c r="O141" s="1"/>
      <c r="Q141" s="1"/>
      <c r="R141" s="56"/>
      <c r="S141" s="1"/>
      <c r="T141" s="1"/>
      <c r="U141" s="1"/>
      <c r="V141" s="1"/>
      <c r="W141" s="1"/>
      <c r="X141" s="1"/>
      <c r="Y141" s="1"/>
      <c r="Z141" s="1"/>
    </row>
    <row r="142" spans="1:38" ht="38.25" customHeight="1">
      <c r="A142" s="95" t="s">
        <v>16</v>
      </c>
      <c r="B142" s="96" t="s">
        <v>566</v>
      </c>
      <c r="C142" s="96"/>
      <c r="D142" s="97" t="s">
        <v>577</v>
      </c>
      <c r="E142" s="96" t="s">
        <v>578</v>
      </c>
      <c r="F142" s="96" t="s">
        <v>579</v>
      </c>
      <c r="G142" s="96" t="s">
        <v>599</v>
      </c>
      <c r="H142" s="96" t="s">
        <v>581</v>
      </c>
      <c r="I142" s="96" t="s">
        <v>582</v>
      </c>
      <c r="J142" s="172" t="s">
        <v>583</v>
      </c>
      <c r="K142" s="139" t="s">
        <v>600</v>
      </c>
      <c r="L142" s="149" t="s">
        <v>608</v>
      </c>
      <c r="M142" s="96" t="s">
        <v>609</v>
      </c>
      <c r="N142" s="140" t="s">
        <v>585</v>
      </c>
      <c r="O142" s="98" t="s">
        <v>586</v>
      </c>
      <c r="P142" s="96" t="s">
        <v>587</v>
      </c>
      <c r="Q142" s="97" t="s">
        <v>588</v>
      </c>
      <c r="R142" s="56"/>
      <c r="S142" s="1"/>
      <c r="T142" s="1"/>
      <c r="U142" s="1"/>
      <c r="V142" s="1"/>
      <c r="W142" s="1"/>
      <c r="X142" s="1"/>
      <c r="Y142" s="1"/>
      <c r="Z142" s="1"/>
    </row>
    <row r="143" spans="1:38" ht="14.25" customHeight="1">
      <c r="A143" s="101"/>
      <c r="B143" s="102"/>
      <c r="C143" s="173"/>
      <c r="D143" s="103"/>
      <c r="E143" s="104"/>
      <c r="F143" s="174"/>
      <c r="G143" s="101"/>
      <c r="H143" s="104"/>
      <c r="I143" s="105"/>
      <c r="J143" s="175"/>
      <c r="K143" s="175"/>
      <c r="L143" s="176"/>
      <c r="M143" s="99"/>
      <c r="N143" s="176"/>
      <c r="O143" s="177"/>
      <c r="P143" s="178"/>
      <c r="Q143" s="179"/>
      <c r="R143" s="144"/>
      <c r="S143" s="113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38" ht="14.25" customHeight="1">
      <c r="A144" s="101"/>
      <c r="B144" s="102"/>
      <c r="C144" s="173"/>
      <c r="D144" s="103"/>
      <c r="E144" s="104"/>
      <c r="F144" s="174"/>
      <c r="G144" s="101"/>
      <c r="H144" s="104"/>
      <c r="I144" s="105"/>
      <c r="J144" s="175"/>
      <c r="K144" s="175"/>
      <c r="L144" s="176"/>
      <c r="M144" s="99"/>
      <c r="N144" s="176"/>
      <c r="O144" s="177"/>
      <c r="P144" s="178"/>
      <c r="Q144" s="179"/>
      <c r="R144" s="144"/>
      <c r="S144" s="113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38" ht="14.25" customHeight="1">
      <c r="A145" s="101"/>
      <c r="B145" s="102"/>
      <c r="C145" s="173"/>
      <c r="D145" s="103"/>
      <c r="E145" s="104"/>
      <c r="F145" s="174"/>
      <c r="G145" s="101"/>
      <c r="H145" s="104"/>
      <c r="I145" s="105"/>
      <c r="J145" s="175"/>
      <c r="K145" s="175"/>
      <c r="L145" s="176"/>
      <c r="M145" s="99"/>
      <c r="N145" s="176"/>
      <c r="O145" s="177"/>
      <c r="P145" s="178"/>
      <c r="Q145" s="179"/>
      <c r="R145" s="6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4.25" customHeight="1">
      <c r="A146" s="101"/>
      <c r="B146" s="102"/>
      <c r="C146" s="173"/>
      <c r="D146" s="103"/>
      <c r="E146" s="104"/>
      <c r="F146" s="175"/>
      <c r="G146" s="101"/>
      <c r="H146" s="104"/>
      <c r="I146" s="105"/>
      <c r="J146" s="175"/>
      <c r="K146" s="175"/>
      <c r="L146" s="176"/>
      <c r="M146" s="99"/>
      <c r="N146" s="176"/>
      <c r="O146" s="177"/>
      <c r="P146" s="178"/>
      <c r="Q146" s="179"/>
      <c r="R146" s="6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4.25" customHeight="1">
      <c r="A147" s="101"/>
      <c r="B147" s="102"/>
      <c r="C147" s="173"/>
      <c r="D147" s="103"/>
      <c r="E147" s="104"/>
      <c r="F147" s="175"/>
      <c r="G147" s="101"/>
      <c r="H147" s="104"/>
      <c r="I147" s="105"/>
      <c r="J147" s="175"/>
      <c r="K147" s="175"/>
      <c r="L147" s="176"/>
      <c r="M147" s="99"/>
      <c r="N147" s="176"/>
      <c r="O147" s="177"/>
      <c r="P147" s="178"/>
      <c r="Q147" s="179"/>
      <c r="R147" s="6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4.25" customHeight="1">
      <c r="A148" s="101"/>
      <c r="B148" s="102"/>
      <c r="C148" s="173"/>
      <c r="D148" s="103"/>
      <c r="E148" s="104"/>
      <c r="F148" s="174"/>
      <c r="G148" s="101"/>
      <c r="H148" s="104"/>
      <c r="I148" s="105"/>
      <c r="J148" s="175"/>
      <c r="K148" s="175"/>
      <c r="L148" s="176"/>
      <c r="M148" s="99"/>
      <c r="N148" s="176"/>
      <c r="O148" s="177"/>
      <c r="P148" s="178"/>
      <c r="Q148" s="179"/>
      <c r="R148" s="6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4.25" customHeight="1">
      <c r="A149" s="101"/>
      <c r="B149" s="102"/>
      <c r="C149" s="173"/>
      <c r="D149" s="103"/>
      <c r="E149" s="104"/>
      <c r="F149" s="174"/>
      <c r="G149" s="101"/>
      <c r="H149" s="104"/>
      <c r="I149" s="105"/>
      <c r="J149" s="175"/>
      <c r="K149" s="175"/>
      <c r="L149" s="175"/>
      <c r="M149" s="175"/>
      <c r="N149" s="176"/>
      <c r="O149" s="180"/>
      <c r="P149" s="178"/>
      <c r="Q149" s="179"/>
      <c r="R149" s="6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101"/>
      <c r="B150" s="102"/>
      <c r="C150" s="173"/>
      <c r="D150" s="103"/>
      <c r="E150" s="104"/>
      <c r="F150" s="175"/>
      <c r="G150" s="101"/>
      <c r="H150" s="104"/>
      <c r="I150" s="105"/>
      <c r="J150" s="175"/>
      <c r="K150" s="175"/>
      <c r="L150" s="176"/>
      <c r="M150" s="99"/>
      <c r="N150" s="176"/>
      <c r="O150" s="177"/>
      <c r="P150" s="178"/>
      <c r="Q150" s="179"/>
      <c r="R150" s="144"/>
      <c r="S150" s="113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01"/>
      <c r="B151" s="102"/>
      <c r="C151" s="173"/>
      <c r="D151" s="103"/>
      <c r="E151" s="104"/>
      <c r="F151" s="174"/>
      <c r="G151" s="101"/>
      <c r="H151" s="104"/>
      <c r="I151" s="105"/>
      <c r="J151" s="181"/>
      <c r="K151" s="181"/>
      <c r="L151" s="181"/>
      <c r="M151" s="181"/>
      <c r="N151" s="182"/>
      <c r="O151" s="177"/>
      <c r="P151" s="106"/>
      <c r="Q151" s="179"/>
      <c r="R151" s="144"/>
      <c r="S151" s="113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>
      <c r="A152" s="126"/>
      <c r="B152" s="119"/>
      <c r="C152" s="119"/>
      <c r="D152" s="119"/>
      <c r="E152" s="6"/>
      <c r="F152" s="127"/>
      <c r="G152" s="6"/>
      <c r="H152" s="6"/>
      <c r="I152" s="6"/>
      <c r="J152" s="1"/>
      <c r="K152" s="6"/>
      <c r="L152" s="6"/>
      <c r="M152" s="6"/>
      <c r="N152" s="1"/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126"/>
      <c r="B153" s="119"/>
      <c r="C153" s="119"/>
      <c r="D153" s="119"/>
      <c r="E153" s="6"/>
      <c r="F153" s="127"/>
      <c r="G153" s="56"/>
      <c r="H153" s="41"/>
      <c r="I153" s="56"/>
      <c r="J153" s="6"/>
      <c r="K153" s="145"/>
      <c r="L153" s="146"/>
      <c r="M153" s="6"/>
      <c r="N153" s="109"/>
      <c r="O153" s="147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56"/>
      <c r="B154" s="108"/>
      <c r="C154" s="108"/>
      <c r="D154" s="41"/>
      <c r="E154" s="56"/>
      <c r="F154" s="56"/>
      <c r="G154" s="56"/>
      <c r="H154" s="41"/>
      <c r="I154" s="56"/>
      <c r="J154" s="6"/>
      <c r="K154" s="145"/>
      <c r="L154" s="146"/>
      <c r="M154" s="6"/>
      <c r="N154" s="109"/>
      <c r="O154" s="147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41"/>
      <c r="B155" s="183" t="s">
        <v>615</v>
      </c>
      <c r="C155" s="183"/>
      <c r="D155" s="183"/>
      <c r="E155" s="183"/>
      <c r="F155" s="6"/>
      <c r="G155" s="6"/>
      <c r="H155" s="137"/>
      <c r="I155" s="6"/>
      <c r="J155" s="137"/>
      <c r="K155" s="138"/>
      <c r="L155" s="6"/>
      <c r="M155" s="6"/>
      <c r="N155" s="1"/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38.25" customHeight="1">
      <c r="A156" s="95" t="s">
        <v>16</v>
      </c>
      <c r="B156" s="96" t="s">
        <v>566</v>
      </c>
      <c r="C156" s="96"/>
      <c r="D156" s="97" t="s">
        <v>577</v>
      </c>
      <c r="E156" s="96" t="s">
        <v>578</v>
      </c>
      <c r="F156" s="96" t="s">
        <v>579</v>
      </c>
      <c r="G156" s="96" t="s">
        <v>616</v>
      </c>
      <c r="H156" s="96" t="s">
        <v>617</v>
      </c>
      <c r="I156" s="96" t="s">
        <v>582</v>
      </c>
      <c r="J156" s="184" t="s">
        <v>583</v>
      </c>
      <c r="K156" s="96" t="s">
        <v>584</v>
      </c>
      <c r="L156" s="96" t="s">
        <v>618</v>
      </c>
      <c r="M156" s="96" t="s">
        <v>587</v>
      </c>
      <c r="N156" s="97" t="s">
        <v>588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85">
        <v>1</v>
      </c>
      <c r="B157" s="186">
        <v>41579</v>
      </c>
      <c r="C157" s="186"/>
      <c r="D157" s="187" t="s">
        <v>619</v>
      </c>
      <c r="E157" s="188" t="s">
        <v>620</v>
      </c>
      <c r="F157" s="189">
        <v>82</v>
      </c>
      <c r="G157" s="188" t="s">
        <v>621</v>
      </c>
      <c r="H157" s="188">
        <v>100</v>
      </c>
      <c r="I157" s="190">
        <v>100</v>
      </c>
      <c r="J157" s="191" t="s">
        <v>622</v>
      </c>
      <c r="K157" s="192">
        <f t="shared" ref="K157:K209" si="120">H157-F157</f>
        <v>18</v>
      </c>
      <c r="L157" s="193">
        <f t="shared" ref="L157:L209" si="121">K157/F157</f>
        <v>0.21951219512195122</v>
      </c>
      <c r="M157" s="188" t="s">
        <v>589</v>
      </c>
      <c r="N157" s="194">
        <v>42657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85">
        <v>2</v>
      </c>
      <c r="B158" s="186">
        <v>41794</v>
      </c>
      <c r="C158" s="186"/>
      <c r="D158" s="187" t="s">
        <v>623</v>
      </c>
      <c r="E158" s="188" t="s">
        <v>591</v>
      </c>
      <c r="F158" s="189">
        <v>257</v>
      </c>
      <c r="G158" s="188" t="s">
        <v>621</v>
      </c>
      <c r="H158" s="188">
        <v>300</v>
      </c>
      <c r="I158" s="190">
        <v>300</v>
      </c>
      <c r="J158" s="191" t="s">
        <v>622</v>
      </c>
      <c r="K158" s="192">
        <f t="shared" si="120"/>
        <v>43</v>
      </c>
      <c r="L158" s="193">
        <f t="shared" si="121"/>
        <v>0.16731517509727625</v>
      </c>
      <c r="M158" s="188" t="s">
        <v>589</v>
      </c>
      <c r="N158" s="194">
        <v>41822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85">
        <v>3</v>
      </c>
      <c r="B159" s="186">
        <v>41828</v>
      </c>
      <c r="C159" s="186"/>
      <c r="D159" s="187" t="s">
        <v>624</v>
      </c>
      <c r="E159" s="188" t="s">
        <v>591</v>
      </c>
      <c r="F159" s="189">
        <v>393</v>
      </c>
      <c r="G159" s="188" t="s">
        <v>621</v>
      </c>
      <c r="H159" s="188">
        <v>468</v>
      </c>
      <c r="I159" s="190">
        <v>468</v>
      </c>
      <c r="J159" s="191" t="s">
        <v>622</v>
      </c>
      <c r="K159" s="192">
        <f t="shared" si="120"/>
        <v>75</v>
      </c>
      <c r="L159" s="193">
        <f t="shared" si="121"/>
        <v>0.19083969465648856</v>
      </c>
      <c r="M159" s="188" t="s">
        <v>589</v>
      </c>
      <c r="N159" s="194">
        <v>41863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85">
        <v>4</v>
      </c>
      <c r="B160" s="186">
        <v>41857</v>
      </c>
      <c r="C160" s="186"/>
      <c r="D160" s="187" t="s">
        <v>625</v>
      </c>
      <c r="E160" s="188" t="s">
        <v>591</v>
      </c>
      <c r="F160" s="189">
        <v>205</v>
      </c>
      <c r="G160" s="188" t="s">
        <v>621</v>
      </c>
      <c r="H160" s="188">
        <v>275</v>
      </c>
      <c r="I160" s="190">
        <v>250</v>
      </c>
      <c r="J160" s="191" t="s">
        <v>622</v>
      </c>
      <c r="K160" s="192">
        <f t="shared" si="120"/>
        <v>70</v>
      </c>
      <c r="L160" s="193">
        <f t="shared" si="121"/>
        <v>0.34146341463414637</v>
      </c>
      <c r="M160" s="188" t="s">
        <v>589</v>
      </c>
      <c r="N160" s="194">
        <v>41962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5</v>
      </c>
      <c r="B161" s="186">
        <v>41886</v>
      </c>
      <c r="C161" s="186"/>
      <c r="D161" s="187" t="s">
        <v>626</v>
      </c>
      <c r="E161" s="188" t="s">
        <v>591</v>
      </c>
      <c r="F161" s="189">
        <v>162</v>
      </c>
      <c r="G161" s="188" t="s">
        <v>621</v>
      </c>
      <c r="H161" s="188">
        <v>190</v>
      </c>
      <c r="I161" s="190">
        <v>190</v>
      </c>
      <c r="J161" s="191" t="s">
        <v>622</v>
      </c>
      <c r="K161" s="192">
        <f t="shared" si="120"/>
        <v>28</v>
      </c>
      <c r="L161" s="193">
        <f t="shared" si="121"/>
        <v>0.1728395061728395</v>
      </c>
      <c r="M161" s="188" t="s">
        <v>589</v>
      </c>
      <c r="N161" s="194">
        <v>42006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6</v>
      </c>
      <c r="B162" s="186">
        <v>41886</v>
      </c>
      <c r="C162" s="186"/>
      <c r="D162" s="187" t="s">
        <v>627</v>
      </c>
      <c r="E162" s="188" t="s">
        <v>591</v>
      </c>
      <c r="F162" s="189">
        <v>75</v>
      </c>
      <c r="G162" s="188" t="s">
        <v>621</v>
      </c>
      <c r="H162" s="188">
        <v>91.5</v>
      </c>
      <c r="I162" s="190" t="s">
        <v>628</v>
      </c>
      <c r="J162" s="191" t="s">
        <v>629</v>
      </c>
      <c r="K162" s="192">
        <f t="shared" si="120"/>
        <v>16.5</v>
      </c>
      <c r="L162" s="193">
        <f t="shared" si="121"/>
        <v>0.22</v>
      </c>
      <c r="M162" s="188" t="s">
        <v>589</v>
      </c>
      <c r="N162" s="194">
        <v>41954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7</v>
      </c>
      <c r="B163" s="186">
        <v>41913</v>
      </c>
      <c r="C163" s="186"/>
      <c r="D163" s="187" t="s">
        <v>630</v>
      </c>
      <c r="E163" s="188" t="s">
        <v>591</v>
      </c>
      <c r="F163" s="189">
        <v>850</v>
      </c>
      <c r="G163" s="188" t="s">
        <v>621</v>
      </c>
      <c r="H163" s="188">
        <v>982.5</v>
      </c>
      <c r="I163" s="190">
        <v>1050</v>
      </c>
      <c r="J163" s="191" t="s">
        <v>631</v>
      </c>
      <c r="K163" s="192">
        <f t="shared" si="120"/>
        <v>132.5</v>
      </c>
      <c r="L163" s="193">
        <f t="shared" si="121"/>
        <v>0.15588235294117647</v>
      </c>
      <c r="M163" s="188" t="s">
        <v>589</v>
      </c>
      <c r="N163" s="194">
        <v>42039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8</v>
      </c>
      <c r="B164" s="186">
        <v>41913</v>
      </c>
      <c r="C164" s="186"/>
      <c r="D164" s="187" t="s">
        <v>632</v>
      </c>
      <c r="E164" s="188" t="s">
        <v>591</v>
      </c>
      <c r="F164" s="189">
        <v>475</v>
      </c>
      <c r="G164" s="188" t="s">
        <v>621</v>
      </c>
      <c r="H164" s="188">
        <v>515</v>
      </c>
      <c r="I164" s="190">
        <v>600</v>
      </c>
      <c r="J164" s="191" t="s">
        <v>633</v>
      </c>
      <c r="K164" s="192">
        <f t="shared" si="120"/>
        <v>40</v>
      </c>
      <c r="L164" s="193">
        <f t="shared" si="121"/>
        <v>8.4210526315789472E-2</v>
      </c>
      <c r="M164" s="188" t="s">
        <v>589</v>
      </c>
      <c r="N164" s="194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9</v>
      </c>
      <c r="B165" s="186">
        <v>41913</v>
      </c>
      <c r="C165" s="186"/>
      <c r="D165" s="187" t="s">
        <v>634</v>
      </c>
      <c r="E165" s="188" t="s">
        <v>591</v>
      </c>
      <c r="F165" s="189">
        <v>86</v>
      </c>
      <c r="G165" s="188" t="s">
        <v>621</v>
      </c>
      <c r="H165" s="188">
        <v>99</v>
      </c>
      <c r="I165" s="190">
        <v>140</v>
      </c>
      <c r="J165" s="191" t="s">
        <v>635</v>
      </c>
      <c r="K165" s="192">
        <f t="shared" si="120"/>
        <v>13</v>
      </c>
      <c r="L165" s="193">
        <f t="shared" si="121"/>
        <v>0.15116279069767441</v>
      </c>
      <c r="M165" s="188" t="s">
        <v>589</v>
      </c>
      <c r="N165" s="194">
        <v>41939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10</v>
      </c>
      <c r="B166" s="186">
        <v>41926</v>
      </c>
      <c r="C166" s="186"/>
      <c r="D166" s="187" t="s">
        <v>636</v>
      </c>
      <c r="E166" s="188" t="s">
        <v>591</v>
      </c>
      <c r="F166" s="189">
        <v>496.6</v>
      </c>
      <c r="G166" s="188" t="s">
        <v>621</v>
      </c>
      <c r="H166" s="188">
        <v>621</v>
      </c>
      <c r="I166" s="190">
        <v>580</v>
      </c>
      <c r="J166" s="191" t="s">
        <v>622</v>
      </c>
      <c r="K166" s="192">
        <f t="shared" si="120"/>
        <v>124.39999999999998</v>
      </c>
      <c r="L166" s="193">
        <f t="shared" si="121"/>
        <v>0.25050342327829234</v>
      </c>
      <c r="M166" s="188" t="s">
        <v>589</v>
      </c>
      <c r="N166" s="194">
        <v>42605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11</v>
      </c>
      <c r="B167" s="186">
        <v>41926</v>
      </c>
      <c r="C167" s="186"/>
      <c r="D167" s="187" t="s">
        <v>637</v>
      </c>
      <c r="E167" s="188" t="s">
        <v>591</v>
      </c>
      <c r="F167" s="189">
        <v>2481.9</v>
      </c>
      <c r="G167" s="188" t="s">
        <v>621</v>
      </c>
      <c r="H167" s="188">
        <v>2840</v>
      </c>
      <c r="I167" s="190">
        <v>2870</v>
      </c>
      <c r="J167" s="191" t="s">
        <v>638</v>
      </c>
      <c r="K167" s="192">
        <f t="shared" si="120"/>
        <v>358.09999999999991</v>
      </c>
      <c r="L167" s="193">
        <f t="shared" si="121"/>
        <v>0.14428462065353154</v>
      </c>
      <c r="M167" s="188" t="s">
        <v>589</v>
      </c>
      <c r="N167" s="194">
        <v>42017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12</v>
      </c>
      <c r="B168" s="186">
        <v>41928</v>
      </c>
      <c r="C168" s="186"/>
      <c r="D168" s="187" t="s">
        <v>639</v>
      </c>
      <c r="E168" s="188" t="s">
        <v>591</v>
      </c>
      <c r="F168" s="189">
        <v>84.5</v>
      </c>
      <c r="G168" s="188" t="s">
        <v>621</v>
      </c>
      <c r="H168" s="188">
        <v>93</v>
      </c>
      <c r="I168" s="190">
        <v>110</v>
      </c>
      <c r="J168" s="191" t="s">
        <v>640</v>
      </c>
      <c r="K168" s="192">
        <f t="shared" si="120"/>
        <v>8.5</v>
      </c>
      <c r="L168" s="193">
        <f t="shared" si="121"/>
        <v>0.10059171597633136</v>
      </c>
      <c r="M168" s="188" t="s">
        <v>589</v>
      </c>
      <c r="N168" s="194">
        <v>41939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13</v>
      </c>
      <c r="B169" s="186">
        <v>41928</v>
      </c>
      <c r="C169" s="186"/>
      <c r="D169" s="187" t="s">
        <v>641</v>
      </c>
      <c r="E169" s="188" t="s">
        <v>591</v>
      </c>
      <c r="F169" s="189">
        <v>401</v>
      </c>
      <c r="G169" s="188" t="s">
        <v>621</v>
      </c>
      <c r="H169" s="188">
        <v>428</v>
      </c>
      <c r="I169" s="190">
        <v>450</v>
      </c>
      <c r="J169" s="191" t="s">
        <v>642</v>
      </c>
      <c r="K169" s="192">
        <f t="shared" si="120"/>
        <v>27</v>
      </c>
      <c r="L169" s="193">
        <f t="shared" si="121"/>
        <v>6.7331670822942641E-2</v>
      </c>
      <c r="M169" s="188" t="s">
        <v>589</v>
      </c>
      <c r="N169" s="194">
        <v>42020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14</v>
      </c>
      <c r="B170" s="186">
        <v>41928</v>
      </c>
      <c r="C170" s="186"/>
      <c r="D170" s="187" t="s">
        <v>643</v>
      </c>
      <c r="E170" s="188" t="s">
        <v>591</v>
      </c>
      <c r="F170" s="189">
        <v>101</v>
      </c>
      <c r="G170" s="188" t="s">
        <v>621</v>
      </c>
      <c r="H170" s="188">
        <v>112</v>
      </c>
      <c r="I170" s="190">
        <v>120</v>
      </c>
      <c r="J170" s="191" t="s">
        <v>644</v>
      </c>
      <c r="K170" s="192">
        <f t="shared" si="120"/>
        <v>11</v>
      </c>
      <c r="L170" s="193">
        <f t="shared" si="121"/>
        <v>0.10891089108910891</v>
      </c>
      <c r="M170" s="188" t="s">
        <v>589</v>
      </c>
      <c r="N170" s="194">
        <v>41939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15</v>
      </c>
      <c r="B171" s="186">
        <v>41954</v>
      </c>
      <c r="C171" s="186"/>
      <c r="D171" s="187" t="s">
        <v>645</v>
      </c>
      <c r="E171" s="188" t="s">
        <v>591</v>
      </c>
      <c r="F171" s="189">
        <v>59</v>
      </c>
      <c r="G171" s="188" t="s">
        <v>621</v>
      </c>
      <c r="H171" s="188">
        <v>76</v>
      </c>
      <c r="I171" s="190">
        <v>76</v>
      </c>
      <c r="J171" s="191" t="s">
        <v>622</v>
      </c>
      <c r="K171" s="192">
        <f t="shared" si="120"/>
        <v>17</v>
      </c>
      <c r="L171" s="193">
        <f t="shared" si="121"/>
        <v>0.28813559322033899</v>
      </c>
      <c r="M171" s="188" t="s">
        <v>589</v>
      </c>
      <c r="N171" s="194">
        <v>43032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16</v>
      </c>
      <c r="B172" s="186">
        <v>41954</v>
      </c>
      <c r="C172" s="186"/>
      <c r="D172" s="187" t="s">
        <v>634</v>
      </c>
      <c r="E172" s="188" t="s">
        <v>591</v>
      </c>
      <c r="F172" s="189">
        <v>99</v>
      </c>
      <c r="G172" s="188" t="s">
        <v>621</v>
      </c>
      <c r="H172" s="188">
        <v>120</v>
      </c>
      <c r="I172" s="190">
        <v>120</v>
      </c>
      <c r="J172" s="191" t="s">
        <v>602</v>
      </c>
      <c r="K172" s="192">
        <f t="shared" si="120"/>
        <v>21</v>
      </c>
      <c r="L172" s="193">
        <f t="shared" si="121"/>
        <v>0.21212121212121213</v>
      </c>
      <c r="M172" s="188" t="s">
        <v>589</v>
      </c>
      <c r="N172" s="194">
        <v>41960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17</v>
      </c>
      <c r="B173" s="186">
        <v>41956</v>
      </c>
      <c r="C173" s="186"/>
      <c r="D173" s="187" t="s">
        <v>646</v>
      </c>
      <c r="E173" s="188" t="s">
        <v>591</v>
      </c>
      <c r="F173" s="189">
        <v>22</v>
      </c>
      <c r="G173" s="188" t="s">
        <v>621</v>
      </c>
      <c r="H173" s="188">
        <v>33.549999999999997</v>
      </c>
      <c r="I173" s="190">
        <v>32</v>
      </c>
      <c r="J173" s="191" t="s">
        <v>647</v>
      </c>
      <c r="K173" s="192">
        <f t="shared" si="120"/>
        <v>11.549999999999997</v>
      </c>
      <c r="L173" s="193">
        <f t="shared" si="121"/>
        <v>0.52499999999999991</v>
      </c>
      <c r="M173" s="188" t="s">
        <v>589</v>
      </c>
      <c r="N173" s="194">
        <v>42188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18</v>
      </c>
      <c r="B174" s="186">
        <v>41976</v>
      </c>
      <c r="C174" s="186"/>
      <c r="D174" s="187" t="s">
        <v>648</v>
      </c>
      <c r="E174" s="188" t="s">
        <v>591</v>
      </c>
      <c r="F174" s="189">
        <v>440</v>
      </c>
      <c r="G174" s="188" t="s">
        <v>621</v>
      </c>
      <c r="H174" s="188">
        <v>520</v>
      </c>
      <c r="I174" s="190">
        <v>520</v>
      </c>
      <c r="J174" s="191" t="s">
        <v>649</v>
      </c>
      <c r="K174" s="192">
        <f t="shared" si="120"/>
        <v>80</v>
      </c>
      <c r="L174" s="193">
        <f t="shared" si="121"/>
        <v>0.18181818181818182</v>
      </c>
      <c r="M174" s="188" t="s">
        <v>589</v>
      </c>
      <c r="N174" s="194">
        <v>42208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19</v>
      </c>
      <c r="B175" s="186">
        <v>41976</v>
      </c>
      <c r="C175" s="186"/>
      <c r="D175" s="187" t="s">
        <v>650</v>
      </c>
      <c r="E175" s="188" t="s">
        <v>591</v>
      </c>
      <c r="F175" s="189">
        <v>360</v>
      </c>
      <c r="G175" s="188" t="s">
        <v>621</v>
      </c>
      <c r="H175" s="188">
        <v>427</v>
      </c>
      <c r="I175" s="190">
        <v>425</v>
      </c>
      <c r="J175" s="191" t="s">
        <v>651</v>
      </c>
      <c r="K175" s="192">
        <f t="shared" si="120"/>
        <v>67</v>
      </c>
      <c r="L175" s="193">
        <f t="shared" si="121"/>
        <v>0.18611111111111112</v>
      </c>
      <c r="M175" s="188" t="s">
        <v>589</v>
      </c>
      <c r="N175" s="194">
        <v>42058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20</v>
      </c>
      <c r="B176" s="186">
        <v>42012</v>
      </c>
      <c r="C176" s="186"/>
      <c r="D176" s="187" t="s">
        <v>652</v>
      </c>
      <c r="E176" s="188" t="s">
        <v>591</v>
      </c>
      <c r="F176" s="189">
        <v>360</v>
      </c>
      <c r="G176" s="188" t="s">
        <v>621</v>
      </c>
      <c r="H176" s="188">
        <v>455</v>
      </c>
      <c r="I176" s="190">
        <v>420</v>
      </c>
      <c r="J176" s="191" t="s">
        <v>653</v>
      </c>
      <c r="K176" s="192">
        <f t="shared" si="120"/>
        <v>95</v>
      </c>
      <c r="L176" s="193">
        <f t="shared" si="121"/>
        <v>0.2638888888888889</v>
      </c>
      <c r="M176" s="188" t="s">
        <v>589</v>
      </c>
      <c r="N176" s="194">
        <v>42024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21</v>
      </c>
      <c r="B177" s="186">
        <v>42012</v>
      </c>
      <c r="C177" s="186"/>
      <c r="D177" s="187" t="s">
        <v>654</v>
      </c>
      <c r="E177" s="188" t="s">
        <v>591</v>
      </c>
      <c r="F177" s="189">
        <v>130</v>
      </c>
      <c r="G177" s="188"/>
      <c r="H177" s="188">
        <v>175.5</v>
      </c>
      <c r="I177" s="190">
        <v>165</v>
      </c>
      <c r="J177" s="191" t="s">
        <v>655</v>
      </c>
      <c r="K177" s="192">
        <f t="shared" si="120"/>
        <v>45.5</v>
      </c>
      <c r="L177" s="193">
        <f t="shared" si="121"/>
        <v>0.35</v>
      </c>
      <c r="M177" s="188" t="s">
        <v>589</v>
      </c>
      <c r="N177" s="194">
        <v>43088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22</v>
      </c>
      <c r="B178" s="186">
        <v>42040</v>
      </c>
      <c r="C178" s="186"/>
      <c r="D178" s="187" t="s">
        <v>381</v>
      </c>
      <c r="E178" s="188" t="s">
        <v>620</v>
      </c>
      <c r="F178" s="189">
        <v>98</v>
      </c>
      <c r="G178" s="188"/>
      <c r="H178" s="188">
        <v>120</v>
      </c>
      <c r="I178" s="190">
        <v>120</v>
      </c>
      <c r="J178" s="191" t="s">
        <v>622</v>
      </c>
      <c r="K178" s="192">
        <f t="shared" si="120"/>
        <v>22</v>
      </c>
      <c r="L178" s="193">
        <f t="shared" si="121"/>
        <v>0.22448979591836735</v>
      </c>
      <c r="M178" s="188" t="s">
        <v>589</v>
      </c>
      <c r="N178" s="194">
        <v>42753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23</v>
      </c>
      <c r="B179" s="186">
        <v>42040</v>
      </c>
      <c r="C179" s="186"/>
      <c r="D179" s="187" t="s">
        <v>656</v>
      </c>
      <c r="E179" s="188" t="s">
        <v>620</v>
      </c>
      <c r="F179" s="189">
        <v>196</v>
      </c>
      <c r="G179" s="188"/>
      <c r="H179" s="188">
        <v>262</v>
      </c>
      <c r="I179" s="190">
        <v>255</v>
      </c>
      <c r="J179" s="191" t="s">
        <v>622</v>
      </c>
      <c r="K179" s="192">
        <f t="shared" si="120"/>
        <v>66</v>
      </c>
      <c r="L179" s="193">
        <f t="shared" si="121"/>
        <v>0.33673469387755101</v>
      </c>
      <c r="M179" s="188" t="s">
        <v>589</v>
      </c>
      <c r="N179" s="194">
        <v>42599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5">
        <v>24</v>
      </c>
      <c r="B180" s="196">
        <v>42067</v>
      </c>
      <c r="C180" s="196"/>
      <c r="D180" s="197" t="s">
        <v>380</v>
      </c>
      <c r="E180" s="198" t="s">
        <v>620</v>
      </c>
      <c r="F180" s="199">
        <v>235</v>
      </c>
      <c r="G180" s="199"/>
      <c r="H180" s="200">
        <v>77</v>
      </c>
      <c r="I180" s="200" t="s">
        <v>657</v>
      </c>
      <c r="J180" s="201" t="s">
        <v>658</v>
      </c>
      <c r="K180" s="202">
        <f t="shared" si="120"/>
        <v>-158</v>
      </c>
      <c r="L180" s="203">
        <f t="shared" si="121"/>
        <v>-0.67234042553191486</v>
      </c>
      <c r="M180" s="199" t="s">
        <v>601</v>
      </c>
      <c r="N180" s="196">
        <v>43522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25</v>
      </c>
      <c r="B181" s="186">
        <v>42067</v>
      </c>
      <c r="C181" s="186"/>
      <c r="D181" s="187" t="s">
        <v>659</v>
      </c>
      <c r="E181" s="188" t="s">
        <v>620</v>
      </c>
      <c r="F181" s="189">
        <v>185</v>
      </c>
      <c r="G181" s="188"/>
      <c r="H181" s="188">
        <v>224</v>
      </c>
      <c r="I181" s="190" t="s">
        <v>660</v>
      </c>
      <c r="J181" s="191" t="s">
        <v>622</v>
      </c>
      <c r="K181" s="192">
        <f t="shared" si="120"/>
        <v>39</v>
      </c>
      <c r="L181" s="193">
        <f t="shared" si="121"/>
        <v>0.21081081081081082</v>
      </c>
      <c r="M181" s="188" t="s">
        <v>589</v>
      </c>
      <c r="N181" s="194">
        <v>42647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5">
        <v>26</v>
      </c>
      <c r="B182" s="196">
        <v>42090</v>
      </c>
      <c r="C182" s="196"/>
      <c r="D182" s="204" t="s">
        <v>661</v>
      </c>
      <c r="E182" s="199" t="s">
        <v>620</v>
      </c>
      <c r="F182" s="199">
        <v>49.5</v>
      </c>
      <c r="G182" s="200"/>
      <c r="H182" s="200">
        <v>15.85</v>
      </c>
      <c r="I182" s="200">
        <v>67</v>
      </c>
      <c r="J182" s="201" t="s">
        <v>662</v>
      </c>
      <c r="K182" s="200">
        <f t="shared" si="120"/>
        <v>-33.65</v>
      </c>
      <c r="L182" s="205">
        <f t="shared" si="121"/>
        <v>-0.67979797979797973</v>
      </c>
      <c r="M182" s="199" t="s">
        <v>601</v>
      </c>
      <c r="N182" s="206">
        <v>43627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27</v>
      </c>
      <c r="B183" s="186">
        <v>42093</v>
      </c>
      <c r="C183" s="186"/>
      <c r="D183" s="187" t="s">
        <v>663</v>
      </c>
      <c r="E183" s="188" t="s">
        <v>620</v>
      </c>
      <c r="F183" s="189">
        <v>183.5</v>
      </c>
      <c r="G183" s="188"/>
      <c r="H183" s="188">
        <v>219</v>
      </c>
      <c r="I183" s="190">
        <v>218</v>
      </c>
      <c r="J183" s="191" t="s">
        <v>664</v>
      </c>
      <c r="K183" s="192">
        <f t="shared" si="120"/>
        <v>35.5</v>
      </c>
      <c r="L183" s="193">
        <f t="shared" si="121"/>
        <v>0.19346049046321526</v>
      </c>
      <c r="M183" s="188" t="s">
        <v>589</v>
      </c>
      <c r="N183" s="194">
        <v>42103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28</v>
      </c>
      <c r="B184" s="186">
        <v>42114</v>
      </c>
      <c r="C184" s="186"/>
      <c r="D184" s="187" t="s">
        <v>665</v>
      </c>
      <c r="E184" s="188" t="s">
        <v>620</v>
      </c>
      <c r="F184" s="189">
        <f>(227+237)/2</f>
        <v>232</v>
      </c>
      <c r="G184" s="188"/>
      <c r="H184" s="188">
        <v>298</v>
      </c>
      <c r="I184" s="190">
        <v>298</v>
      </c>
      <c r="J184" s="191" t="s">
        <v>622</v>
      </c>
      <c r="K184" s="192">
        <f t="shared" si="120"/>
        <v>66</v>
      </c>
      <c r="L184" s="193">
        <f t="shared" si="121"/>
        <v>0.28448275862068967</v>
      </c>
      <c r="M184" s="188" t="s">
        <v>589</v>
      </c>
      <c r="N184" s="194">
        <v>42823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29</v>
      </c>
      <c r="B185" s="186">
        <v>42128</v>
      </c>
      <c r="C185" s="186"/>
      <c r="D185" s="187" t="s">
        <v>666</v>
      </c>
      <c r="E185" s="188" t="s">
        <v>591</v>
      </c>
      <c r="F185" s="189">
        <v>385</v>
      </c>
      <c r="G185" s="188"/>
      <c r="H185" s="188">
        <f>212.5+331</f>
        <v>543.5</v>
      </c>
      <c r="I185" s="190">
        <v>510</v>
      </c>
      <c r="J185" s="191" t="s">
        <v>667</v>
      </c>
      <c r="K185" s="192">
        <f t="shared" si="120"/>
        <v>158.5</v>
      </c>
      <c r="L185" s="193">
        <f t="shared" si="121"/>
        <v>0.41168831168831171</v>
      </c>
      <c r="M185" s="188" t="s">
        <v>589</v>
      </c>
      <c r="N185" s="194">
        <v>42235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30</v>
      </c>
      <c r="B186" s="186">
        <v>42128</v>
      </c>
      <c r="C186" s="186"/>
      <c r="D186" s="187" t="s">
        <v>668</v>
      </c>
      <c r="E186" s="188" t="s">
        <v>591</v>
      </c>
      <c r="F186" s="189">
        <v>115.5</v>
      </c>
      <c r="G186" s="188"/>
      <c r="H186" s="188">
        <v>146</v>
      </c>
      <c r="I186" s="190">
        <v>142</v>
      </c>
      <c r="J186" s="191" t="s">
        <v>669</v>
      </c>
      <c r="K186" s="192">
        <f t="shared" si="120"/>
        <v>30.5</v>
      </c>
      <c r="L186" s="193">
        <f t="shared" si="121"/>
        <v>0.26406926406926406</v>
      </c>
      <c r="M186" s="188" t="s">
        <v>589</v>
      </c>
      <c r="N186" s="194">
        <v>42202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31</v>
      </c>
      <c r="B187" s="186">
        <v>42151</v>
      </c>
      <c r="C187" s="186"/>
      <c r="D187" s="187" t="s">
        <v>670</v>
      </c>
      <c r="E187" s="188" t="s">
        <v>591</v>
      </c>
      <c r="F187" s="189">
        <v>237.5</v>
      </c>
      <c r="G187" s="188"/>
      <c r="H187" s="188">
        <v>279.5</v>
      </c>
      <c r="I187" s="190">
        <v>278</v>
      </c>
      <c r="J187" s="191" t="s">
        <v>622</v>
      </c>
      <c r="K187" s="192">
        <f t="shared" si="120"/>
        <v>42</v>
      </c>
      <c r="L187" s="193">
        <f t="shared" si="121"/>
        <v>0.17684210526315788</v>
      </c>
      <c r="M187" s="188" t="s">
        <v>589</v>
      </c>
      <c r="N187" s="194">
        <v>42222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32</v>
      </c>
      <c r="B188" s="186">
        <v>42174</v>
      </c>
      <c r="C188" s="186"/>
      <c r="D188" s="187" t="s">
        <v>641</v>
      </c>
      <c r="E188" s="188" t="s">
        <v>620</v>
      </c>
      <c r="F188" s="189">
        <v>340</v>
      </c>
      <c r="G188" s="188"/>
      <c r="H188" s="188">
        <v>448</v>
      </c>
      <c r="I188" s="190">
        <v>448</v>
      </c>
      <c r="J188" s="191" t="s">
        <v>622</v>
      </c>
      <c r="K188" s="192">
        <f t="shared" si="120"/>
        <v>108</v>
      </c>
      <c r="L188" s="193">
        <f t="shared" si="121"/>
        <v>0.31764705882352939</v>
      </c>
      <c r="M188" s="188" t="s">
        <v>589</v>
      </c>
      <c r="N188" s="194">
        <v>43018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33</v>
      </c>
      <c r="B189" s="186">
        <v>42191</v>
      </c>
      <c r="C189" s="186"/>
      <c r="D189" s="187" t="s">
        <v>671</v>
      </c>
      <c r="E189" s="188" t="s">
        <v>620</v>
      </c>
      <c r="F189" s="189">
        <v>390</v>
      </c>
      <c r="G189" s="188"/>
      <c r="H189" s="188">
        <v>460</v>
      </c>
      <c r="I189" s="190">
        <v>460</v>
      </c>
      <c r="J189" s="191" t="s">
        <v>622</v>
      </c>
      <c r="K189" s="192">
        <f t="shared" si="120"/>
        <v>70</v>
      </c>
      <c r="L189" s="193">
        <f t="shared" si="121"/>
        <v>0.17948717948717949</v>
      </c>
      <c r="M189" s="188" t="s">
        <v>589</v>
      </c>
      <c r="N189" s="194">
        <v>42478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5">
        <v>34</v>
      </c>
      <c r="B190" s="196">
        <v>42195</v>
      </c>
      <c r="C190" s="196"/>
      <c r="D190" s="197" t="s">
        <v>672</v>
      </c>
      <c r="E190" s="198" t="s">
        <v>620</v>
      </c>
      <c r="F190" s="199">
        <v>122.5</v>
      </c>
      <c r="G190" s="199"/>
      <c r="H190" s="200">
        <v>61</v>
      </c>
      <c r="I190" s="200">
        <v>172</v>
      </c>
      <c r="J190" s="201" t="s">
        <v>673</v>
      </c>
      <c r="K190" s="202">
        <f t="shared" si="120"/>
        <v>-61.5</v>
      </c>
      <c r="L190" s="203">
        <f t="shared" si="121"/>
        <v>-0.50204081632653064</v>
      </c>
      <c r="M190" s="199" t="s">
        <v>601</v>
      </c>
      <c r="N190" s="196">
        <v>43333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35</v>
      </c>
      <c r="B191" s="186">
        <v>42219</v>
      </c>
      <c r="C191" s="186"/>
      <c r="D191" s="187" t="s">
        <v>674</v>
      </c>
      <c r="E191" s="188" t="s">
        <v>620</v>
      </c>
      <c r="F191" s="189">
        <v>297.5</v>
      </c>
      <c r="G191" s="188"/>
      <c r="H191" s="188">
        <v>350</v>
      </c>
      <c r="I191" s="190">
        <v>360</v>
      </c>
      <c r="J191" s="191" t="s">
        <v>675</v>
      </c>
      <c r="K191" s="192">
        <f t="shared" si="120"/>
        <v>52.5</v>
      </c>
      <c r="L191" s="193">
        <f t="shared" si="121"/>
        <v>0.17647058823529413</v>
      </c>
      <c r="M191" s="188" t="s">
        <v>589</v>
      </c>
      <c r="N191" s="194">
        <v>42232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36</v>
      </c>
      <c r="B192" s="186">
        <v>42219</v>
      </c>
      <c r="C192" s="186"/>
      <c r="D192" s="187" t="s">
        <v>676</v>
      </c>
      <c r="E192" s="188" t="s">
        <v>620</v>
      </c>
      <c r="F192" s="189">
        <v>115.5</v>
      </c>
      <c r="G192" s="188"/>
      <c r="H192" s="188">
        <v>149</v>
      </c>
      <c r="I192" s="190">
        <v>140</v>
      </c>
      <c r="J192" s="191" t="s">
        <v>677</v>
      </c>
      <c r="K192" s="192">
        <f t="shared" si="120"/>
        <v>33.5</v>
      </c>
      <c r="L192" s="193">
        <f t="shared" si="121"/>
        <v>0.29004329004329005</v>
      </c>
      <c r="M192" s="188" t="s">
        <v>589</v>
      </c>
      <c r="N192" s="194">
        <v>42740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37</v>
      </c>
      <c r="B193" s="186">
        <v>42251</v>
      </c>
      <c r="C193" s="186"/>
      <c r="D193" s="187" t="s">
        <v>670</v>
      </c>
      <c r="E193" s="188" t="s">
        <v>620</v>
      </c>
      <c r="F193" s="189">
        <v>226</v>
      </c>
      <c r="G193" s="188"/>
      <c r="H193" s="188">
        <v>292</v>
      </c>
      <c r="I193" s="190">
        <v>292</v>
      </c>
      <c r="J193" s="191" t="s">
        <v>678</v>
      </c>
      <c r="K193" s="192">
        <f t="shared" si="120"/>
        <v>66</v>
      </c>
      <c r="L193" s="193">
        <f t="shared" si="121"/>
        <v>0.29203539823008851</v>
      </c>
      <c r="M193" s="188" t="s">
        <v>589</v>
      </c>
      <c r="N193" s="194">
        <v>42286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38</v>
      </c>
      <c r="B194" s="186">
        <v>42254</v>
      </c>
      <c r="C194" s="186"/>
      <c r="D194" s="187" t="s">
        <v>665</v>
      </c>
      <c r="E194" s="188" t="s">
        <v>620</v>
      </c>
      <c r="F194" s="189">
        <v>232.5</v>
      </c>
      <c r="G194" s="188"/>
      <c r="H194" s="188">
        <v>312.5</v>
      </c>
      <c r="I194" s="190">
        <v>310</v>
      </c>
      <c r="J194" s="191" t="s">
        <v>622</v>
      </c>
      <c r="K194" s="192">
        <f t="shared" si="120"/>
        <v>80</v>
      </c>
      <c r="L194" s="193">
        <f t="shared" si="121"/>
        <v>0.34408602150537637</v>
      </c>
      <c r="M194" s="188" t="s">
        <v>589</v>
      </c>
      <c r="N194" s="194">
        <v>42823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39</v>
      </c>
      <c r="B195" s="186">
        <v>42268</v>
      </c>
      <c r="C195" s="186"/>
      <c r="D195" s="187" t="s">
        <v>679</v>
      </c>
      <c r="E195" s="188" t="s">
        <v>620</v>
      </c>
      <c r="F195" s="189">
        <v>196.5</v>
      </c>
      <c r="G195" s="188"/>
      <c r="H195" s="188">
        <v>238</v>
      </c>
      <c r="I195" s="190">
        <v>238</v>
      </c>
      <c r="J195" s="191" t="s">
        <v>678</v>
      </c>
      <c r="K195" s="192">
        <f t="shared" si="120"/>
        <v>41.5</v>
      </c>
      <c r="L195" s="193">
        <f t="shared" si="121"/>
        <v>0.21119592875318066</v>
      </c>
      <c r="M195" s="188" t="s">
        <v>589</v>
      </c>
      <c r="N195" s="194">
        <v>42291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40</v>
      </c>
      <c r="B196" s="186">
        <v>42271</v>
      </c>
      <c r="C196" s="186"/>
      <c r="D196" s="187" t="s">
        <v>619</v>
      </c>
      <c r="E196" s="188" t="s">
        <v>620</v>
      </c>
      <c r="F196" s="189">
        <v>65</v>
      </c>
      <c r="G196" s="188"/>
      <c r="H196" s="188">
        <v>82</v>
      </c>
      <c r="I196" s="190">
        <v>82</v>
      </c>
      <c r="J196" s="191" t="s">
        <v>678</v>
      </c>
      <c r="K196" s="192">
        <f t="shared" si="120"/>
        <v>17</v>
      </c>
      <c r="L196" s="193">
        <f t="shared" si="121"/>
        <v>0.26153846153846155</v>
      </c>
      <c r="M196" s="188" t="s">
        <v>589</v>
      </c>
      <c r="N196" s="194">
        <v>42578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41</v>
      </c>
      <c r="B197" s="186">
        <v>42291</v>
      </c>
      <c r="C197" s="186"/>
      <c r="D197" s="187" t="s">
        <v>680</v>
      </c>
      <c r="E197" s="188" t="s">
        <v>620</v>
      </c>
      <c r="F197" s="189">
        <v>144</v>
      </c>
      <c r="G197" s="188"/>
      <c r="H197" s="188">
        <v>182.5</v>
      </c>
      <c r="I197" s="190">
        <v>181</v>
      </c>
      <c r="J197" s="191" t="s">
        <v>678</v>
      </c>
      <c r="K197" s="192">
        <f t="shared" si="120"/>
        <v>38.5</v>
      </c>
      <c r="L197" s="193">
        <f t="shared" si="121"/>
        <v>0.2673611111111111</v>
      </c>
      <c r="M197" s="188" t="s">
        <v>589</v>
      </c>
      <c r="N197" s="194">
        <v>42817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42</v>
      </c>
      <c r="B198" s="186">
        <v>42291</v>
      </c>
      <c r="C198" s="186"/>
      <c r="D198" s="187" t="s">
        <v>681</v>
      </c>
      <c r="E198" s="188" t="s">
        <v>620</v>
      </c>
      <c r="F198" s="189">
        <v>264</v>
      </c>
      <c r="G198" s="188"/>
      <c r="H198" s="188">
        <v>311</v>
      </c>
      <c r="I198" s="190">
        <v>311</v>
      </c>
      <c r="J198" s="191" t="s">
        <v>678</v>
      </c>
      <c r="K198" s="192">
        <f t="shared" si="120"/>
        <v>47</v>
      </c>
      <c r="L198" s="193">
        <f t="shared" si="121"/>
        <v>0.17803030303030304</v>
      </c>
      <c r="M198" s="188" t="s">
        <v>589</v>
      </c>
      <c r="N198" s="194">
        <v>42604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43</v>
      </c>
      <c r="B199" s="186">
        <v>42318</v>
      </c>
      <c r="C199" s="186"/>
      <c r="D199" s="187" t="s">
        <v>682</v>
      </c>
      <c r="E199" s="188" t="s">
        <v>591</v>
      </c>
      <c r="F199" s="189">
        <v>549.5</v>
      </c>
      <c r="G199" s="188"/>
      <c r="H199" s="188">
        <v>630</v>
      </c>
      <c r="I199" s="190">
        <v>630</v>
      </c>
      <c r="J199" s="191" t="s">
        <v>678</v>
      </c>
      <c r="K199" s="192">
        <f t="shared" si="120"/>
        <v>80.5</v>
      </c>
      <c r="L199" s="193">
        <f t="shared" si="121"/>
        <v>0.1464968152866242</v>
      </c>
      <c r="M199" s="188" t="s">
        <v>589</v>
      </c>
      <c r="N199" s="194">
        <v>42419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44</v>
      </c>
      <c r="B200" s="186">
        <v>42342</v>
      </c>
      <c r="C200" s="186"/>
      <c r="D200" s="187" t="s">
        <v>683</v>
      </c>
      <c r="E200" s="188" t="s">
        <v>620</v>
      </c>
      <c r="F200" s="189">
        <v>1027.5</v>
      </c>
      <c r="G200" s="188"/>
      <c r="H200" s="188">
        <v>1315</v>
      </c>
      <c r="I200" s="190">
        <v>1250</v>
      </c>
      <c r="J200" s="191" t="s">
        <v>678</v>
      </c>
      <c r="K200" s="192">
        <f t="shared" si="120"/>
        <v>287.5</v>
      </c>
      <c r="L200" s="193">
        <f t="shared" si="121"/>
        <v>0.27980535279805352</v>
      </c>
      <c r="M200" s="188" t="s">
        <v>589</v>
      </c>
      <c r="N200" s="194">
        <v>43244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45</v>
      </c>
      <c r="B201" s="186">
        <v>42367</v>
      </c>
      <c r="C201" s="186"/>
      <c r="D201" s="187" t="s">
        <v>684</v>
      </c>
      <c r="E201" s="188" t="s">
        <v>620</v>
      </c>
      <c r="F201" s="189">
        <v>465</v>
      </c>
      <c r="G201" s="188"/>
      <c r="H201" s="188">
        <v>540</v>
      </c>
      <c r="I201" s="190">
        <v>540</v>
      </c>
      <c r="J201" s="191" t="s">
        <v>678</v>
      </c>
      <c r="K201" s="192">
        <f t="shared" si="120"/>
        <v>75</v>
      </c>
      <c r="L201" s="193">
        <f t="shared" si="121"/>
        <v>0.16129032258064516</v>
      </c>
      <c r="M201" s="188" t="s">
        <v>589</v>
      </c>
      <c r="N201" s="194">
        <v>42530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46</v>
      </c>
      <c r="B202" s="186">
        <v>42380</v>
      </c>
      <c r="C202" s="186"/>
      <c r="D202" s="187" t="s">
        <v>381</v>
      </c>
      <c r="E202" s="188" t="s">
        <v>591</v>
      </c>
      <c r="F202" s="189">
        <v>81</v>
      </c>
      <c r="G202" s="188"/>
      <c r="H202" s="188">
        <v>110</v>
      </c>
      <c r="I202" s="190">
        <v>110</v>
      </c>
      <c r="J202" s="191" t="s">
        <v>678</v>
      </c>
      <c r="K202" s="192">
        <f t="shared" si="120"/>
        <v>29</v>
      </c>
      <c r="L202" s="193">
        <f t="shared" si="121"/>
        <v>0.35802469135802467</v>
      </c>
      <c r="M202" s="188" t="s">
        <v>589</v>
      </c>
      <c r="N202" s="194">
        <v>42745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47</v>
      </c>
      <c r="B203" s="186">
        <v>42382</v>
      </c>
      <c r="C203" s="186"/>
      <c r="D203" s="187" t="s">
        <v>685</v>
      </c>
      <c r="E203" s="188" t="s">
        <v>591</v>
      </c>
      <c r="F203" s="189">
        <v>417.5</v>
      </c>
      <c r="G203" s="188"/>
      <c r="H203" s="188">
        <v>547</v>
      </c>
      <c r="I203" s="190">
        <v>535</v>
      </c>
      <c r="J203" s="191" t="s">
        <v>678</v>
      </c>
      <c r="K203" s="192">
        <f t="shared" si="120"/>
        <v>129.5</v>
      </c>
      <c r="L203" s="193">
        <f t="shared" si="121"/>
        <v>0.31017964071856285</v>
      </c>
      <c r="M203" s="188" t="s">
        <v>589</v>
      </c>
      <c r="N203" s="194">
        <v>42578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48</v>
      </c>
      <c r="B204" s="186">
        <v>42408</v>
      </c>
      <c r="C204" s="186"/>
      <c r="D204" s="187" t="s">
        <v>686</v>
      </c>
      <c r="E204" s="188" t="s">
        <v>620</v>
      </c>
      <c r="F204" s="189">
        <v>650</v>
      </c>
      <c r="G204" s="188"/>
      <c r="H204" s="188">
        <v>800</v>
      </c>
      <c r="I204" s="190">
        <v>800</v>
      </c>
      <c r="J204" s="191" t="s">
        <v>678</v>
      </c>
      <c r="K204" s="192">
        <f t="shared" si="120"/>
        <v>150</v>
      </c>
      <c r="L204" s="193">
        <f t="shared" si="121"/>
        <v>0.23076923076923078</v>
      </c>
      <c r="M204" s="188" t="s">
        <v>589</v>
      </c>
      <c r="N204" s="194">
        <v>43154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49</v>
      </c>
      <c r="B205" s="186">
        <v>42433</v>
      </c>
      <c r="C205" s="186"/>
      <c r="D205" s="187" t="s">
        <v>210</v>
      </c>
      <c r="E205" s="188" t="s">
        <v>620</v>
      </c>
      <c r="F205" s="189">
        <v>437.5</v>
      </c>
      <c r="G205" s="188"/>
      <c r="H205" s="188">
        <v>504.5</v>
      </c>
      <c r="I205" s="190">
        <v>522</v>
      </c>
      <c r="J205" s="191" t="s">
        <v>687</v>
      </c>
      <c r="K205" s="192">
        <f t="shared" si="120"/>
        <v>67</v>
      </c>
      <c r="L205" s="193">
        <f t="shared" si="121"/>
        <v>0.15314285714285714</v>
      </c>
      <c r="M205" s="188" t="s">
        <v>589</v>
      </c>
      <c r="N205" s="194">
        <v>42480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50</v>
      </c>
      <c r="B206" s="186">
        <v>42438</v>
      </c>
      <c r="C206" s="186"/>
      <c r="D206" s="187" t="s">
        <v>688</v>
      </c>
      <c r="E206" s="188" t="s">
        <v>620</v>
      </c>
      <c r="F206" s="189">
        <v>189.5</v>
      </c>
      <c r="G206" s="188"/>
      <c r="H206" s="188">
        <v>218</v>
      </c>
      <c r="I206" s="190">
        <v>218</v>
      </c>
      <c r="J206" s="191" t="s">
        <v>678</v>
      </c>
      <c r="K206" s="192">
        <f t="shared" si="120"/>
        <v>28.5</v>
      </c>
      <c r="L206" s="193">
        <f t="shared" si="121"/>
        <v>0.15039577836411611</v>
      </c>
      <c r="M206" s="188" t="s">
        <v>589</v>
      </c>
      <c r="N206" s="194">
        <v>43034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5">
        <v>51</v>
      </c>
      <c r="B207" s="196">
        <v>42471</v>
      </c>
      <c r="C207" s="196"/>
      <c r="D207" s="204" t="s">
        <v>689</v>
      </c>
      <c r="E207" s="199" t="s">
        <v>620</v>
      </c>
      <c r="F207" s="199">
        <v>36.5</v>
      </c>
      <c r="G207" s="200"/>
      <c r="H207" s="200">
        <v>15.85</v>
      </c>
      <c r="I207" s="200">
        <v>60</v>
      </c>
      <c r="J207" s="201" t="s">
        <v>690</v>
      </c>
      <c r="K207" s="202">
        <f t="shared" si="120"/>
        <v>-20.65</v>
      </c>
      <c r="L207" s="203">
        <f t="shared" si="121"/>
        <v>-0.5657534246575342</v>
      </c>
      <c r="M207" s="199" t="s">
        <v>601</v>
      </c>
      <c r="N207" s="207">
        <v>43627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52</v>
      </c>
      <c r="B208" s="186">
        <v>42472</v>
      </c>
      <c r="C208" s="186"/>
      <c r="D208" s="187" t="s">
        <v>691</v>
      </c>
      <c r="E208" s="188" t="s">
        <v>620</v>
      </c>
      <c r="F208" s="189">
        <v>93</v>
      </c>
      <c r="G208" s="188"/>
      <c r="H208" s="188">
        <v>149</v>
      </c>
      <c r="I208" s="190">
        <v>140</v>
      </c>
      <c r="J208" s="191" t="s">
        <v>692</v>
      </c>
      <c r="K208" s="192">
        <f t="shared" si="120"/>
        <v>56</v>
      </c>
      <c r="L208" s="193">
        <f t="shared" si="121"/>
        <v>0.60215053763440862</v>
      </c>
      <c r="M208" s="188" t="s">
        <v>589</v>
      </c>
      <c r="N208" s="194">
        <v>42740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53</v>
      </c>
      <c r="B209" s="186">
        <v>42472</v>
      </c>
      <c r="C209" s="186"/>
      <c r="D209" s="187" t="s">
        <v>693</v>
      </c>
      <c r="E209" s="188" t="s">
        <v>620</v>
      </c>
      <c r="F209" s="189">
        <v>130</v>
      </c>
      <c r="G209" s="188"/>
      <c r="H209" s="188">
        <v>150</v>
      </c>
      <c r="I209" s="190" t="s">
        <v>694</v>
      </c>
      <c r="J209" s="191" t="s">
        <v>678</v>
      </c>
      <c r="K209" s="192">
        <f t="shared" si="120"/>
        <v>20</v>
      </c>
      <c r="L209" s="193">
        <f t="shared" si="121"/>
        <v>0.15384615384615385</v>
      </c>
      <c r="M209" s="188" t="s">
        <v>589</v>
      </c>
      <c r="N209" s="194">
        <v>42564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54</v>
      </c>
      <c r="B210" s="186">
        <v>42473</v>
      </c>
      <c r="C210" s="186"/>
      <c r="D210" s="187" t="s">
        <v>695</v>
      </c>
      <c r="E210" s="188" t="s">
        <v>620</v>
      </c>
      <c r="F210" s="189">
        <v>196</v>
      </c>
      <c r="G210" s="188"/>
      <c r="H210" s="188">
        <v>299</v>
      </c>
      <c r="I210" s="190">
        <v>299</v>
      </c>
      <c r="J210" s="191" t="s">
        <v>678</v>
      </c>
      <c r="K210" s="192">
        <v>103</v>
      </c>
      <c r="L210" s="193">
        <v>0.52551020408163296</v>
      </c>
      <c r="M210" s="188" t="s">
        <v>589</v>
      </c>
      <c r="N210" s="194">
        <v>42620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55</v>
      </c>
      <c r="B211" s="186">
        <v>42473</v>
      </c>
      <c r="C211" s="186"/>
      <c r="D211" s="187" t="s">
        <v>696</v>
      </c>
      <c r="E211" s="188" t="s">
        <v>620</v>
      </c>
      <c r="F211" s="189">
        <v>88</v>
      </c>
      <c r="G211" s="188"/>
      <c r="H211" s="188">
        <v>103</v>
      </c>
      <c r="I211" s="190">
        <v>103</v>
      </c>
      <c r="J211" s="191" t="s">
        <v>678</v>
      </c>
      <c r="K211" s="192">
        <v>15</v>
      </c>
      <c r="L211" s="193">
        <v>0.170454545454545</v>
      </c>
      <c r="M211" s="188" t="s">
        <v>589</v>
      </c>
      <c r="N211" s="194">
        <v>42530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56</v>
      </c>
      <c r="B212" s="186">
        <v>42492</v>
      </c>
      <c r="C212" s="186"/>
      <c r="D212" s="187" t="s">
        <v>697</v>
      </c>
      <c r="E212" s="188" t="s">
        <v>620</v>
      </c>
      <c r="F212" s="189">
        <v>127.5</v>
      </c>
      <c r="G212" s="188"/>
      <c r="H212" s="188">
        <v>148</v>
      </c>
      <c r="I212" s="190" t="s">
        <v>698</v>
      </c>
      <c r="J212" s="191" t="s">
        <v>678</v>
      </c>
      <c r="K212" s="192">
        <f t="shared" ref="K212:K216" si="122">H212-F212</f>
        <v>20.5</v>
      </c>
      <c r="L212" s="193">
        <f t="shared" ref="L212:L216" si="123">K212/F212</f>
        <v>0.16078431372549021</v>
      </c>
      <c r="M212" s="188" t="s">
        <v>589</v>
      </c>
      <c r="N212" s="194">
        <v>42564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57</v>
      </c>
      <c r="B213" s="186">
        <v>42493</v>
      </c>
      <c r="C213" s="186"/>
      <c r="D213" s="187" t="s">
        <v>699</v>
      </c>
      <c r="E213" s="188" t="s">
        <v>620</v>
      </c>
      <c r="F213" s="189">
        <v>675</v>
      </c>
      <c r="G213" s="188"/>
      <c r="H213" s="188">
        <v>815</v>
      </c>
      <c r="I213" s="190" t="s">
        <v>700</v>
      </c>
      <c r="J213" s="191" t="s">
        <v>678</v>
      </c>
      <c r="K213" s="192">
        <f t="shared" si="122"/>
        <v>140</v>
      </c>
      <c r="L213" s="193">
        <f t="shared" si="123"/>
        <v>0.2074074074074074</v>
      </c>
      <c r="M213" s="188" t="s">
        <v>589</v>
      </c>
      <c r="N213" s="194">
        <v>43154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5">
        <v>58</v>
      </c>
      <c r="B214" s="196">
        <v>42522</v>
      </c>
      <c r="C214" s="196"/>
      <c r="D214" s="197" t="s">
        <v>701</v>
      </c>
      <c r="E214" s="198" t="s">
        <v>620</v>
      </c>
      <c r="F214" s="199">
        <v>500</v>
      </c>
      <c r="G214" s="199"/>
      <c r="H214" s="200">
        <v>232.5</v>
      </c>
      <c r="I214" s="200" t="s">
        <v>702</v>
      </c>
      <c r="J214" s="201" t="s">
        <v>703</v>
      </c>
      <c r="K214" s="202">
        <f t="shared" si="122"/>
        <v>-267.5</v>
      </c>
      <c r="L214" s="203">
        <f t="shared" si="123"/>
        <v>-0.53500000000000003</v>
      </c>
      <c r="M214" s="199" t="s">
        <v>601</v>
      </c>
      <c r="N214" s="196">
        <v>43735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59</v>
      </c>
      <c r="B215" s="186">
        <v>42527</v>
      </c>
      <c r="C215" s="186"/>
      <c r="D215" s="187" t="s">
        <v>540</v>
      </c>
      <c r="E215" s="188" t="s">
        <v>620</v>
      </c>
      <c r="F215" s="189">
        <v>110</v>
      </c>
      <c r="G215" s="188"/>
      <c r="H215" s="188">
        <v>126.5</v>
      </c>
      <c r="I215" s="190">
        <v>125</v>
      </c>
      <c r="J215" s="191" t="s">
        <v>629</v>
      </c>
      <c r="K215" s="192">
        <f t="shared" si="122"/>
        <v>16.5</v>
      </c>
      <c r="L215" s="193">
        <f t="shared" si="123"/>
        <v>0.15</v>
      </c>
      <c r="M215" s="188" t="s">
        <v>589</v>
      </c>
      <c r="N215" s="194">
        <v>42552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60</v>
      </c>
      <c r="B216" s="186">
        <v>42538</v>
      </c>
      <c r="C216" s="186"/>
      <c r="D216" s="187" t="s">
        <v>704</v>
      </c>
      <c r="E216" s="188" t="s">
        <v>620</v>
      </c>
      <c r="F216" s="189">
        <v>44</v>
      </c>
      <c r="G216" s="188"/>
      <c r="H216" s="188">
        <v>69.5</v>
      </c>
      <c r="I216" s="190">
        <v>69.5</v>
      </c>
      <c r="J216" s="191" t="s">
        <v>705</v>
      </c>
      <c r="K216" s="192">
        <f t="shared" si="122"/>
        <v>25.5</v>
      </c>
      <c r="L216" s="193">
        <f t="shared" si="123"/>
        <v>0.57954545454545459</v>
      </c>
      <c r="M216" s="188" t="s">
        <v>589</v>
      </c>
      <c r="N216" s="194">
        <v>42977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61</v>
      </c>
      <c r="B217" s="186">
        <v>42549</v>
      </c>
      <c r="C217" s="186"/>
      <c r="D217" s="187" t="s">
        <v>706</v>
      </c>
      <c r="E217" s="188" t="s">
        <v>620</v>
      </c>
      <c r="F217" s="189">
        <v>262.5</v>
      </c>
      <c r="G217" s="188"/>
      <c r="H217" s="188">
        <v>340</v>
      </c>
      <c r="I217" s="190">
        <v>333</v>
      </c>
      <c r="J217" s="191" t="s">
        <v>707</v>
      </c>
      <c r="K217" s="192">
        <v>77.5</v>
      </c>
      <c r="L217" s="193">
        <v>0.29523809523809502</v>
      </c>
      <c r="M217" s="188" t="s">
        <v>589</v>
      </c>
      <c r="N217" s="194">
        <v>43017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62</v>
      </c>
      <c r="B218" s="186">
        <v>42549</v>
      </c>
      <c r="C218" s="186"/>
      <c r="D218" s="187" t="s">
        <v>708</v>
      </c>
      <c r="E218" s="188" t="s">
        <v>620</v>
      </c>
      <c r="F218" s="189">
        <v>840</v>
      </c>
      <c r="G218" s="188"/>
      <c r="H218" s="188">
        <v>1230</v>
      </c>
      <c r="I218" s="190">
        <v>1230</v>
      </c>
      <c r="J218" s="191" t="s">
        <v>678</v>
      </c>
      <c r="K218" s="192">
        <v>390</v>
      </c>
      <c r="L218" s="193">
        <v>0.46428571428571402</v>
      </c>
      <c r="M218" s="188" t="s">
        <v>589</v>
      </c>
      <c r="N218" s="194">
        <v>42649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8">
        <v>63</v>
      </c>
      <c r="B219" s="209">
        <v>42556</v>
      </c>
      <c r="C219" s="209"/>
      <c r="D219" s="210" t="s">
        <v>709</v>
      </c>
      <c r="E219" s="211" t="s">
        <v>620</v>
      </c>
      <c r="F219" s="211">
        <v>395</v>
      </c>
      <c r="G219" s="212"/>
      <c r="H219" s="212">
        <f>(468.5+342.5)/2</f>
        <v>405.5</v>
      </c>
      <c r="I219" s="212">
        <v>510</v>
      </c>
      <c r="J219" s="213" t="s">
        <v>710</v>
      </c>
      <c r="K219" s="214">
        <f t="shared" ref="K219:K225" si="124">H219-F219</f>
        <v>10.5</v>
      </c>
      <c r="L219" s="215">
        <f t="shared" ref="L219:L225" si="125">K219/F219</f>
        <v>2.6582278481012658E-2</v>
      </c>
      <c r="M219" s="211" t="s">
        <v>711</v>
      </c>
      <c r="N219" s="209">
        <v>43606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5">
        <v>64</v>
      </c>
      <c r="B220" s="196">
        <v>42584</v>
      </c>
      <c r="C220" s="196"/>
      <c r="D220" s="197" t="s">
        <v>712</v>
      </c>
      <c r="E220" s="198" t="s">
        <v>591</v>
      </c>
      <c r="F220" s="199">
        <f>169.5-12.8</f>
        <v>156.69999999999999</v>
      </c>
      <c r="G220" s="199"/>
      <c r="H220" s="200">
        <v>77</v>
      </c>
      <c r="I220" s="200" t="s">
        <v>713</v>
      </c>
      <c r="J220" s="201" t="s">
        <v>714</v>
      </c>
      <c r="K220" s="202">
        <f t="shared" si="124"/>
        <v>-79.699999999999989</v>
      </c>
      <c r="L220" s="203">
        <f t="shared" si="125"/>
        <v>-0.50861518825781749</v>
      </c>
      <c r="M220" s="199" t="s">
        <v>601</v>
      </c>
      <c r="N220" s="196">
        <v>43522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5">
        <v>65</v>
      </c>
      <c r="B221" s="196">
        <v>42586</v>
      </c>
      <c r="C221" s="196"/>
      <c r="D221" s="197" t="s">
        <v>715</v>
      </c>
      <c r="E221" s="198" t="s">
        <v>620</v>
      </c>
      <c r="F221" s="199">
        <v>400</v>
      </c>
      <c r="G221" s="199"/>
      <c r="H221" s="200">
        <v>305</v>
      </c>
      <c r="I221" s="200">
        <v>475</v>
      </c>
      <c r="J221" s="201" t="s">
        <v>716</v>
      </c>
      <c r="K221" s="202">
        <f t="shared" si="124"/>
        <v>-95</v>
      </c>
      <c r="L221" s="203">
        <f t="shared" si="125"/>
        <v>-0.23749999999999999</v>
      </c>
      <c r="M221" s="199" t="s">
        <v>601</v>
      </c>
      <c r="N221" s="196">
        <v>43606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66</v>
      </c>
      <c r="B222" s="186">
        <v>42593</v>
      </c>
      <c r="C222" s="186"/>
      <c r="D222" s="187" t="s">
        <v>717</v>
      </c>
      <c r="E222" s="188" t="s">
        <v>620</v>
      </c>
      <c r="F222" s="189">
        <v>86.5</v>
      </c>
      <c r="G222" s="188"/>
      <c r="H222" s="188">
        <v>130</v>
      </c>
      <c r="I222" s="190">
        <v>130</v>
      </c>
      <c r="J222" s="191" t="s">
        <v>718</v>
      </c>
      <c r="K222" s="192">
        <f t="shared" si="124"/>
        <v>43.5</v>
      </c>
      <c r="L222" s="193">
        <f t="shared" si="125"/>
        <v>0.50289017341040465</v>
      </c>
      <c r="M222" s="188" t="s">
        <v>589</v>
      </c>
      <c r="N222" s="194">
        <v>43091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5">
        <v>67</v>
      </c>
      <c r="B223" s="196">
        <v>42600</v>
      </c>
      <c r="C223" s="196"/>
      <c r="D223" s="197" t="s">
        <v>109</v>
      </c>
      <c r="E223" s="198" t="s">
        <v>620</v>
      </c>
      <c r="F223" s="199">
        <v>133.5</v>
      </c>
      <c r="G223" s="199"/>
      <c r="H223" s="200">
        <v>126.5</v>
      </c>
      <c r="I223" s="200">
        <v>178</v>
      </c>
      <c r="J223" s="201" t="s">
        <v>719</v>
      </c>
      <c r="K223" s="202">
        <f t="shared" si="124"/>
        <v>-7</v>
      </c>
      <c r="L223" s="203">
        <f t="shared" si="125"/>
        <v>-5.2434456928838954E-2</v>
      </c>
      <c r="M223" s="199" t="s">
        <v>601</v>
      </c>
      <c r="N223" s="196">
        <v>42615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68</v>
      </c>
      <c r="B224" s="186">
        <v>42613</v>
      </c>
      <c r="C224" s="186"/>
      <c r="D224" s="187" t="s">
        <v>720</v>
      </c>
      <c r="E224" s="188" t="s">
        <v>620</v>
      </c>
      <c r="F224" s="189">
        <v>560</v>
      </c>
      <c r="G224" s="188"/>
      <c r="H224" s="188">
        <v>725</v>
      </c>
      <c r="I224" s="190">
        <v>725</v>
      </c>
      <c r="J224" s="191" t="s">
        <v>622</v>
      </c>
      <c r="K224" s="192">
        <f t="shared" si="124"/>
        <v>165</v>
      </c>
      <c r="L224" s="193">
        <f t="shared" si="125"/>
        <v>0.29464285714285715</v>
      </c>
      <c r="M224" s="188" t="s">
        <v>589</v>
      </c>
      <c r="N224" s="194">
        <v>42456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69</v>
      </c>
      <c r="B225" s="186">
        <v>42614</v>
      </c>
      <c r="C225" s="186"/>
      <c r="D225" s="187" t="s">
        <v>721</v>
      </c>
      <c r="E225" s="188" t="s">
        <v>620</v>
      </c>
      <c r="F225" s="189">
        <v>160.5</v>
      </c>
      <c r="G225" s="188"/>
      <c r="H225" s="188">
        <v>210</v>
      </c>
      <c r="I225" s="190">
        <v>210</v>
      </c>
      <c r="J225" s="191" t="s">
        <v>622</v>
      </c>
      <c r="K225" s="192">
        <f t="shared" si="124"/>
        <v>49.5</v>
      </c>
      <c r="L225" s="193">
        <f t="shared" si="125"/>
        <v>0.30841121495327101</v>
      </c>
      <c r="M225" s="188" t="s">
        <v>589</v>
      </c>
      <c r="N225" s="194">
        <v>42871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70</v>
      </c>
      <c r="B226" s="186">
        <v>42646</v>
      </c>
      <c r="C226" s="186"/>
      <c r="D226" s="187" t="s">
        <v>395</v>
      </c>
      <c r="E226" s="188" t="s">
        <v>620</v>
      </c>
      <c r="F226" s="189">
        <v>430</v>
      </c>
      <c r="G226" s="188"/>
      <c r="H226" s="188">
        <v>596</v>
      </c>
      <c r="I226" s="190">
        <v>575</v>
      </c>
      <c r="J226" s="191" t="s">
        <v>722</v>
      </c>
      <c r="K226" s="192">
        <v>166</v>
      </c>
      <c r="L226" s="193">
        <v>0.38604651162790699</v>
      </c>
      <c r="M226" s="188" t="s">
        <v>589</v>
      </c>
      <c r="N226" s="194">
        <v>42769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71</v>
      </c>
      <c r="B227" s="186">
        <v>42657</v>
      </c>
      <c r="C227" s="186"/>
      <c r="D227" s="187" t="s">
        <v>723</v>
      </c>
      <c r="E227" s="188" t="s">
        <v>620</v>
      </c>
      <c r="F227" s="189">
        <v>280</v>
      </c>
      <c r="G227" s="188"/>
      <c r="H227" s="188">
        <v>345</v>
      </c>
      <c r="I227" s="190">
        <v>345</v>
      </c>
      <c r="J227" s="191" t="s">
        <v>622</v>
      </c>
      <c r="K227" s="192">
        <f t="shared" ref="K227:K232" si="126">H227-F227</f>
        <v>65</v>
      </c>
      <c r="L227" s="193">
        <f t="shared" ref="L227:L228" si="127">K227/F227</f>
        <v>0.23214285714285715</v>
      </c>
      <c r="M227" s="188" t="s">
        <v>589</v>
      </c>
      <c r="N227" s="194">
        <v>42814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72</v>
      </c>
      <c r="B228" s="186">
        <v>42657</v>
      </c>
      <c r="C228" s="186"/>
      <c r="D228" s="187" t="s">
        <v>724</v>
      </c>
      <c r="E228" s="188" t="s">
        <v>620</v>
      </c>
      <c r="F228" s="189">
        <v>245</v>
      </c>
      <c r="G228" s="188"/>
      <c r="H228" s="188">
        <v>325.5</v>
      </c>
      <c r="I228" s="190">
        <v>330</v>
      </c>
      <c r="J228" s="191" t="s">
        <v>725</v>
      </c>
      <c r="K228" s="192">
        <f t="shared" si="126"/>
        <v>80.5</v>
      </c>
      <c r="L228" s="193">
        <f t="shared" si="127"/>
        <v>0.32857142857142857</v>
      </c>
      <c r="M228" s="188" t="s">
        <v>589</v>
      </c>
      <c r="N228" s="194">
        <v>42769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73</v>
      </c>
      <c r="B229" s="186">
        <v>42660</v>
      </c>
      <c r="C229" s="186"/>
      <c r="D229" s="187" t="s">
        <v>345</v>
      </c>
      <c r="E229" s="188" t="s">
        <v>620</v>
      </c>
      <c r="F229" s="189">
        <v>125</v>
      </c>
      <c r="G229" s="188"/>
      <c r="H229" s="188">
        <v>160</v>
      </c>
      <c r="I229" s="190">
        <v>160</v>
      </c>
      <c r="J229" s="191" t="s">
        <v>678</v>
      </c>
      <c r="K229" s="192">
        <f t="shared" si="126"/>
        <v>35</v>
      </c>
      <c r="L229" s="193">
        <v>0.28000000000000003</v>
      </c>
      <c r="M229" s="188" t="s">
        <v>589</v>
      </c>
      <c r="N229" s="194">
        <v>42803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74</v>
      </c>
      <c r="B230" s="186">
        <v>42660</v>
      </c>
      <c r="C230" s="186"/>
      <c r="D230" s="187" t="s">
        <v>468</v>
      </c>
      <c r="E230" s="188" t="s">
        <v>620</v>
      </c>
      <c r="F230" s="189">
        <v>114</v>
      </c>
      <c r="G230" s="188"/>
      <c r="H230" s="188">
        <v>145</v>
      </c>
      <c r="I230" s="190">
        <v>145</v>
      </c>
      <c r="J230" s="191" t="s">
        <v>678</v>
      </c>
      <c r="K230" s="192">
        <f t="shared" si="126"/>
        <v>31</v>
      </c>
      <c r="L230" s="193">
        <f t="shared" ref="L230:L232" si="128">K230/F230</f>
        <v>0.27192982456140352</v>
      </c>
      <c r="M230" s="188" t="s">
        <v>589</v>
      </c>
      <c r="N230" s="194">
        <v>42859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75</v>
      </c>
      <c r="B231" s="186">
        <v>42660</v>
      </c>
      <c r="C231" s="186"/>
      <c r="D231" s="187" t="s">
        <v>726</v>
      </c>
      <c r="E231" s="188" t="s">
        <v>620</v>
      </c>
      <c r="F231" s="189">
        <v>212</v>
      </c>
      <c r="G231" s="188"/>
      <c r="H231" s="188">
        <v>280</v>
      </c>
      <c r="I231" s="190">
        <v>276</v>
      </c>
      <c r="J231" s="191" t="s">
        <v>727</v>
      </c>
      <c r="K231" s="192">
        <f t="shared" si="126"/>
        <v>68</v>
      </c>
      <c r="L231" s="193">
        <f t="shared" si="128"/>
        <v>0.32075471698113206</v>
      </c>
      <c r="M231" s="188" t="s">
        <v>589</v>
      </c>
      <c r="N231" s="194">
        <v>42858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76</v>
      </c>
      <c r="B232" s="186">
        <v>42678</v>
      </c>
      <c r="C232" s="186"/>
      <c r="D232" s="187" t="s">
        <v>456</v>
      </c>
      <c r="E232" s="188" t="s">
        <v>620</v>
      </c>
      <c r="F232" s="189">
        <v>155</v>
      </c>
      <c r="G232" s="188"/>
      <c r="H232" s="188">
        <v>210</v>
      </c>
      <c r="I232" s="190">
        <v>210</v>
      </c>
      <c r="J232" s="191" t="s">
        <v>728</v>
      </c>
      <c r="K232" s="192">
        <f t="shared" si="126"/>
        <v>55</v>
      </c>
      <c r="L232" s="193">
        <f t="shared" si="128"/>
        <v>0.35483870967741937</v>
      </c>
      <c r="M232" s="188" t="s">
        <v>589</v>
      </c>
      <c r="N232" s="194">
        <v>42944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5">
        <v>77</v>
      </c>
      <c r="B233" s="196">
        <v>42710</v>
      </c>
      <c r="C233" s="196"/>
      <c r="D233" s="197" t="s">
        <v>729</v>
      </c>
      <c r="E233" s="198" t="s">
        <v>620</v>
      </c>
      <c r="F233" s="199">
        <v>150.5</v>
      </c>
      <c r="G233" s="199"/>
      <c r="H233" s="200">
        <v>72.5</v>
      </c>
      <c r="I233" s="200">
        <v>174</v>
      </c>
      <c r="J233" s="201" t="s">
        <v>730</v>
      </c>
      <c r="K233" s="202">
        <v>-78</v>
      </c>
      <c r="L233" s="203">
        <v>-0.51827242524916906</v>
      </c>
      <c r="M233" s="199" t="s">
        <v>601</v>
      </c>
      <c r="N233" s="196">
        <v>43333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78</v>
      </c>
      <c r="B234" s="186">
        <v>42712</v>
      </c>
      <c r="C234" s="186"/>
      <c r="D234" s="187" t="s">
        <v>731</v>
      </c>
      <c r="E234" s="188" t="s">
        <v>620</v>
      </c>
      <c r="F234" s="189">
        <v>380</v>
      </c>
      <c r="G234" s="188"/>
      <c r="H234" s="188">
        <v>478</v>
      </c>
      <c r="I234" s="190">
        <v>468</v>
      </c>
      <c r="J234" s="191" t="s">
        <v>678</v>
      </c>
      <c r="K234" s="192">
        <f t="shared" ref="K234:K236" si="129">H234-F234</f>
        <v>98</v>
      </c>
      <c r="L234" s="193">
        <f t="shared" ref="L234:L236" si="130">K234/F234</f>
        <v>0.25789473684210529</v>
      </c>
      <c r="M234" s="188" t="s">
        <v>589</v>
      </c>
      <c r="N234" s="194">
        <v>43025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79</v>
      </c>
      <c r="B235" s="186">
        <v>42734</v>
      </c>
      <c r="C235" s="186"/>
      <c r="D235" s="187" t="s">
        <v>108</v>
      </c>
      <c r="E235" s="188" t="s">
        <v>620</v>
      </c>
      <c r="F235" s="189">
        <v>305</v>
      </c>
      <c r="G235" s="188"/>
      <c r="H235" s="188">
        <v>375</v>
      </c>
      <c r="I235" s="190">
        <v>375</v>
      </c>
      <c r="J235" s="191" t="s">
        <v>678</v>
      </c>
      <c r="K235" s="192">
        <f t="shared" si="129"/>
        <v>70</v>
      </c>
      <c r="L235" s="193">
        <f t="shared" si="130"/>
        <v>0.22950819672131148</v>
      </c>
      <c r="M235" s="188" t="s">
        <v>589</v>
      </c>
      <c r="N235" s="194">
        <v>42768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80</v>
      </c>
      <c r="B236" s="186">
        <v>42739</v>
      </c>
      <c r="C236" s="186"/>
      <c r="D236" s="187" t="s">
        <v>94</v>
      </c>
      <c r="E236" s="188" t="s">
        <v>620</v>
      </c>
      <c r="F236" s="189">
        <v>99.5</v>
      </c>
      <c r="G236" s="188"/>
      <c r="H236" s="188">
        <v>158</v>
      </c>
      <c r="I236" s="190">
        <v>158</v>
      </c>
      <c r="J236" s="191" t="s">
        <v>678</v>
      </c>
      <c r="K236" s="192">
        <f t="shared" si="129"/>
        <v>58.5</v>
      </c>
      <c r="L236" s="193">
        <f t="shared" si="130"/>
        <v>0.5879396984924623</v>
      </c>
      <c r="M236" s="188" t="s">
        <v>589</v>
      </c>
      <c r="N236" s="194">
        <v>42898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81</v>
      </c>
      <c r="B237" s="186">
        <v>42739</v>
      </c>
      <c r="C237" s="186"/>
      <c r="D237" s="187" t="s">
        <v>94</v>
      </c>
      <c r="E237" s="188" t="s">
        <v>620</v>
      </c>
      <c r="F237" s="189">
        <v>99.5</v>
      </c>
      <c r="G237" s="188"/>
      <c r="H237" s="188">
        <v>158</v>
      </c>
      <c r="I237" s="190">
        <v>158</v>
      </c>
      <c r="J237" s="191" t="s">
        <v>678</v>
      </c>
      <c r="K237" s="192">
        <v>58.5</v>
      </c>
      <c r="L237" s="193">
        <v>0.58793969849246197</v>
      </c>
      <c r="M237" s="188" t="s">
        <v>589</v>
      </c>
      <c r="N237" s="194">
        <v>42898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82</v>
      </c>
      <c r="B238" s="186">
        <v>42786</v>
      </c>
      <c r="C238" s="186"/>
      <c r="D238" s="187" t="s">
        <v>185</v>
      </c>
      <c r="E238" s="188" t="s">
        <v>620</v>
      </c>
      <c r="F238" s="189">
        <v>140.5</v>
      </c>
      <c r="G238" s="188"/>
      <c r="H238" s="188">
        <v>220</v>
      </c>
      <c r="I238" s="190">
        <v>220</v>
      </c>
      <c r="J238" s="191" t="s">
        <v>678</v>
      </c>
      <c r="K238" s="192">
        <f>H238-F238</f>
        <v>79.5</v>
      </c>
      <c r="L238" s="193">
        <f>K238/F238</f>
        <v>0.5658362989323843</v>
      </c>
      <c r="M238" s="188" t="s">
        <v>589</v>
      </c>
      <c r="N238" s="194">
        <v>42864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83</v>
      </c>
      <c r="B239" s="186">
        <v>42786</v>
      </c>
      <c r="C239" s="186"/>
      <c r="D239" s="187" t="s">
        <v>732</v>
      </c>
      <c r="E239" s="188" t="s">
        <v>620</v>
      </c>
      <c r="F239" s="189">
        <v>202.5</v>
      </c>
      <c r="G239" s="188"/>
      <c r="H239" s="188">
        <v>234</v>
      </c>
      <c r="I239" s="190">
        <v>234</v>
      </c>
      <c r="J239" s="191" t="s">
        <v>678</v>
      </c>
      <c r="K239" s="192">
        <v>31.5</v>
      </c>
      <c r="L239" s="193">
        <v>0.155555555555556</v>
      </c>
      <c r="M239" s="188" t="s">
        <v>589</v>
      </c>
      <c r="N239" s="194">
        <v>42836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84</v>
      </c>
      <c r="B240" s="186">
        <v>42818</v>
      </c>
      <c r="C240" s="186"/>
      <c r="D240" s="187" t="s">
        <v>733</v>
      </c>
      <c r="E240" s="188" t="s">
        <v>620</v>
      </c>
      <c r="F240" s="189">
        <v>300.5</v>
      </c>
      <c r="G240" s="188"/>
      <c r="H240" s="188">
        <v>417.5</v>
      </c>
      <c r="I240" s="190">
        <v>420</v>
      </c>
      <c r="J240" s="191" t="s">
        <v>734</v>
      </c>
      <c r="K240" s="192">
        <f>H240-F240</f>
        <v>117</v>
      </c>
      <c r="L240" s="193">
        <f>K240/F240</f>
        <v>0.38935108153078202</v>
      </c>
      <c r="M240" s="188" t="s">
        <v>589</v>
      </c>
      <c r="N240" s="194">
        <v>43070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85</v>
      </c>
      <c r="B241" s="186">
        <v>42818</v>
      </c>
      <c r="C241" s="186"/>
      <c r="D241" s="187" t="s">
        <v>708</v>
      </c>
      <c r="E241" s="188" t="s">
        <v>620</v>
      </c>
      <c r="F241" s="189">
        <v>850</v>
      </c>
      <c r="G241" s="188"/>
      <c r="H241" s="188">
        <v>1042.5</v>
      </c>
      <c r="I241" s="190">
        <v>1023</v>
      </c>
      <c r="J241" s="191" t="s">
        <v>735</v>
      </c>
      <c r="K241" s="192">
        <v>192.5</v>
      </c>
      <c r="L241" s="193">
        <v>0.22647058823529401</v>
      </c>
      <c r="M241" s="188" t="s">
        <v>589</v>
      </c>
      <c r="N241" s="194">
        <v>42830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86</v>
      </c>
      <c r="B242" s="186">
        <v>42830</v>
      </c>
      <c r="C242" s="186"/>
      <c r="D242" s="187" t="s">
        <v>487</v>
      </c>
      <c r="E242" s="188" t="s">
        <v>620</v>
      </c>
      <c r="F242" s="189">
        <v>785</v>
      </c>
      <c r="G242" s="188"/>
      <c r="H242" s="188">
        <v>930</v>
      </c>
      <c r="I242" s="190">
        <v>920</v>
      </c>
      <c r="J242" s="191" t="s">
        <v>736</v>
      </c>
      <c r="K242" s="192">
        <f>H242-F242</f>
        <v>145</v>
      </c>
      <c r="L242" s="193">
        <f>K242/F242</f>
        <v>0.18471337579617833</v>
      </c>
      <c r="M242" s="188" t="s">
        <v>589</v>
      </c>
      <c r="N242" s="194">
        <v>42976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5">
        <v>87</v>
      </c>
      <c r="B243" s="196">
        <v>42831</v>
      </c>
      <c r="C243" s="196"/>
      <c r="D243" s="197" t="s">
        <v>737</v>
      </c>
      <c r="E243" s="198" t="s">
        <v>620</v>
      </c>
      <c r="F243" s="199">
        <v>40</v>
      </c>
      <c r="G243" s="199"/>
      <c r="H243" s="200">
        <v>13.1</v>
      </c>
      <c r="I243" s="200">
        <v>60</v>
      </c>
      <c r="J243" s="201" t="s">
        <v>738</v>
      </c>
      <c r="K243" s="202">
        <v>-26.9</v>
      </c>
      <c r="L243" s="203">
        <v>-0.67249999999999999</v>
      </c>
      <c r="M243" s="199" t="s">
        <v>601</v>
      </c>
      <c r="N243" s="196">
        <v>43138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88</v>
      </c>
      <c r="B244" s="186">
        <v>42837</v>
      </c>
      <c r="C244" s="186"/>
      <c r="D244" s="187" t="s">
        <v>93</v>
      </c>
      <c r="E244" s="188" t="s">
        <v>620</v>
      </c>
      <c r="F244" s="189">
        <v>289.5</v>
      </c>
      <c r="G244" s="188"/>
      <c r="H244" s="188">
        <v>354</v>
      </c>
      <c r="I244" s="190">
        <v>360</v>
      </c>
      <c r="J244" s="191" t="s">
        <v>739</v>
      </c>
      <c r="K244" s="192">
        <f t="shared" ref="K244:K252" si="131">H244-F244</f>
        <v>64.5</v>
      </c>
      <c r="L244" s="193">
        <f t="shared" ref="L244:L252" si="132">K244/F244</f>
        <v>0.22279792746113988</v>
      </c>
      <c r="M244" s="188" t="s">
        <v>589</v>
      </c>
      <c r="N244" s="194">
        <v>43040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89</v>
      </c>
      <c r="B245" s="186">
        <v>42845</v>
      </c>
      <c r="C245" s="186"/>
      <c r="D245" s="187" t="s">
        <v>426</v>
      </c>
      <c r="E245" s="188" t="s">
        <v>620</v>
      </c>
      <c r="F245" s="189">
        <v>700</v>
      </c>
      <c r="G245" s="188"/>
      <c r="H245" s="188">
        <v>840</v>
      </c>
      <c r="I245" s="190">
        <v>840</v>
      </c>
      <c r="J245" s="191" t="s">
        <v>740</v>
      </c>
      <c r="K245" s="192">
        <f t="shared" si="131"/>
        <v>140</v>
      </c>
      <c r="L245" s="193">
        <f t="shared" si="132"/>
        <v>0.2</v>
      </c>
      <c r="M245" s="188" t="s">
        <v>589</v>
      </c>
      <c r="N245" s="194">
        <v>42893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90</v>
      </c>
      <c r="B246" s="186">
        <v>42887</v>
      </c>
      <c r="C246" s="186"/>
      <c r="D246" s="187" t="s">
        <v>741</v>
      </c>
      <c r="E246" s="188" t="s">
        <v>620</v>
      </c>
      <c r="F246" s="189">
        <v>130</v>
      </c>
      <c r="G246" s="188"/>
      <c r="H246" s="188">
        <v>144.25</v>
      </c>
      <c r="I246" s="190">
        <v>170</v>
      </c>
      <c r="J246" s="191" t="s">
        <v>742</v>
      </c>
      <c r="K246" s="192">
        <f t="shared" si="131"/>
        <v>14.25</v>
      </c>
      <c r="L246" s="193">
        <f t="shared" si="132"/>
        <v>0.10961538461538461</v>
      </c>
      <c r="M246" s="188" t="s">
        <v>589</v>
      </c>
      <c r="N246" s="194">
        <v>43675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91</v>
      </c>
      <c r="B247" s="186">
        <v>42901</v>
      </c>
      <c r="C247" s="186"/>
      <c r="D247" s="187" t="s">
        <v>743</v>
      </c>
      <c r="E247" s="188" t="s">
        <v>620</v>
      </c>
      <c r="F247" s="189">
        <v>214.5</v>
      </c>
      <c r="G247" s="188"/>
      <c r="H247" s="188">
        <v>262</v>
      </c>
      <c r="I247" s="190">
        <v>262</v>
      </c>
      <c r="J247" s="191" t="s">
        <v>744</v>
      </c>
      <c r="K247" s="192">
        <f t="shared" si="131"/>
        <v>47.5</v>
      </c>
      <c r="L247" s="193">
        <f t="shared" si="132"/>
        <v>0.22144522144522144</v>
      </c>
      <c r="M247" s="188" t="s">
        <v>589</v>
      </c>
      <c r="N247" s="194">
        <v>42977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92</v>
      </c>
      <c r="B248" s="217">
        <v>42933</v>
      </c>
      <c r="C248" s="217"/>
      <c r="D248" s="218" t="s">
        <v>745</v>
      </c>
      <c r="E248" s="219" t="s">
        <v>620</v>
      </c>
      <c r="F248" s="220">
        <v>370</v>
      </c>
      <c r="G248" s="219"/>
      <c r="H248" s="219">
        <v>447.5</v>
      </c>
      <c r="I248" s="221">
        <v>450</v>
      </c>
      <c r="J248" s="222" t="s">
        <v>678</v>
      </c>
      <c r="K248" s="192">
        <f t="shared" si="131"/>
        <v>77.5</v>
      </c>
      <c r="L248" s="223">
        <f t="shared" si="132"/>
        <v>0.20945945945945946</v>
      </c>
      <c r="M248" s="219" t="s">
        <v>589</v>
      </c>
      <c r="N248" s="224">
        <v>43035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93</v>
      </c>
      <c r="B249" s="217">
        <v>42943</v>
      </c>
      <c r="C249" s="217"/>
      <c r="D249" s="218" t="s">
        <v>183</v>
      </c>
      <c r="E249" s="219" t="s">
        <v>620</v>
      </c>
      <c r="F249" s="220">
        <v>657.5</v>
      </c>
      <c r="G249" s="219"/>
      <c r="H249" s="219">
        <v>825</v>
      </c>
      <c r="I249" s="221">
        <v>820</v>
      </c>
      <c r="J249" s="222" t="s">
        <v>678</v>
      </c>
      <c r="K249" s="192">
        <f t="shared" si="131"/>
        <v>167.5</v>
      </c>
      <c r="L249" s="223">
        <f t="shared" si="132"/>
        <v>0.25475285171102663</v>
      </c>
      <c r="M249" s="219" t="s">
        <v>589</v>
      </c>
      <c r="N249" s="224">
        <v>43090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94</v>
      </c>
      <c r="B250" s="186">
        <v>42964</v>
      </c>
      <c r="C250" s="186"/>
      <c r="D250" s="187" t="s">
        <v>361</v>
      </c>
      <c r="E250" s="188" t="s">
        <v>620</v>
      </c>
      <c r="F250" s="189">
        <v>605</v>
      </c>
      <c r="G250" s="188"/>
      <c r="H250" s="188">
        <v>750</v>
      </c>
      <c r="I250" s="190">
        <v>750</v>
      </c>
      <c r="J250" s="191" t="s">
        <v>736</v>
      </c>
      <c r="K250" s="192">
        <f t="shared" si="131"/>
        <v>145</v>
      </c>
      <c r="L250" s="193">
        <f t="shared" si="132"/>
        <v>0.23966942148760331</v>
      </c>
      <c r="M250" s="188" t="s">
        <v>589</v>
      </c>
      <c r="N250" s="194">
        <v>43027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5">
        <v>95</v>
      </c>
      <c r="B251" s="196">
        <v>42979</v>
      </c>
      <c r="C251" s="196"/>
      <c r="D251" s="204" t="s">
        <v>746</v>
      </c>
      <c r="E251" s="199" t="s">
        <v>620</v>
      </c>
      <c r="F251" s="199">
        <v>255</v>
      </c>
      <c r="G251" s="200"/>
      <c r="H251" s="200">
        <v>217.25</v>
      </c>
      <c r="I251" s="200">
        <v>320</v>
      </c>
      <c r="J251" s="201" t="s">
        <v>747</v>
      </c>
      <c r="K251" s="202">
        <f t="shared" si="131"/>
        <v>-37.75</v>
      </c>
      <c r="L251" s="205">
        <f t="shared" si="132"/>
        <v>-0.14803921568627451</v>
      </c>
      <c r="M251" s="199" t="s">
        <v>601</v>
      </c>
      <c r="N251" s="196">
        <v>43661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96</v>
      </c>
      <c r="B252" s="186">
        <v>42997</v>
      </c>
      <c r="C252" s="186"/>
      <c r="D252" s="187" t="s">
        <v>748</v>
      </c>
      <c r="E252" s="188" t="s">
        <v>620</v>
      </c>
      <c r="F252" s="189">
        <v>215</v>
      </c>
      <c r="G252" s="188"/>
      <c r="H252" s="188">
        <v>258</v>
      </c>
      <c r="I252" s="190">
        <v>258</v>
      </c>
      <c r="J252" s="191" t="s">
        <v>678</v>
      </c>
      <c r="K252" s="192">
        <f t="shared" si="131"/>
        <v>43</v>
      </c>
      <c r="L252" s="193">
        <f t="shared" si="132"/>
        <v>0.2</v>
      </c>
      <c r="M252" s="188" t="s">
        <v>589</v>
      </c>
      <c r="N252" s="194">
        <v>43040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97</v>
      </c>
      <c r="B253" s="186">
        <v>42997</v>
      </c>
      <c r="C253" s="186"/>
      <c r="D253" s="187" t="s">
        <v>748</v>
      </c>
      <c r="E253" s="188" t="s">
        <v>620</v>
      </c>
      <c r="F253" s="189">
        <v>215</v>
      </c>
      <c r="G253" s="188"/>
      <c r="H253" s="188">
        <v>258</v>
      </c>
      <c r="I253" s="190">
        <v>258</v>
      </c>
      <c r="J253" s="222" t="s">
        <v>678</v>
      </c>
      <c r="K253" s="192">
        <v>43</v>
      </c>
      <c r="L253" s="193">
        <v>0.2</v>
      </c>
      <c r="M253" s="188" t="s">
        <v>589</v>
      </c>
      <c r="N253" s="194">
        <v>43040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98</v>
      </c>
      <c r="B254" s="217">
        <v>42998</v>
      </c>
      <c r="C254" s="217"/>
      <c r="D254" s="218" t="s">
        <v>749</v>
      </c>
      <c r="E254" s="219" t="s">
        <v>620</v>
      </c>
      <c r="F254" s="189">
        <v>75</v>
      </c>
      <c r="G254" s="219"/>
      <c r="H254" s="219">
        <v>90</v>
      </c>
      <c r="I254" s="221">
        <v>90</v>
      </c>
      <c r="J254" s="191" t="s">
        <v>750</v>
      </c>
      <c r="K254" s="192">
        <f t="shared" ref="K254:K259" si="133">H254-F254</f>
        <v>15</v>
      </c>
      <c r="L254" s="193">
        <f t="shared" ref="L254:L259" si="134">K254/F254</f>
        <v>0.2</v>
      </c>
      <c r="M254" s="188" t="s">
        <v>589</v>
      </c>
      <c r="N254" s="194">
        <v>43019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99</v>
      </c>
      <c r="B255" s="217">
        <v>43011</v>
      </c>
      <c r="C255" s="217"/>
      <c r="D255" s="218" t="s">
        <v>603</v>
      </c>
      <c r="E255" s="219" t="s">
        <v>620</v>
      </c>
      <c r="F255" s="220">
        <v>315</v>
      </c>
      <c r="G255" s="219"/>
      <c r="H255" s="219">
        <v>392</v>
      </c>
      <c r="I255" s="221">
        <v>384</v>
      </c>
      <c r="J255" s="222" t="s">
        <v>751</v>
      </c>
      <c r="K255" s="192">
        <f t="shared" si="133"/>
        <v>77</v>
      </c>
      <c r="L255" s="223">
        <f t="shared" si="134"/>
        <v>0.24444444444444444</v>
      </c>
      <c r="M255" s="219" t="s">
        <v>589</v>
      </c>
      <c r="N255" s="224">
        <v>43017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100</v>
      </c>
      <c r="B256" s="217">
        <v>43013</v>
      </c>
      <c r="C256" s="217"/>
      <c r="D256" s="218" t="s">
        <v>461</v>
      </c>
      <c r="E256" s="219" t="s">
        <v>620</v>
      </c>
      <c r="F256" s="220">
        <v>145</v>
      </c>
      <c r="G256" s="219"/>
      <c r="H256" s="219">
        <v>179</v>
      </c>
      <c r="I256" s="221">
        <v>180</v>
      </c>
      <c r="J256" s="222" t="s">
        <v>752</v>
      </c>
      <c r="K256" s="192">
        <f t="shared" si="133"/>
        <v>34</v>
      </c>
      <c r="L256" s="223">
        <f t="shared" si="134"/>
        <v>0.23448275862068965</v>
      </c>
      <c r="M256" s="219" t="s">
        <v>589</v>
      </c>
      <c r="N256" s="224">
        <v>43025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101</v>
      </c>
      <c r="B257" s="217">
        <v>43014</v>
      </c>
      <c r="C257" s="217"/>
      <c r="D257" s="218" t="s">
        <v>335</v>
      </c>
      <c r="E257" s="219" t="s">
        <v>620</v>
      </c>
      <c r="F257" s="220">
        <v>256</v>
      </c>
      <c r="G257" s="219"/>
      <c r="H257" s="219">
        <v>323</v>
      </c>
      <c r="I257" s="221">
        <v>320</v>
      </c>
      <c r="J257" s="222" t="s">
        <v>678</v>
      </c>
      <c r="K257" s="192">
        <f t="shared" si="133"/>
        <v>67</v>
      </c>
      <c r="L257" s="223">
        <f t="shared" si="134"/>
        <v>0.26171875</v>
      </c>
      <c r="M257" s="219" t="s">
        <v>589</v>
      </c>
      <c r="N257" s="224">
        <v>43067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102</v>
      </c>
      <c r="B258" s="217">
        <v>43017</v>
      </c>
      <c r="C258" s="217"/>
      <c r="D258" s="218" t="s">
        <v>351</v>
      </c>
      <c r="E258" s="219" t="s">
        <v>620</v>
      </c>
      <c r="F258" s="220">
        <v>137.5</v>
      </c>
      <c r="G258" s="219"/>
      <c r="H258" s="219">
        <v>184</v>
      </c>
      <c r="I258" s="221">
        <v>183</v>
      </c>
      <c r="J258" s="222" t="s">
        <v>753</v>
      </c>
      <c r="K258" s="192">
        <f t="shared" si="133"/>
        <v>46.5</v>
      </c>
      <c r="L258" s="223">
        <f t="shared" si="134"/>
        <v>0.33818181818181819</v>
      </c>
      <c r="M258" s="219" t="s">
        <v>589</v>
      </c>
      <c r="N258" s="224">
        <v>43108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103</v>
      </c>
      <c r="B259" s="217">
        <v>43018</v>
      </c>
      <c r="C259" s="217"/>
      <c r="D259" s="218" t="s">
        <v>754</v>
      </c>
      <c r="E259" s="219" t="s">
        <v>620</v>
      </c>
      <c r="F259" s="220">
        <v>125.5</v>
      </c>
      <c r="G259" s="219"/>
      <c r="H259" s="219">
        <v>158</v>
      </c>
      <c r="I259" s="221">
        <v>155</v>
      </c>
      <c r="J259" s="222" t="s">
        <v>755</v>
      </c>
      <c r="K259" s="192">
        <f t="shared" si="133"/>
        <v>32.5</v>
      </c>
      <c r="L259" s="223">
        <f t="shared" si="134"/>
        <v>0.25896414342629481</v>
      </c>
      <c r="M259" s="219" t="s">
        <v>589</v>
      </c>
      <c r="N259" s="224">
        <v>43067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104</v>
      </c>
      <c r="B260" s="217">
        <v>43018</v>
      </c>
      <c r="C260" s="217"/>
      <c r="D260" s="218" t="s">
        <v>756</v>
      </c>
      <c r="E260" s="219" t="s">
        <v>620</v>
      </c>
      <c r="F260" s="220">
        <v>895</v>
      </c>
      <c r="G260" s="219"/>
      <c r="H260" s="219">
        <v>1122.5</v>
      </c>
      <c r="I260" s="221">
        <v>1078</v>
      </c>
      <c r="J260" s="222" t="s">
        <v>757</v>
      </c>
      <c r="K260" s="192">
        <v>227.5</v>
      </c>
      <c r="L260" s="223">
        <v>0.25418994413407803</v>
      </c>
      <c r="M260" s="219" t="s">
        <v>589</v>
      </c>
      <c r="N260" s="224">
        <v>43117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105</v>
      </c>
      <c r="B261" s="217">
        <v>43020</v>
      </c>
      <c r="C261" s="217"/>
      <c r="D261" s="218" t="s">
        <v>344</v>
      </c>
      <c r="E261" s="219" t="s">
        <v>620</v>
      </c>
      <c r="F261" s="220">
        <v>525</v>
      </c>
      <c r="G261" s="219"/>
      <c r="H261" s="219">
        <v>629</v>
      </c>
      <c r="I261" s="221">
        <v>629</v>
      </c>
      <c r="J261" s="222" t="s">
        <v>678</v>
      </c>
      <c r="K261" s="192">
        <v>104</v>
      </c>
      <c r="L261" s="223">
        <v>0.19809523809523799</v>
      </c>
      <c r="M261" s="219" t="s">
        <v>589</v>
      </c>
      <c r="N261" s="224">
        <v>43119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106</v>
      </c>
      <c r="B262" s="217">
        <v>43046</v>
      </c>
      <c r="C262" s="217"/>
      <c r="D262" s="218" t="s">
        <v>386</v>
      </c>
      <c r="E262" s="219" t="s">
        <v>620</v>
      </c>
      <c r="F262" s="220">
        <v>740</v>
      </c>
      <c r="G262" s="219"/>
      <c r="H262" s="219">
        <v>892.5</v>
      </c>
      <c r="I262" s="221">
        <v>900</v>
      </c>
      <c r="J262" s="222" t="s">
        <v>758</v>
      </c>
      <c r="K262" s="192">
        <f t="shared" ref="K262:K264" si="135">H262-F262</f>
        <v>152.5</v>
      </c>
      <c r="L262" s="223">
        <f t="shared" ref="L262:L264" si="136">K262/F262</f>
        <v>0.20608108108108109</v>
      </c>
      <c r="M262" s="219" t="s">
        <v>589</v>
      </c>
      <c r="N262" s="224">
        <v>43052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107</v>
      </c>
      <c r="B263" s="186">
        <v>43073</v>
      </c>
      <c r="C263" s="186"/>
      <c r="D263" s="187" t="s">
        <v>759</v>
      </c>
      <c r="E263" s="188" t="s">
        <v>620</v>
      </c>
      <c r="F263" s="189">
        <v>118.5</v>
      </c>
      <c r="G263" s="188"/>
      <c r="H263" s="188">
        <v>143.5</v>
      </c>
      <c r="I263" s="190">
        <v>145</v>
      </c>
      <c r="J263" s="191" t="s">
        <v>610</v>
      </c>
      <c r="K263" s="192">
        <f t="shared" si="135"/>
        <v>25</v>
      </c>
      <c r="L263" s="193">
        <f t="shared" si="136"/>
        <v>0.2109704641350211</v>
      </c>
      <c r="M263" s="188" t="s">
        <v>589</v>
      </c>
      <c r="N263" s="194">
        <v>43097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5">
        <v>108</v>
      </c>
      <c r="B264" s="196">
        <v>43090</v>
      </c>
      <c r="C264" s="196"/>
      <c r="D264" s="197" t="s">
        <v>432</v>
      </c>
      <c r="E264" s="198" t="s">
        <v>620</v>
      </c>
      <c r="F264" s="199">
        <v>715</v>
      </c>
      <c r="G264" s="199"/>
      <c r="H264" s="200">
        <v>500</v>
      </c>
      <c r="I264" s="200">
        <v>872</v>
      </c>
      <c r="J264" s="201" t="s">
        <v>760</v>
      </c>
      <c r="K264" s="202">
        <f t="shared" si="135"/>
        <v>-215</v>
      </c>
      <c r="L264" s="203">
        <f t="shared" si="136"/>
        <v>-0.30069930069930068</v>
      </c>
      <c r="M264" s="199" t="s">
        <v>601</v>
      </c>
      <c r="N264" s="196">
        <v>43670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109</v>
      </c>
      <c r="B265" s="186">
        <v>43098</v>
      </c>
      <c r="C265" s="186"/>
      <c r="D265" s="187" t="s">
        <v>603</v>
      </c>
      <c r="E265" s="188" t="s">
        <v>620</v>
      </c>
      <c r="F265" s="189">
        <v>435</v>
      </c>
      <c r="G265" s="188"/>
      <c r="H265" s="188">
        <v>542.5</v>
      </c>
      <c r="I265" s="190">
        <v>539</v>
      </c>
      <c r="J265" s="191" t="s">
        <v>678</v>
      </c>
      <c r="K265" s="192">
        <v>107.5</v>
      </c>
      <c r="L265" s="193">
        <v>0.247126436781609</v>
      </c>
      <c r="M265" s="188" t="s">
        <v>589</v>
      </c>
      <c r="N265" s="194">
        <v>43206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110</v>
      </c>
      <c r="B266" s="186">
        <v>43098</v>
      </c>
      <c r="C266" s="186"/>
      <c r="D266" s="187" t="s">
        <v>561</v>
      </c>
      <c r="E266" s="188" t="s">
        <v>620</v>
      </c>
      <c r="F266" s="189">
        <v>885</v>
      </c>
      <c r="G266" s="188"/>
      <c r="H266" s="188">
        <v>1090</v>
      </c>
      <c r="I266" s="190">
        <v>1084</v>
      </c>
      <c r="J266" s="191" t="s">
        <v>678</v>
      </c>
      <c r="K266" s="192">
        <v>205</v>
      </c>
      <c r="L266" s="193">
        <v>0.23163841807909599</v>
      </c>
      <c r="M266" s="188" t="s">
        <v>589</v>
      </c>
      <c r="N266" s="194">
        <v>43213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5">
        <v>111</v>
      </c>
      <c r="B267" s="226">
        <v>43192</v>
      </c>
      <c r="C267" s="226"/>
      <c r="D267" s="204" t="s">
        <v>761</v>
      </c>
      <c r="E267" s="199" t="s">
        <v>620</v>
      </c>
      <c r="F267" s="227">
        <v>478.5</v>
      </c>
      <c r="G267" s="199"/>
      <c r="H267" s="199">
        <v>442</v>
      </c>
      <c r="I267" s="200">
        <v>613</v>
      </c>
      <c r="J267" s="201" t="s">
        <v>762</v>
      </c>
      <c r="K267" s="202">
        <f t="shared" ref="K267:K270" si="137">H267-F267</f>
        <v>-36.5</v>
      </c>
      <c r="L267" s="203">
        <f t="shared" ref="L267:L270" si="138">K267/F267</f>
        <v>-7.6280041797283177E-2</v>
      </c>
      <c r="M267" s="199" t="s">
        <v>601</v>
      </c>
      <c r="N267" s="196">
        <v>43762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5">
        <v>112</v>
      </c>
      <c r="B268" s="196">
        <v>43194</v>
      </c>
      <c r="C268" s="196"/>
      <c r="D268" s="197" t="s">
        <v>763</v>
      </c>
      <c r="E268" s="198" t="s">
        <v>620</v>
      </c>
      <c r="F268" s="199">
        <f>141.5-7.3</f>
        <v>134.19999999999999</v>
      </c>
      <c r="G268" s="199"/>
      <c r="H268" s="200">
        <v>77</v>
      </c>
      <c r="I268" s="200">
        <v>180</v>
      </c>
      <c r="J268" s="201" t="s">
        <v>764</v>
      </c>
      <c r="K268" s="202">
        <f t="shared" si="137"/>
        <v>-57.199999999999989</v>
      </c>
      <c r="L268" s="203">
        <f t="shared" si="138"/>
        <v>-0.42622950819672129</v>
      </c>
      <c r="M268" s="199" t="s">
        <v>601</v>
      </c>
      <c r="N268" s="196">
        <v>43522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5">
        <v>113</v>
      </c>
      <c r="B269" s="196">
        <v>43209</v>
      </c>
      <c r="C269" s="196"/>
      <c r="D269" s="197" t="s">
        <v>765</v>
      </c>
      <c r="E269" s="198" t="s">
        <v>620</v>
      </c>
      <c r="F269" s="199">
        <v>430</v>
      </c>
      <c r="G269" s="199"/>
      <c r="H269" s="200">
        <v>220</v>
      </c>
      <c r="I269" s="200">
        <v>537</v>
      </c>
      <c r="J269" s="201" t="s">
        <v>766</v>
      </c>
      <c r="K269" s="202">
        <f t="shared" si="137"/>
        <v>-210</v>
      </c>
      <c r="L269" s="203">
        <f t="shared" si="138"/>
        <v>-0.48837209302325579</v>
      </c>
      <c r="M269" s="199" t="s">
        <v>601</v>
      </c>
      <c r="N269" s="196">
        <v>43252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114</v>
      </c>
      <c r="B270" s="217">
        <v>43220</v>
      </c>
      <c r="C270" s="217"/>
      <c r="D270" s="218" t="s">
        <v>387</v>
      </c>
      <c r="E270" s="219" t="s">
        <v>620</v>
      </c>
      <c r="F270" s="219">
        <v>153.5</v>
      </c>
      <c r="G270" s="219"/>
      <c r="H270" s="219">
        <v>196</v>
      </c>
      <c r="I270" s="221">
        <v>196</v>
      </c>
      <c r="J270" s="191" t="s">
        <v>767</v>
      </c>
      <c r="K270" s="192">
        <f t="shared" si="137"/>
        <v>42.5</v>
      </c>
      <c r="L270" s="193">
        <f t="shared" si="138"/>
        <v>0.27687296416938112</v>
      </c>
      <c r="M270" s="188" t="s">
        <v>589</v>
      </c>
      <c r="N270" s="194">
        <v>43605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5">
        <v>115</v>
      </c>
      <c r="B271" s="196">
        <v>43306</v>
      </c>
      <c r="C271" s="196"/>
      <c r="D271" s="197" t="s">
        <v>737</v>
      </c>
      <c r="E271" s="198" t="s">
        <v>620</v>
      </c>
      <c r="F271" s="199">
        <v>27.5</v>
      </c>
      <c r="G271" s="199"/>
      <c r="H271" s="200">
        <v>13.1</v>
      </c>
      <c r="I271" s="200">
        <v>60</v>
      </c>
      <c r="J271" s="201" t="s">
        <v>768</v>
      </c>
      <c r="K271" s="202">
        <v>-14.4</v>
      </c>
      <c r="L271" s="203">
        <v>-0.52363636363636401</v>
      </c>
      <c r="M271" s="199" t="s">
        <v>601</v>
      </c>
      <c r="N271" s="196">
        <v>43138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5">
        <v>116</v>
      </c>
      <c r="B272" s="226">
        <v>43318</v>
      </c>
      <c r="C272" s="226"/>
      <c r="D272" s="204" t="s">
        <v>769</v>
      </c>
      <c r="E272" s="199" t="s">
        <v>620</v>
      </c>
      <c r="F272" s="199">
        <v>148.5</v>
      </c>
      <c r="G272" s="199"/>
      <c r="H272" s="199">
        <v>102</v>
      </c>
      <c r="I272" s="200">
        <v>182</v>
      </c>
      <c r="J272" s="201" t="s">
        <v>770</v>
      </c>
      <c r="K272" s="202">
        <f>H272-F272</f>
        <v>-46.5</v>
      </c>
      <c r="L272" s="203">
        <f>K272/F272</f>
        <v>-0.31313131313131315</v>
      </c>
      <c r="M272" s="199" t="s">
        <v>601</v>
      </c>
      <c r="N272" s="196">
        <v>43661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117</v>
      </c>
      <c r="B273" s="186">
        <v>43335</v>
      </c>
      <c r="C273" s="186"/>
      <c r="D273" s="187" t="s">
        <v>771</v>
      </c>
      <c r="E273" s="188" t="s">
        <v>620</v>
      </c>
      <c r="F273" s="219">
        <v>285</v>
      </c>
      <c r="G273" s="188"/>
      <c r="H273" s="188">
        <v>355</v>
      </c>
      <c r="I273" s="190">
        <v>364</v>
      </c>
      <c r="J273" s="191" t="s">
        <v>772</v>
      </c>
      <c r="K273" s="192">
        <v>70</v>
      </c>
      <c r="L273" s="193">
        <v>0.24561403508771901</v>
      </c>
      <c r="M273" s="188" t="s">
        <v>589</v>
      </c>
      <c r="N273" s="194">
        <v>43455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118</v>
      </c>
      <c r="B274" s="186">
        <v>43341</v>
      </c>
      <c r="C274" s="186"/>
      <c r="D274" s="187" t="s">
        <v>375</v>
      </c>
      <c r="E274" s="188" t="s">
        <v>620</v>
      </c>
      <c r="F274" s="219">
        <v>525</v>
      </c>
      <c r="G274" s="188"/>
      <c r="H274" s="188">
        <v>585</v>
      </c>
      <c r="I274" s="190">
        <v>635</v>
      </c>
      <c r="J274" s="191" t="s">
        <v>773</v>
      </c>
      <c r="K274" s="192">
        <f t="shared" ref="K274:K291" si="139">H274-F274</f>
        <v>60</v>
      </c>
      <c r="L274" s="193">
        <f t="shared" ref="L274:L291" si="140">K274/F274</f>
        <v>0.11428571428571428</v>
      </c>
      <c r="M274" s="188" t="s">
        <v>589</v>
      </c>
      <c r="N274" s="194">
        <v>43662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119</v>
      </c>
      <c r="B275" s="186">
        <v>43395</v>
      </c>
      <c r="C275" s="186"/>
      <c r="D275" s="187" t="s">
        <v>361</v>
      </c>
      <c r="E275" s="188" t="s">
        <v>620</v>
      </c>
      <c r="F275" s="219">
        <v>475</v>
      </c>
      <c r="G275" s="188"/>
      <c r="H275" s="188">
        <v>574</v>
      </c>
      <c r="I275" s="190">
        <v>570</v>
      </c>
      <c r="J275" s="191" t="s">
        <v>678</v>
      </c>
      <c r="K275" s="192">
        <f t="shared" si="139"/>
        <v>99</v>
      </c>
      <c r="L275" s="193">
        <f t="shared" si="140"/>
        <v>0.20842105263157895</v>
      </c>
      <c r="M275" s="188" t="s">
        <v>589</v>
      </c>
      <c r="N275" s="194">
        <v>43403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120</v>
      </c>
      <c r="B276" s="217">
        <v>43397</v>
      </c>
      <c r="C276" s="217"/>
      <c r="D276" s="218" t="s">
        <v>382</v>
      </c>
      <c r="E276" s="219" t="s">
        <v>620</v>
      </c>
      <c r="F276" s="219">
        <v>707.5</v>
      </c>
      <c r="G276" s="219"/>
      <c r="H276" s="219">
        <v>872</v>
      </c>
      <c r="I276" s="221">
        <v>872</v>
      </c>
      <c r="J276" s="222" t="s">
        <v>678</v>
      </c>
      <c r="K276" s="192">
        <f t="shared" si="139"/>
        <v>164.5</v>
      </c>
      <c r="L276" s="223">
        <f t="shared" si="140"/>
        <v>0.23250883392226149</v>
      </c>
      <c r="M276" s="219" t="s">
        <v>589</v>
      </c>
      <c r="N276" s="224">
        <v>43482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121</v>
      </c>
      <c r="B277" s="217">
        <v>43398</v>
      </c>
      <c r="C277" s="217"/>
      <c r="D277" s="218" t="s">
        <v>774</v>
      </c>
      <c r="E277" s="219" t="s">
        <v>620</v>
      </c>
      <c r="F277" s="219">
        <v>162</v>
      </c>
      <c r="G277" s="219"/>
      <c r="H277" s="219">
        <v>204</v>
      </c>
      <c r="I277" s="221">
        <v>209</v>
      </c>
      <c r="J277" s="222" t="s">
        <v>775</v>
      </c>
      <c r="K277" s="192">
        <f t="shared" si="139"/>
        <v>42</v>
      </c>
      <c r="L277" s="223">
        <f t="shared" si="140"/>
        <v>0.25925925925925924</v>
      </c>
      <c r="M277" s="219" t="s">
        <v>589</v>
      </c>
      <c r="N277" s="224">
        <v>43539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122</v>
      </c>
      <c r="B278" s="217">
        <v>43399</v>
      </c>
      <c r="C278" s="217"/>
      <c r="D278" s="218" t="s">
        <v>480</v>
      </c>
      <c r="E278" s="219" t="s">
        <v>620</v>
      </c>
      <c r="F278" s="219">
        <v>240</v>
      </c>
      <c r="G278" s="219"/>
      <c r="H278" s="219">
        <v>297</v>
      </c>
      <c r="I278" s="221">
        <v>297</v>
      </c>
      <c r="J278" s="222" t="s">
        <v>678</v>
      </c>
      <c r="K278" s="228">
        <f t="shared" si="139"/>
        <v>57</v>
      </c>
      <c r="L278" s="223">
        <f t="shared" si="140"/>
        <v>0.23749999999999999</v>
      </c>
      <c r="M278" s="219" t="s">
        <v>589</v>
      </c>
      <c r="N278" s="224">
        <v>43417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123</v>
      </c>
      <c r="B279" s="186">
        <v>43439</v>
      </c>
      <c r="C279" s="186"/>
      <c r="D279" s="187" t="s">
        <v>776</v>
      </c>
      <c r="E279" s="188" t="s">
        <v>620</v>
      </c>
      <c r="F279" s="188">
        <v>202.5</v>
      </c>
      <c r="G279" s="188"/>
      <c r="H279" s="188">
        <v>255</v>
      </c>
      <c r="I279" s="190">
        <v>252</v>
      </c>
      <c r="J279" s="191" t="s">
        <v>678</v>
      </c>
      <c r="K279" s="192">
        <f t="shared" si="139"/>
        <v>52.5</v>
      </c>
      <c r="L279" s="193">
        <f t="shared" si="140"/>
        <v>0.25925925925925924</v>
      </c>
      <c r="M279" s="188" t="s">
        <v>589</v>
      </c>
      <c r="N279" s="194">
        <v>43542</v>
      </c>
      <c r="O279" s="1"/>
      <c r="P279" s="1"/>
      <c r="Q279" s="1"/>
      <c r="R279" s="6" t="s">
        <v>777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124</v>
      </c>
      <c r="B280" s="217">
        <v>43465</v>
      </c>
      <c r="C280" s="186"/>
      <c r="D280" s="218" t="s">
        <v>414</v>
      </c>
      <c r="E280" s="219" t="s">
        <v>620</v>
      </c>
      <c r="F280" s="219">
        <v>710</v>
      </c>
      <c r="G280" s="219"/>
      <c r="H280" s="219">
        <v>866</v>
      </c>
      <c r="I280" s="221">
        <v>866</v>
      </c>
      <c r="J280" s="222" t="s">
        <v>678</v>
      </c>
      <c r="K280" s="192">
        <f t="shared" si="139"/>
        <v>156</v>
      </c>
      <c r="L280" s="193">
        <f t="shared" si="140"/>
        <v>0.21971830985915494</v>
      </c>
      <c r="M280" s="188" t="s">
        <v>589</v>
      </c>
      <c r="N280" s="194">
        <v>43553</v>
      </c>
      <c r="O280" s="1"/>
      <c r="P280" s="1"/>
      <c r="Q280" s="1"/>
      <c r="R280" s="6" t="s">
        <v>777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125</v>
      </c>
      <c r="B281" s="217">
        <v>43522</v>
      </c>
      <c r="C281" s="217"/>
      <c r="D281" s="218" t="s">
        <v>152</v>
      </c>
      <c r="E281" s="219" t="s">
        <v>620</v>
      </c>
      <c r="F281" s="219">
        <v>337.25</v>
      </c>
      <c r="G281" s="219"/>
      <c r="H281" s="219">
        <v>398.5</v>
      </c>
      <c r="I281" s="221">
        <v>411</v>
      </c>
      <c r="J281" s="191" t="s">
        <v>778</v>
      </c>
      <c r="K281" s="192">
        <f t="shared" si="139"/>
        <v>61.25</v>
      </c>
      <c r="L281" s="193">
        <f t="shared" si="140"/>
        <v>0.1816160118606375</v>
      </c>
      <c r="M281" s="188" t="s">
        <v>589</v>
      </c>
      <c r="N281" s="194">
        <v>43760</v>
      </c>
      <c r="O281" s="1"/>
      <c r="P281" s="1"/>
      <c r="Q281" s="1"/>
      <c r="R281" s="6" t="s">
        <v>777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9">
        <v>126</v>
      </c>
      <c r="B282" s="230">
        <v>43559</v>
      </c>
      <c r="C282" s="230"/>
      <c r="D282" s="231" t="s">
        <v>779</v>
      </c>
      <c r="E282" s="232" t="s">
        <v>620</v>
      </c>
      <c r="F282" s="232">
        <v>130</v>
      </c>
      <c r="G282" s="232"/>
      <c r="H282" s="232">
        <v>65</v>
      </c>
      <c r="I282" s="233">
        <v>158</v>
      </c>
      <c r="J282" s="201" t="s">
        <v>780</v>
      </c>
      <c r="K282" s="202">
        <f t="shared" si="139"/>
        <v>-65</v>
      </c>
      <c r="L282" s="203">
        <f t="shared" si="140"/>
        <v>-0.5</v>
      </c>
      <c r="M282" s="199" t="s">
        <v>601</v>
      </c>
      <c r="N282" s="196">
        <v>43726</v>
      </c>
      <c r="O282" s="1"/>
      <c r="P282" s="1"/>
      <c r="Q282" s="1"/>
      <c r="R282" s="6" t="s">
        <v>781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127</v>
      </c>
      <c r="B283" s="217">
        <v>43017</v>
      </c>
      <c r="C283" s="217"/>
      <c r="D283" s="218" t="s">
        <v>185</v>
      </c>
      <c r="E283" s="219" t="s">
        <v>620</v>
      </c>
      <c r="F283" s="219">
        <v>141.5</v>
      </c>
      <c r="G283" s="219"/>
      <c r="H283" s="219">
        <v>183.5</v>
      </c>
      <c r="I283" s="221">
        <v>210</v>
      </c>
      <c r="J283" s="191" t="s">
        <v>775</v>
      </c>
      <c r="K283" s="192">
        <f t="shared" si="139"/>
        <v>42</v>
      </c>
      <c r="L283" s="193">
        <f t="shared" si="140"/>
        <v>0.29681978798586572</v>
      </c>
      <c r="M283" s="188" t="s">
        <v>589</v>
      </c>
      <c r="N283" s="194">
        <v>43042</v>
      </c>
      <c r="O283" s="1"/>
      <c r="P283" s="1"/>
      <c r="Q283" s="1"/>
      <c r="R283" s="6" t="s">
        <v>781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9">
        <v>128</v>
      </c>
      <c r="B284" s="230">
        <v>43074</v>
      </c>
      <c r="C284" s="230"/>
      <c r="D284" s="231" t="s">
        <v>782</v>
      </c>
      <c r="E284" s="232" t="s">
        <v>620</v>
      </c>
      <c r="F284" s="227">
        <v>172</v>
      </c>
      <c r="G284" s="232"/>
      <c r="H284" s="232">
        <v>155.25</v>
      </c>
      <c r="I284" s="233">
        <v>230</v>
      </c>
      <c r="J284" s="201" t="s">
        <v>783</v>
      </c>
      <c r="K284" s="202">
        <f t="shared" si="139"/>
        <v>-16.75</v>
      </c>
      <c r="L284" s="203">
        <f t="shared" si="140"/>
        <v>-9.7383720930232565E-2</v>
      </c>
      <c r="M284" s="199" t="s">
        <v>601</v>
      </c>
      <c r="N284" s="196">
        <v>43787</v>
      </c>
      <c r="O284" s="1"/>
      <c r="P284" s="1"/>
      <c r="Q284" s="1"/>
      <c r="R284" s="6" t="s">
        <v>781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129</v>
      </c>
      <c r="B285" s="217">
        <v>43398</v>
      </c>
      <c r="C285" s="217"/>
      <c r="D285" s="218" t="s">
        <v>107</v>
      </c>
      <c r="E285" s="219" t="s">
        <v>620</v>
      </c>
      <c r="F285" s="219">
        <v>698.5</v>
      </c>
      <c r="G285" s="219"/>
      <c r="H285" s="219">
        <v>890</v>
      </c>
      <c r="I285" s="221">
        <v>890</v>
      </c>
      <c r="J285" s="191" t="s">
        <v>852</v>
      </c>
      <c r="K285" s="192">
        <f t="shared" si="139"/>
        <v>191.5</v>
      </c>
      <c r="L285" s="193">
        <f t="shared" si="140"/>
        <v>0.27415891195418757</v>
      </c>
      <c r="M285" s="188" t="s">
        <v>589</v>
      </c>
      <c r="N285" s="194">
        <v>44328</v>
      </c>
      <c r="O285" s="1"/>
      <c r="P285" s="1"/>
      <c r="Q285" s="1"/>
      <c r="R285" s="6" t="s">
        <v>777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130</v>
      </c>
      <c r="B286" s="217">
        <v>42877</v>
      </c>
      <c r="C286" s="217"/>
      <c r="D286" s="218" t="s">
        <v>374</v>
      </c>
      <c r="E286" s="219" t="s">
        <v>620</v>
      </c>
      <c r="F286" s="219">
        <v>127.6</v>
      </c>
      <c r="G286" s="219"/>
      <c r="H286" s="219">
        <v>138</v>
      </c>
      <c r="I286" s="221">
        <v>190</v>
      </c>
      <c r="J286" s="191" t="s">
        <v>784</v>
      </c>
      <c r="K286" s="192">
        <f t="shared" si="139"/>
        <v>10.400000000000006</v>
      </c>
      <c r="L286" s="193">
        <f t="shared" si="140"/>
        <v>8.1504702194357417E-2</v>
      </c>
      <c r="M286" s="188" t="s">
        <v>589</v>
      </c>
      <c r="N286" s="194">
        <v>43774</v>
      </c>
      <c r="O286" s="1"/>
      <c r="P286" s="1"/>
      <c r="Q286" s="1"/>
      <c r="R286" s="6" t="s">
        <v>781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131</v>
      </c>
      <c r="B287" s="217">
        <v>43158</v>
      </c>
      <c r="C287" s="217"/>
      <c r="D287" s="218" t="s">
        <v>785</v>
      </c>
      <c r="E287" s="219" t="s">
        <v>620</v>
      </c>
      <c r="F287" s="219">
        <v>317</v>
      </c>
      <c r="G287" s="219"/>
      <c r="H287" s="219">
        <v>382.5</v>
      </c>
      <c r="I287" s="221">
        <v>398</v>
      </c>
      <c r="J287" s="191" t="s">
        <v>786</v>
      </c>
      <c r="K287" s="192">
        <f t="shared" si="139"/>
        <v>65.5</v>
      </c>
      <c r="L287" s="193">
        <f t="shared" si="140"/>
        <v>0.20662460567823343</v>
      </c>
      <c r="M287" s="188" t="s">
        <v>589</v>
      </c>
      <c r="N287" s="194">
        <v>44238</v>
      </c>
      <c r="O287" s="1"/>
      <c r="P287" s="1"/>
      <c r="Q287" s="1"/>
      <c r="R287" s="6" t="s">
        <v>781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9">
        <v>132</v>
      </c>
      <c r="B288" s="230">
        <v>43164</v>
      </c>
      <c r="C288" s="230"/>
      <c r="D288" s="231" t="s">
        <v>144</v>
      </c>
      <c r="E288" s="232" t="s">
        <v>620</v>
      </c>
      <c r="F288" s="227">
        <f>510-14.4</f>
        <v>495.6</v>
      </c>
      <c r="G288" s="232"/>
      <c r="H288" s="232">
        <v>350</v>
      </c>
      <c r="I288" s="233">
        <v>672</v>
      </c>
      <c r="J288" s="201" t="s">
        <v>787</v>
      </c>
      <c r="K288" s="202">
        <f t="shared" si="139"/>
        <v>-145.60000000000002</v>
      </c>
      <c r="L288" s="203">
        <f t="shared" si="140"/>
        <v>-0.29378531073446329</v>
      </c>
      <c r="M288" s="199" t="s">
        <v>601</v>
      </c>
      <c r="N288" s="196">
        <v>43887</v>
      </c>
      <c r="O288" s="1"/>
      <c r="P288" s="1"/>
      <c r="Q288" s="1"/>
      <c r="R288" s="6" t="s">
        <v>777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9">
        <v>133</v>
      </c>
      <c r="B289" s="230">
        <v>43237</v>
      </c>
      <c r="C289" s="230"/>
      <c r="D289" s="231" t="s">
        <v>472</v>
      </c>
      <c r="E289" s="232" t="s">
        <v>620</v>
      </c>
      <c r="F289" s="227">
        <v>230.3</v>
      </c>
      <c r="G289" s="232"/>
      <c r="H289" s="232">
        <v>102.5</v>
      </c>
      <c r="I289" s="233">
        <v>348</v>
      </c>
      <c r="J289" s="201" t="s">
        <v>788</v>
      </c>
      <c r="K289" s="202">
        <f t="shared" si="139"/>
        <v>-127.80000000000001</v>
      </c>
      <c r="L289" s="203">
        <f t="shared" si="140"/>
        <v>-0.55492835432045162</v>
      </c>
      <c r="M289" s="199" t="s">
        <v>601</v>
      </c>
      <c r="N289" s="196">
        <v>43896</v>
      </c>
      <c r="O289" s="1"/>
      <c r="P289" s="1"/>
      <c r="Q289" s="1"/>
      <c r="R289" s="6" t="s">
        <v>777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134</v>
      </c>
      <c r="B290" s="217">
        <v>43258</v>
      </c>
      <c r="C290" s="217"/>
      <c r="D290" s="218" t="s">
        <v>437</v>
      </c>
      <c r="E290" s="219" t="s">
        <v>620</v>
      </c>
      <c r="F290" s="219">
        <f>342.5-5.1</f>
        <v>337.4</v>
      </c>
      <c r="G290" s="219"/>
      <c r="H290" s="219">
        <v>412.5</v>
      </c>
      <c r="I290" s="221">
        <v>439</v>
      </c>
      <c r="J290" s="191" t="s">
        <v>789</v>
      </c>
      <c r="K290" s="192">
        <f t="shared" si="139"/>
        <v>75.100000000000023</v>
      </c>
      <c r="L290" s="193">
        <f t="shared" si="140"/>
        <v>0.22258446947243635</v>
      </c>
      <c r="M290" s="188" t="s">
        <v>589</v>
      </c>
      <c r="N290" s="194">
        <v>44230</v>
      </c>
      <c r="O290" s="1"/>
      <c r="P290" s="1"/>
      <c r="Q290" s="1"/>
      <c r="R290" s="6" t="s">
        <v>781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0">
        <v>135</v>
      </c>
      <c r="B291" s="209">
        <v>43285</v>
      </c>
      <c r="C291" s="209"/>
      <c r="D291" s="210" t="s">
        <v>55</v>
      </c>
      <c r="E291" s="211" t="s">
        <v>620</v>
      </c>
      <c r="F291" s="211">
        <f>127.5-5.53</f>
        <v>121.97</v>
      </c>
      <c r="G291" s="212"/>
      <c r="H291" s="212">
        <v>122.5</v>
      </c>
      <c r="I291" s="212">
        <v>170</v>
      </c>
      <c r="J291" s="213" t="s">
        <v>818</v>
      </c>
      <c r="K291" s="214">
        <f t="shared" si="139"/>
        <v>0.53000000000000114</v>
      </c>
      <c r="L291" s="215">
        <f t="shared" si="140"/>
        <v>4.3453308190538747E-3</v>
      </c>
      <c r="M291" s="211" t="s">
        <v>711</v>
      </c>
      <c r="N291" s="209">
        <v>44431</v>
      </c>
      <c r="O291" s="1"/>
      <c r="P291" s="1"/>
      <c r="Q291" s="1"/>
      <c r="R291" s="6" t="s">
        <v>777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9">
        <v>136</v>
      </c>
      <c r="B292" s="230">
        <v>43294</v>
      </c>
      <c r="C292" s="230"/>
      <c r="D292" s="231" t="s">
        <v>363</v>
      </c>
      <c r="E292" s="232" t="s">
        <v>620</v>
      </c>
      <c r="F292" s="227">
        <v>46.5</v>
      </c>
      <c r="G292" s="232"/>
      <c r="H292" s="232">
        <v>17</v>
      </c>
      <c r="I292" s="233">
        <v>59</v>
      </c>
      <c r="J292" s="201" t="s">
        <v>790</v>
      </c>
      <c r="K292" s="202">
        <f t="shared" ref="K292:K300" si="141">H292-F292</f>
        <v>-29.5</v>
      </c>
      <c r="L292" s="203">
        <f t="shared" ref="L292:L300" si="142">K292/F292</f>
        <v>-0.63440860215053763</v>
      </c>
      <c r="M292" s="199" t="s">
        <v>601</v>
      </c>
      <c r="N292" s="196">
        <v>43887</v>
      </c>
      <c r="O292" s="1"/>
      <c r="P292" s="1"/>
      <c r="Q292" s="1"/>
      <c r="R292" s="6" t="s">
        <v>777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137</v>
      </c>
      <c r="B293" s="217">
        <v>43396</v>
      </c>
      <c r="C293" s="217"/>
      <c r="D293" s="218" t="s">
        <v>416</v>
      </c>
      <c r="E293" s="219" t="s">
        <v>620</v>
      </c>
      <c r="F293" s="219">
        <v>156.5</v>
      </c>
      <c r="G293" s="219"/>
      <c r="H293" s="219">
        <v>207.5</v>
      </c>
      <c r="I293" s="221">
        <v>191</v>
      </c>
      <c r="J293" s="191" t="s">
        <v>678</v>
      </c>
      <c r="K293" s="192">
        <f t="shared" si="141"/>
        <v>51</v>
      </c>
      <c r="L293" s="193">
        <f t="shared" si="142"/>
        <v>0.32587859424920129</v>
      </c>
      <c r="M293" s="188" t="s">
        <v>589</v>
      </c>
      <c r="N293" s="194">
        <v>44369</v>
      </c>
      <c r="O293" s="1"/>
      <c r="P293" s="1"/>
      <c r="Q293" s="1"/>
      <c r="R293" s="6" t="s">
        <v>777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138</v>
      </c>
      <c r="B294" s="217">
        <v>43439</v>
      </c>
      <c r="C294" s="217"/>
      <c r="D294" s="218" t="s">
        <v>325</v>
      </c>
      <c r="E294" s="219" t="s">
        <v>620</v>
      </c>
      <c r="F294" s="219">
        <v>259.5</v>
      </c>
      <c r="G294" s="219"/>
      <c r="H294" s="219">
        <v>320</v>
      </c>
      <c r="I294" s="221">
        <v>320</v>
      </c>
      <c r="J294" s="191" t="s">
        <v>678</v>
      </c>
      <c r="K294" s="192">
        <f t="shared" si="141"/>
        <v>60.5</v>
      </c>
      <c r="L294" s="193">
        <f t="shared" si="142"/>
        <v>0.23314065510597304</v>
      </c>
      <c r="M294" s="188" t="s">
        <v>589</v>
      </c>
      <c r="N294" s="194">
        <v>44323</v>
      </c>
      <c r="O294" s="1"/>
      <c r="P294" s="1"/>
      <c r="Q294" s="1"/>
      <c r="R294" s="6" t="s">
        <v>777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9">
        <v>139</v>
      </c>
      <c r="B295" s="230">
        <v>43439</v>
      </c>
      <c r="C295" s="230"/>
      <c r="D295" s="231" t="s">
        <v>791</v>
      </c>
      <c r="E295" s="232" t="s">
        <v>620</v>
      </c>
      <c r="F295" s="232">
        <v>715</v>
      </c>
      <c r="G295" s="232"/>
      <c r="H295" s="232">
        <v>445</v>
      </c>
      <c r="I295" s="233">
        <v>840</v>
      </c>
      <c r="J295" s="201" t="s">
        <v>792</v>
      </c>
      <c r="K295" s="202">
        <f t="shared" si="141"/>
        <v>-270</v>
      </c>
      <c r="L295" s="203">
        <f t="shared" si="142"/>
        <v>-0.3776223776223776</v>
      </c>
      <c r="M295" s="199" t="s">
        <v>601</v>
      </c>
      <c r="N295" s="196">
        <v>43800</v>
      </c>
      <c r="O295" s="1"/>
      <c r="P295" s="1"/>
      <c r="Q295" s="1"/>
      <c r="R295" s="6" t="s">
        <v>777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140</v>
      </c>
      <c r="B296" s="217">
        <v>43469</v>
      </c>
      <c r="C296" s="217"/>
      <c r="D296" s="218" t="s">
        <v>157</v>
      </c>
      <c r="E296" s="219" t="s">
        <v>620</v>
      </c>
      <c r="F296" s="219">
        <v>875</v>
      </c>
      <c r="G296" s="219"/>
      <c r="H296" s="219">
        <v>1165</v>
      </c>
      <c r="I296" s="221">
        <v>1185</v>
      </c>
      <c r="J296" s="191" t="s">
        <v>793</v>
      </c>
      <c r="K296" s="192">
        <f t="shared" si="141"/>
        <v>290</v>
      </c>
      <c r="L296" s="193">
        <f t="shared" si="142"/>
        <v>0.33142857142857141</v>
      </c>
      <c r="M296" s="188" t="s">
        <v>589</v>
      </c>
      <c r="N296" s="194">
        <v>43847</v>
      </c>
      <c r="O296" s="1"/>
      <c r="P296" s="1"/>
      <c r="Q296" s="1"/>
      <c r="R296" s="6" t="s">
        <v>777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141</v>
      </c>
      <c r="B297" s="217">
        <v>43559</v>
      </c>
      <c r="C297" s="217"/>
      <c r="D297" s="218" t="s">
        <v>341</v>
      </c>
      <c r="E297" s="219" t="s">
        <v>620</v>
      </c>
      <c r="F297" s="219">
        <f>387-14.63</f>
        <v>372.37</v>
      </c>
      <c r="G297" s="219"/>
      <c r="H297" s="219">
        <v>490</v>
      </c>
      <c r="I297" s="221">
        <v>490</v>
      </c>
      <c r="J297" s="191" t="s">
        <v>678</v>
      </c>
      <c r="K297" s="192">
        <f t="shared" si="141"/>
        <v>117.63</v>
      </c>
      <c r="L297" s="193">
        <f t="shared" si="142"/>
        <v>0.31589548030185027</v>
      </c>
      <c r="M297" s="188" t="s">
        <v>589</v>
      </c>
      <c r="N297" s="194">
        <v>43850</v>
      </c>
      <c r="O297" s="1"/>
      <c r="P297" s="1"/>
      <c r="Q297" s="1"/>
      <c r="R297" s="6" t="s">
        <v>777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9">
        <v>142</v>
      </c>
      <c r="B298" s="230">
        <v>43578</v>
      </c>
      <c r="C298" s="230"/>
      <c r="D298" s="231" t="s">
        <v>794</v>
      </c>
      <c r="E298" s="232" t="s">
        <v>591</v>
      </c>
      <c r="F298" s="232">
        <v>220</v>
      </c>
      <c r="G298" s="232"/>
      <c r="H298" s="232">
        <v>127.5</v>
      </c>
      <c r="I298" s="233">
        <v>284</v>
      </c>
      <c r="J298" s="201" t="s">
        <v>795</v>
      </c>
      <c r="K298" s="202">
        <f t="shared" si="141"/>
        <v>-92.5</v>
      </c>
      <c r="L298" s="203">
        <f t="shared" si="142"/>
        <v>-0.42045454545454547</v>
      </c>
      <c r="M298" s="199" t="s">
        <v>601</v>
      </c>
      <c r="N298" s="196">
        <v>43896</v>
      </c>
      <c r="O298" s="1"/>
      <c r="P298" s="1"/>
      <c r="Q298" s="1"/>
      <c r="R298" s="6" t="s">
        <v>777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143</v>
      </c>
      <c r="B299" s="217">
        <v>43622</v>
      </c>
      <c r="C299" s="217"/>
      <c r="D299" s="218" t="s">
        <v>481</v>
      </c>
      <c r="E299" s="219" t="s">
        <v>591</v>
      </c>
      <c r="F299" s="219">
        <v>332.8</v>
      </c>
      <c r="G299" s="219"/>
      <c r="H299" s="219">
        <v>405</v>
      </c>
      <c r="I299" s="221">
        <v>419</v>
      </c>
      <c r="J299" s="191" t="s">
        <v>796</v>
      </c>
      <c r="K299" s="192">
        <f t="shared" si="141"/>
        <v>72.199999999999989</v>
      </c>
      <c r="L299" s="193">
        <f t="shared" si="142"/>
        <v>0.21694711538461534</v>
      </c>
      <c r="M299" s="188" t="s">
        <v>589</v>
      </c>
      <c r="N299" s="194">
        <v>43860</v>
      </c>
      <c r="O299" s="1"/>
      <c r="P299" s="1"/>
      <c r="Q299" s="1"/>
      <c r="R299" s="6" t="s">
        <v>781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0">
        <v>144</v>
      </c>
      <c r="B300" s="209">
        <v>43641</v>
      </c>
      <c r="C300" s="209"/>
      <c r="D300" s="210" t="s">
        <v>150</v>
      </c>
      <c r="E300" s="211" t="s">
        <v>620</v>
      </c>
      <c r="F300" s="211">
        <v>386</v>
      </c>
      <c r="G300" s="212"/>
      <c r="H300" s="212">
        <v>395</v>
      </c>
      <c r="I300" s="212">
        <v>452</v>
      </c>
      <c r="J300" s="213" t="s">
        <v>797</v>
      </c>
      <c r="K300" s="214">
        <f t="shared" si="141"/>
        <v>9</v>
      </c>
      <c r="L300" s="215">
        <f t="shared" si="142"/>
        <v>2.3316062176165803E-2</v>
      </c>
      <c r="M300" s="211" t="s">
        <v>711</v>
      </c>
      <c r="N300" s="209">
        <v>43868</v>
      </c>
      <c r="O300" s="1"/>
      <c r="P300" s="1"/>
      <c r="Q300" s="1"/>
      <c r="R300" s="6" t="s">
        <v>781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0">
        <v>145</v>
      </c>
      <c r="B301" s="209">
        <v>43707</v>
      </c>
      <c r="C301" s="209"/>
      <c r="D301" s="210" t="s">
        <v>130</v>
      </c>
      <c r="E301" s="211" t="s">
        <v>620</v>
      </c>
      <c r="F301" s="211">
        <v>137.5</v>
      </c>
      <c r="G301" s="212"/>
      <c r="H301" s="212">
        <v>138.5</v>
      </c>
      <c r="I301" s="212">
        <v>190</v>
      </c>
      <c r="J301" s="213" t="s">
        <v>817</v>
      </c>
      <c r="K301" s="214">
        <f t="shared" ref="K301" si="143">H301-F301</f>
        <v>1</v>
      </c>
      <c r="L301" s="215">
        <f t="shared" ref="L301" si="144">K301/F301</f>
        <v>7.2727272727272727E-3</v>
      </c>
      <c r="M301" s="211" t="s">
        <v>711</v>
      </c>
      <c r="N301" s="209">
        <v>44432</v>
      </c>
      <c r="O301" s="1"/>
      <c r="P301" s="1"/>
      <c r="Q301" s="1"/>
      <c r="R301" s="6" t="s">
        <v>777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146</v>
      </c>
      <c r="B302" s="217">
        <v>43731</v>
      </c>
      <c r="C302" s="217"/>
      <c r="D302" s="218" t="s">
        <v>428</v>
      </c>
      <c r="E302" s="219" t="s">
        <v>620</v>
      </c>
      <c r="F302" s="219">
        <v>235</v>
      </c>
      <c r="G302" s="219"/>
      <c r="H302" s="219">
        <v>295</v>
      </c>
      <c r="I302" s="221">
        <v>296</v>
      </c>
      <c r="J302" s="191" t="s">
        <v>798</v>
      </c>
      <c r="K302" s="192">
        <f t="shared" ref="K302:K308" si="145">H302-F302</f>
        <v>60</v>
      </c>
      <c r="L302" s="193">
        <f t="shared" ref="L302:L308" si="146">K302/F302</f>
        <v>0.25531914893617019</v>
      </c>
      <c r="M302" s="188" t="s">
        <v>589</v>
      </c>
      <c r="N302" s="194">
        <v>43844</v>
      </c>
      <c r="O302" s="1"/>
      <c r="P302" s="1"/>
      <c r="Q302" s="1"/>
      <c r="R302" s="6" t="s">
        <v>781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147</v>
      </c>
      <c r="B303" s="217">
        <v>43752</v>
      </c>
      <c r="C303" s="217"/>
      <c r="D303" s="218" t="s">
        <v>799</v>
      </c>
      <c r="E303" s="219" t="s">
        <v>620</v>
      </c>
      <c r="F303" s="219">
        <v>277.5</v>
      </c>
      <c r="G303" s="219"/>
      <c r="H303" s="219">
        <v>333</v>
      </c>
      <c r="I303" s="221">
        <v>333</v>
      </c>
      <c r="J303" s="191" t="s">
        <v>800</v>
      </c>
      <c r="K303" s="192">
        <f t="shared" si="145"/>
        <v>55.5</v>
      </c>
      <c r="L303" s="193">
        <f t="shared" si="146"/>
        <v>0.2</v>
      </c>
      <c r="M303" s="188" t="s">
        <v>589</v>
      </c>
      <c r="N303" s="194">
        <v>43846</v>
      </c>
      <c r="O303" s="1"/>
      <c r="P303" s="1"/>
      <c r="Q303" s="1"/>
      <c r="R303" s="6" t="s">
        <v>777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148</v>
      </c>
      <c r="B304" s="217">
        <v>43752</v>
      </c>
      <c r="C304" s="217"/>
      <c r="D304" s="218" t="s">
        <v>801</v>
      </c>
      <c r="E304" s="219" t="s">
        <v>620</v>
      </c>
      <c r="F304" s="219">
        <v>930</v>
      </c>
      <c r="G304" s="219"/>
      <c r="H304" s="219">
        <v>1165</v>
      </c>
      <c r="I304" s="221">
        <v>1200</v>
      </c>
      <c r="J304" s="191" t="s">
        <v>802</v>
      </c>
      <c r="K304" s="192">
        <f t="shared" si="145"/>
        <v>235</v>
      </c>
      <c r="L304" s="193">
        <f t="shared" si="146"/>
        <v>0.25268817204301075</v>
      </c>
      <c r="M304" s="188" t="s">
        <v>589</v>
      </c>
      <c r="N304" s="194">
        <v>43847</v>
      </c>
      <c r="O304" s="1"/>
      <c r="P304" s="1"/>
      <c r="Q304" s="1"/>
      <c r="R304" s="6" t="s">
        <v>781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149</v>
      </c>
      <c r="B305" s="217">
        <v>43753</v>
      </c>
      <c r="C305" s="217"/>
      <c r="D305" s="218" t="s">
        <v>803</v>
      </c>
      <c r="E305" s="219" t="s">
        <v>620</v>
      </c>
      <c r="F305" s="189">
        <v>111</v>
      </c>
      <c r="G305" s="219"/>
      <c r="H305" s="219">
        <v>141</v>
      </c>
      <c r="I305" s="221">
        <v>141</v>
      </c>
      <c r="J305" s="191" t="s">
        <v>604</v>
      </c>
      <c r="K305" s="192">
        <f t="shared" si="145"/>
        <v>30</v>
      </c>
      <c r="L305" s="193">
        <f t="shared" si="146"/>
        <v>0.27027027027027029</v>
      </c>
      <c r="M305" s="188" t="s">
        <v>589</v>
      </c>
      <c r="N305" s="194">
        <v>44328</v>
      </c>
      <c r="O305" s="1"/>
      <c r="P305" s="1"/>
      <c r="Q305" s="1"/>
      <c r="R305" s="6" t="s">
        <v>781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150</v>
      </c>
      <c r="B306" s="217">
        <v>43753</v>
      </c>
      <c r="C306" s="217"/>
      <c r="D306" s="218" t="s">
        <v>804</v>
      </c>
      <c r="E306" s="219" t="s">
        <v>620</v>
      </c>
      <c r="F306" s="189">
        <v>296</v>
      </c>
      <c r="G306" s="219"/>
      <c r="H306" s="219">
        <v>370</v>
      </c>
      <c r="I306" s="221">
        <v>370</v>
      </c>
      <c r="J306" s="191" t="s">
        <v>678</v>
      </c>
      <c r="K306" s="192">
        <f t="shared" si="145"/>
        <v>74</v>
      </c>
      <c r="L306" s="193">
        <f t="shared" si="146"/>
        <v>0.25</v>
      </c>
      <c r="M306" s="188" t="s">
        <v>589</v>
      </c>
      <c r="N306" s="194">
        <v>43853</v>
      </c>
      <c r="O306" s="1"/>
      <c r="P306" s="1"/>
      <c r="Q306" s="1"/>
      <c r="R306" s="6" t="s">
        <v>781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151</v>
      </c>
      <c r="B307" s="217">
        <v>43754</v>
      </c>
      <c r="C307" s="217"/>
      <c r="D307" s="218" t="s">
        <v>805</v>
      </c>
      <c r="E307" s="219" t="s">
        <v>620</v>
      </c>
      <c r="F307" s="189">
        <v>300</v>
      </c>
      <c r="G307" s="219"/>
      <c r="H307" s="219">
        <v>382.5</v>
      </c>
      <c r="I307" s="221">
        <v>344</v>
      </c>
      <c r="J307" s="191" t="s">
        <v>858</v>
      </c>
      <c r="K307" s="192">
        <f t="shared" si="145"/>
        <v>82.5</v>
      </c>
      <c r="L307" s="193">
        <f t="shared" si="146"/>
        <v>0.27500000000000002</v>
      </c>
      <c r="M307" s="188" t="s">
        <v>589</v>
      </c>
      <c r="N307" s="194">
        <v>44238</v>
      </c>
      <c r="O307" s="1"/>
      <c r="P307" s="1"/>
      <c r="Q307" s="1"/>
      <c r="R307" s="6" t="s">
        <v>781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6">
        <v>152</v>
      </c>
      <c r="B308" s="217">
        <v>43832</v>
      </c>
      <c r="C308" s="217"/>
      <c r="D308" s="218" t="s">
        <v>806</v>
      </c>
      <c r="E308" s="219" t="s">
        <v>620</v>
      </c>
      <c r="F308" s="189">
        <v>495</v>
      </c>
      <c r="G308" s="219"/>
      <c r="H308" s="219">
        <v>595</v>
      </c>
      <c r="I308" s="221">
        <v>590</v>
      </c>
      <c r="J308" s="191" t="s">
        <v>857</v>
      </c>
      <c r="K308" s="192">
        <f t="shared" si="145"/>
        <v>100</v>
      </c>
      <c r="L308" s="193">
        <f t="shared" si="146"/>
        <v>0.20202020202020202</v>
      </c>
      <c r="M308" s="188" t="s">
        <v>589</v>
      </c>
      <c r="N308" s="194">
        <v>44589</v>
      </c>
      <c r="O308" s="1"/>
      <c r="P308" s="1"/>
      <c r="Q308" s="1"/>
      <c r="R308" s="6" t="s">
        <v>781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6">
        <v>153</v>
      </c>
      <c r="B309" s="217">
        <v>43966</v>
      </c>
      <c r="C309" s="217"/>
      <c r="D309" s="218" t="s">
        <v>71</v>
      </c>
      <c r="E309" s="219" t="s">
        <v>620</v>
      </c>
      <c r="F309" s="189">
        <v>67.5</v>
      </c>
      <c r="G309" s="219"/>
      <c r="H309" s="219">
        <v>86</v>
      </c>
      <c r="I309" s="221">
        <v>86</v>
      </c>
      <c r="J309" s="191" t="s">
        <v>807</v>
      </c>
      <c r="K309" s="192">
        <f t="shared" ref="K309:K316" si="147">H309-F309</f>
        <v>18.5</v>
      </c>
      <c r="L309" s="193">
        <f t="shared" ref="L309:L316" si="148">K309/F309</f>
        <v>0.27407407407407408</v>
      </c>
      <c r="M309" s="188" t="s">
        <v>589</v>
      </c>
      <c r="N309" s="194">
        <v>44008</v>
      </c>
      <c r="O309" s="1"/>
      <c r="P309" s="1"/>
      <c r="Q309" s="1"/>
      <c r="R309" s="6" t="s">
        <v>781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154</v>
      </c>
      <c r="B310" s="217">
        <v>44035</v>
      </c>
      <c r="C310" s="217"/>
      <c r="D310" s="218" t="s">
        <v>480</v>
      </c>
      <c r="E310" s="219" t="s">
        <v>620</v>
      </c>
      <c r="F310" s="189">
        <v>231</v>
      </c>
      <c r="G310" s="219"/>
      <c r="H310" s="219">
        <v>281</v>
      </c>
      <c r="I310" s="221">
        <v>281</v>
      </c>
      <c r="J310" s="191" t="s">
        <v>678</v>
      </c>
      <c r="K310" s="192">
        <f t="shared" si="147"/>
        <v>50</v>
      </c>
      <c r="L310" s="193">
        <f t="shared" si="148"/>
        <v>0.21645021645021645</v>
      </c>
      <c r="M310" s="188" t="s">
        <v>589</v>
      </c>
      <c r="N310" s="194">
        <v>44358</v>
      </c>
      <c r="O310" s="1"/>
      <c r="P310" s="1"/>
      <c r="Q310" s="1"/>
      <c r="R310" s="6" t="s">
        <v>781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155</v>
      </c>
      <c r="B311" s="217">
        <v>44092</v>
      </c>
      <c r="C311" s="217"/>
      <c r="D311" s="218" t="s">
        <v>405</v>
      </c>
      <c r="E311" s="219" t="s">
        <v>620</v>
      </c>
      <c r="F311" s="219">
        <v>206</v>
      </c>
      <c r="G311" s="219"/>
      <c r="H311" s="219">
        <v>248</v>
      </c>
      <c r="I311" s="221">
        <v>248</v>
      </c>
      <c r="J311" s="191" t="s">
        <v>678</v>
      </c>
      <c r="K311" s="192">
        <f t="shared" si="147"/>
        <v>42</v>
      </c>
      <c r="L311" s="193">
        <f t="shared" si="148"/>
        <v>0.20388349514563106</v>
      </c>
      <c r="M311" s="188" t="s">
        <v>589</v>
      </c>
      <c r="N311" s="194">
        <v>44214</v>
      </c>
      <c r="O311" s="1"/>
      <c r="P311" s="1"/>
      <c r="Q311" s="1"/>
      <c r="R311" s="6" t="s">
        <v>781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156</v>
      </c>
      <c r="B312" s="217">
        <v>44140</v>
      </c>
      <c r="C312" s="217"/>
      <c r="D312" s="218" t="s">
        <v>405</v>
      </c>
      <c r="E312" s="219" t="s">
        <v>620</v>
      </c>
      <c r="F312" s="219">
        <v>182.5</v>
      </c>
      <c r="G312" s="219"/>
      <c r="H312" s="219">
        <v>248</v>
      </c>
      <c r="I312" s="221">
        <v>248</v>
      </c>
      <c r="J312" s="191" t="s">
        <v>678</v>
      </c>
      <c r="K312" s="192">
        <f t="shared" si="147"/>
        <v>65.5</v>
      </c>
      <c r="L312" s="193">
        <f t="shared" si="148"/>
        <v>0.35890410958904112</v>
      </c>
      <c r="M312" s="188" t="s">
        <v>589</v>
      </c>
      <c r="N312" s="194">
        <v>44214</v>
      </c>
      <c r="O312" s="1"/>
      <c r="P312" s="1"/>
      <c r="Q312" s="1"/>
      <c r="R312" s="6" t="s">
        <v>781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157</v>
      </c>
      <c r="B313" s="217">
        <v>44140</v>
      </c>
      <c r="C313" s="217"/>
      <c r="D313" s="218" t="s">
        <v>325</v>
      </c>
      <c r="E313" s="219" t="s">
        <v>620</v>
      </c>
      <c r="F313" s="219">
        <v>247.5</v>
      </c>
      <c r="G313" s="219"/>
      <c r="H313" s="219">
        <v>320</v>
      </c>
      <c r="I313" s="221">
        <v>320</v>
      </c>
      <c r="J313" s="191" t="s">
        <v>678</v>
      </c>
      <c r="K313" s="192">
        <f t="shared" si="147"/>
        <v>72.5</v>
      </c>
      <c r="L313" s="193">
        <f t="shared" si="148"/>
        <v>0.29292929292929293</v>
      </c>
      <c r="M313" s="188" t="s">
        <v>589</v>
      </c>
      <c r="N313" s="194">
        <v>44323</v>
      </c>
      <c r="O313" s="1"/>
      <c r="P313" s="1"/>
      <c r="Q313" s="1"/>
      <c r="R313" s="6" t="s">
        <v>781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158</v>
      </c>
      <c r="B314" s="217">
        <v>44140</v>
      </c>
      <c r="C314" s="217"/>
      <c r="D314" s="218" t="s">
        <v>271</v>
      </c>
      <c r="E314" s="219" t="s">
        <v>620</v>
      </c>
      <c r="F314" s="189">
        <v>925</v>
      </c>
      <c r="G314" s="219"/>
      <c r="H314" s="219">
        <v>1095</v>
      </c>
      <c r="I314" s="221">
        <v>1093</v>
      </c>
      <c r="J314" s="191" t="s">
        <v>808</v>
      </c>
      <c r="K314" s="192">
        <f t="shared" si="147"/>
        <v>170</v>
      </c>
      <c r="L314" s="193">
        <f t="shared" si="148"/>
        <v>0.18378378378378379</v>
      </c>
      <c r="M314" s="188" t="s">
        <v>589</v>
      </c>
      <c r="N314" s="194">
        <v>44201</v>
      </c>
      <c r="O314" s="1"/>
      <c r="P314" s="1"/>
      <c r="Q314" s="1"/>
      <c r="R314" s="6" t="s">
        <v>781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6">
        <v>159</v>
      </c>
      <c r="B315" s="217">
        <v>44140</v>
      </c>
      <c r="C315" s="217"/>
      <c r="D315" s="218" t="s">
        <v>341</v>
      </c>
      <c r="E315" s="219" t="s">
        <v>620</v>
      </c>
      <c r="F315" s="189">
        <v>332.5</v>
      </c>
      <c r="G315" s="219"/>
      <c r="H315" s="219">
        <v>393</v>
      </c>
      <c r="I315" s="221">
        <v>406</v>
      </c>
      <c r="J315" s="191" t="s">
        <v>809</v>
      </c>
      <c r="K315" s="192">
        <f t="shared" si="147"/>
        <v>60.5</v>
      </c>
      <c r="L315" s="193">
        <f t="shared" si="148"/>
        <v>0.18195488721804512</v>
      </c>
      <c r="M315" s="188" t="s">
        <v>589</v>
      </c>
      <c r="N315" s="194">
        <v>44256</v>
      </c>
      <c r="O315" s="1"/>
      <c r="P315" s="1"/>
      <c r="Q315" s="1"/>
      <c r="R315" s="6" t="s">
        <v>781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160</v>
      </c>
      <c r="B316" s="217">
        <v>44141</v>
      </c>
      <c r="C316" s="217"/>
      <c r="D316" s="218" t="s">
        <v>480</v>
      </c>
      <c r="E316" s="219" t="s">
        <v>620</v>
      </c>
      <c r="F316" s="189">
        <v>231</v>
      </c>
      <c r="G316" s="219"/>
      <c r="H316" s="219">
        <v>281</v>
      </c>
      <c r="I316" s="221">
        <v>281</v>
      </c>
      <c r="J316" s="191" t="s">
        <v>678</v>
      </c>
      <c r="K316" s="192">
        <f t="shared" si="147"/>
        <v>50</v>
      </c>
      <c r="L316" s="193">
        <f t="shared" si="148"/>
        <v>0.21645021645021645</v>
      </c>
      <c r="M316" s="188" t="s">
        <v>589</v>
      </c>
      <c r="N316" s="194">
        <v>44358</v>
      </c>
      <c r="O316" s="1"/>
      <c r="P316" s="1"/>
      <c r="Q316" s="1"/>
      <c r="R316" s="6" t="s">
        <v>781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42">
        <v>161</v>
      </c>
      <c r="B317" s="235">
        <v>44187</v>
      </c>
      <c r="C317" s="235"/>
      <c r="D317" s="236" t="s">
        <v>453</v>
      </c>
      <c r="E317" s="53" t="s">
        <v>620</v>
      </c>
      <c r="F317" s="237" t="s">
        <v>810</v>
      </c>
      <c r="G317" s="53"/>
      <c r="H317" s="53"/>
      <c r="I317" s="238">
        <v>239</v>
      </c>
      <c r="J317" s="234" t="s">
        <v>592</v>
      </c>
      <c r="K317" s="234"/>
      <c r="L317" s="239"/>
      <c r="M317" s="240"/>
      <c r="N317" s="241"/>
      <c r="O317" s="1"/>
      <c r="P317" s="1"/>
      <c r="Q317" s="1"/>
      <c r="R317" s="6" t="s">
        <v>781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6">
        <v>162</v>
      </c>
      <c r="B318" s="217">
        <v>44258</v>
      </c>
      <c r="C318" s="217"/>
      <c r="D318" s="218" t="s">
        <v>806</v>
      </c>
      <c r="E318" s="219" t="s">
        <v>620</v>
      </c>
      <c r="F318" s="189">
        <v>495</v>
      </c>
      <c r="G318" s="219"/>
      <c r="H318" s="219">
        <v>595</v>
      </c>
      <c r="I318" s="221">
        <v>590</v>
      </c>
      <c r="J318" s="191" t="s">
        <v>857</v>
      </c>
      <c r="K318" s="192">
        <f t="shared" ref="K318" si="149">H318-F318</f>
        <v>100</v>
      </c>
      <c r="L318" s="193">
        <f t="shared" ref="L318" si="150">K318/F318</f>
        <v>0.20202020202020202</v>
      </c>
      <c r="M318" s="188" t="s">
        <v>589</v>
      </c>
      <c r="N318" s="194">
        <v>44589</v>
      </c>
      <c r="O318" s="1"/>
      <c r="P318" s="1"/>
      <c r="R318" s="6" t="s">
        <v>781</v>
      </c>
    </row>
    <row r="319" spans="1:26" ht="12.75" customHeight="1">
      <c r="A319" s="216">
        <v>163</v>
      </c>
      <c r="B319" s="217">
        <v>44274</v>
      </c>
      <c r="C319" s="217"/>
      <c r="D319" s="218" t="s">
        <v>341</v>
      </c>
      <c r="E319" s="219" t="s">
        <v>620</v>
      </c>
      <c r="F319" s="189">
        <v>355</v>
      </c>
      <c r="G319" s="219"/>
      <c r="H319" s="219">
        <v>422.5</v>
      </c>
      <c r="I319" s="221">
        <v>420</v>
      </c>
      <c r="J319" s="191" t="s">
        <v>811</v>
      </c>
      <c r="K319" s="192">
        <f t="shared" ref="K319:K322" si="151">H319-F319</f>
        <v>67.5</v>
      </c>
      <c r="L319" s="193">
        <f t="shared" ref="L319:L322" si="152">K319/F319</f>
        <v>0.19014084507042253</v>
      </c>
      <c r="M319" s="188" t="s">
        <v>589</v>
      </c>
      <c r="N319" s="194">
        <v>44361</v>
      </c>
      <c r="O319" s="1"/>
      <c r="R319" s="243" t="s">
        <v>781</v>
      </c>
    </row>
    <row r="320" spans="1:26" ht="12.75" customHeight="1">
      <c r="A320" s="216">
        <v>164</v>
      </c>
      <c r="B320" s="217">
        <v>44295</v>
      </c>
      <c r="C320" s="217"/>
      <c r="D320" s="218" t="s">
        <v>812</v>
      </c>
      <c r="E320" s="219" t="s">
        <v>620</v>
      </c>
      <c r="F320" s="189">
        <v>555</v>
      </c>
      <c r="G320" s="219"/>
      <c r="H320" s="219">
        <v>663</v>
      </c>
      <c r="I320" s="221">
        <v>663</v>
      </c>
      <c r="J320" s="191" t="s">
        <v>813</v>
      </c>
      <c r="K320" s="192">
        <f t="shared" si="151"/>
        <v>108</v>
      </c>
      <c r="L320" s="193">
        <f t="shared" si="152"/>
        <v>0.19459459459459461</v>
      </c>
      <c r="M320" s="188" t="s">
        <v>589</v>
      </c>
      <c r="N320" s="194">
        <v>44321</v>
      </c>
      <c r="O320" s="1"/>
      <c r="P320" s="1"/>
      <c r="Q320" s="1"/>
      <c r="R320" s="243" t="s">
        <v>781</v>
      </c>
      <c r="S320" s="1"/>
      <c r="T320" s="1"/>
      <c r="U320" s="1"/>
      <c r="V320" s="1"/>
      <c r="W320" s="1"/>
      <c r="X320" s="1"/>
      <c r="Y320" s="1"/>
      <c r="Z320" s="1"/>
    </row>
    <row r="321" spans="1:18" ht="12.75" customHeight="1">
      <c r="A321" s="216">
        <v>165</v>
      </c>
      <c r="B321" s="217">
        <v>44308</v>
      </c>
      <c r="C321" s="217"/>
      <c r="D321" s="218" t="s">
        <v>374</v>
      </c>
      <c r="E321" s="219" t="s">
        <v>620</v>
      </c>
      <c r="F321" s="189">
        <v>126.5</v>
      </c>
      <c r="G321" s="219"/>
      <c r="H321" s="219">
        <v>155</v>
      </c>
      <c r="I321" s="221">
        <v>155</v>
      </c>
      <c r="J321" s="191" t="s">
        <v>678</v>
      </c>
      <c r="K321" s="192">
        <f t="shared" si="151"/>
        <v>28.5</v>
      </c>
      <c r="L321" s="193">
        <f t="shared" si="152"/>
        <v>0.22529644268774704</v>
      </c>
      <c r="M321" s="188" t="s">
        <v>589</v>
      </c>
      <c r="N321" s="194">
        <v>44362</v>
      </c>
      <c r="O321" s="1"/>
      <c r="R321" s="243" t="s">
        <v>781</v>
      </c>
    </row>
    <row r="322" spans="1:18" ht="12.75" customHeight="1">
      <c r="A322" s="286">
        <v>166</v>
      </c>
      <c r="B322" s="287">
        <v>44368</v>
      </c>
      <c r="C322" s="287"/>
      <c r="D322" s="288" t="s">
        <v>392</v>
      </c>
      <c r="E322" s="289" t="s">
        <v>620</v>
      </c>
      <c r="F322" s="290">
        <v>287.5</v>
      </c>
      <c r="G322" s="289"/>
      <c r="H322" s="289">
        <v>245</v>
      </c>
      <c r="I322" s="291">
        <v>344</v>
      </c>
      <c r="J322" s="201" t="s">
        <v>850</v>
      </c>
      <c r="K322" s="202">
        <f t="shared" si="151"/>
        <v>-42.5</v>
      </c>
      <c r="L322" s="203">
        <f t="shared" si="152"/>
        <v>-0.14782608695652175</v>
      </c>
      <c r="M322" s="199" t="s">
        <v>601</v>
      </c>
      <c r="N322" s="196">
        <v>44508</v>
      </c>
      <c r="O322" s="1"/>
      <c r="R322" s="243" t="s">
        <v>781</v>
      </c>
    </row>
    <row r="323" spans="1:18" ht="12.75" customHeight="1">
      <c r="A323" s="242">
        <v>167</v>
      </c>
      <c r="B323" s="235">
        <v>44368</v>
      </c>
      <c r="C323" s="235"/>
      <c r="D323" s="236" t="s">
        <v>480</v>
      </c>
      <c r="E323" s="53" t="s">
        <v>620</v>
      </c>
      <c r="F323" s="237" t="s">
        <v>814</v>
      </c>
      <c r="G323" s="53"/>
      <c r="H323" s="53"/>
      <c r="I323" s="238">
        <v>320</v>
      </c>
      <c r="J323" s="234" t="s">
        <v>592</v>
      </c>
      <c r="K323" s="242"/>
      <c r="L323" s="235"/>
      <c r="M323" s="235"/>
      <c r="N323" s="236"/>
      <c r="O323" s="41"/>
      <c r="R323" s="243" t="s">
        <v>781</v>
      </c>
    </row>
    <row r="324" spans="1:18" ht="12.75" customHeight="1">
      <c r="A324" s="216">
        <v>168</v>
      </c>
      <c r="B324" s="217">
        <v>44406</v>
      </c>
      <c r="C324" s="217"/>
      <c r="D324" s="218" t="s">
        <v>374</v>
      </c>
      <c r="E324" s="219" t="s">
        <v>620</v>
      </c>
      <c r="F324" s="189">
        <v>162.5</v>
      </c>
      <c r="G324" s="219"/>
      <c r="H324" s="219">
        <v>200</v>
      </c>
      <c r="I324" s="221">
        <v>200</v>
      </c>
      <c r="J324" s="191" t="s">
        <v>678</v>
      </c>
      <c r="K324" s="192">
        <f t="shared" ref="K324" si="153">H324-F324</f>
        <v>37.5</v>
      </c>
      <c r="L324" s="193">
        <f t="shared" ref="L324" si="154">K324/F324</f>
        <v>0.23076923076923078</v>
      </c>
      <c r="M324" s="188" t="s">
        <v>589</v>
      </c>
      <c r="N324" s="194">
        <v>44571</v>
      </c>
      <c r="O324" s="1"/>
      <c r="R324" s="243" t="s">
        <v>781</v>
      </c>
    </row>
    <row r="325" spans="1:18" ht="12.75" customHeight="1">
      <c r="A325" s="216">
        <v>169</v>
      </c>
      <c r="B325" s="217">
        <v>44462</v>
      </c>
      <c r="C325" s="217"/>
      <c r="D325" s="218" t="s">
        <v>819</v>
      </c>
      <c r="E325" s="219" t="s">
        <v>620</v>
      </c>
      <c r="F325" s="189">
        <v>1235</v>
      </c>
      <c r="G325" s="219"/>
      <c r="H325" s="219">
        <v>1505</v>
      </c>
      <c r="I325" s="221">
        <v>1500</v>
      </c>
      <c r="J325" s="191" t="s">
        <v>678</v>
      </c>
      <c r="K325" s="192">
        <f t="shared" ref="K325" si="155">H325-F325</f>
        <v>270</v>
      </c>
      <c r="L325" s="193">
        <f t="shared" ref="L325" si="156">K325/F325</f>
        <v>0.21862348178137653</v>
      </c>
      <c r="M325" s="188" t="s">
        <v>589</v>
      </c>
      <c r="N325" s="194">
        <v>44564</v>
      </c>
      <c r="O325" s="1"/>
      <c r="R325" s="243" t="s">
        <v>781</v>
      </c>
    </row>
    <row r="326" spans="1:18" ht="12.75" customHeight="1">
      <c r="A326" s="258">
        <v>170</v>
      </c>
      <c r="B326" s="259">
        <v>44480</v>
      </c>
      <c r="C326" s="259"/>
      <c r="D326" s="260" t="s">
        <v>821</v>
      </c>
      <c r="E326" s="261" t="s">
        <v>620</v>
      </c>
      <c r="F326" s="262" t="s">
        <v>826</v>
      </c>
      <c r="G326" s="261"/>
      <c r="H326" s="261"/>
      <c r="I326" s="261">
        <v>145</v>
      </c>
      <c r="J326" s="263" t="s">
        <v>592</v>
      </c>
      <c r="K326" s="258"/>
      <c r="L326" s="259"/>
      <c r="M326" s="259"/>
      <c r="N326" s="260"/>
      <c r="O326" s="41"/>
      <c r="R326" s="243" t="s">
        <v>781</v>
      </c>
    </row>
    <row r="327" spans="1:18" ht="12.75" customHeight="1">
      <c r="A327" s="264">
        <v>171</v>
      </c>
      <c r="B327" s="265">
        <v>44481</v>
      </c>
      <c r="C327" s="265"/>
      <c r="D327" s="266" t="s">
        <v>260</v>
      </c>
      <c r="E327" s="267" t="s">
        <v>620</v>
      </c>
      <c r="F327" s="268" t="s">
        <v>823</v>
      </c>
      <c r="G327" s="267"/>
      <c r="H327" s="267"/>
      <c r="I327" s="267">
        <v>380</v>
      </c>
      <c r="J327" s="269" t="s">
        <v>592</v>
      </c>
      <c r="K327" s="264"/>
      <c r="L327" s="265"/>
      <c r="M327" s="265"/>
      <c r="N327" s="266"/>
      <c r="O327" s="41"/>
      <c r="R327" s="243" t="s">
        <v>781</v>
      </c>
    </row>
    <row r="328" spans="1:18" ht="12.75" customHeight="1">
      <c r="A328" s="264">
        <v>172</v>
      </c>
      <c r="B328" s="265">
        <v>44481</v>
      </c>
      <c r="C328" s="265"/>
      <c r="D328" s="266" t="s">
        <v>400</v>
      </c>
      <c r="E328" s="267" t="s">
        <v>620</v>
      </c>
      <c r="F328" s="268" t="s">
        <v>824</v>
      </c>
      <c r="G328" s="267"/>
      <c r="H328" s="267"/>
      <c r="I328" s="267">
        <v>56</v>
      </c>
      <c r="J328" s="269" t="s">
        <v>592</v>
      </c>
      <c r="K328" s="264"/>
      <c r="L328" s="265"/>
      <c r="M328" s="265"/>
      <c r="N328" s="266"/>
      <c r="O328" s="41"/>
      <c r="R328" s="243"/>
    </row>
    <row r="329" spans="1:18" ht="12.75" customHeight="1">
      <c r="A329" s="359">
        <v>173</v>
      </c>
      <c r="B329" s="360">
        <v>44551</v>
      </c>
      <c r="C329" s="359"/>
      <c r="D329" s="359" t="s">
        <v>118</v>
      </c>
      <c r="E329" s="361" t="s">
        <v>620</v>
      </c>
      <c r="F329" s="361">
        <v>2360</v>
      </c>
      <c r="G329" s="361"/>
      <c r="H329" s="361">
        <v>2820</v>
      </c>
      <c r="I329" s="361">
        <v>3000</v>
      </c>
      <c r="J329" s="362" t="s">
        <v>866</v>
      </c>
      <c r="K329" s="363">
        <f t="shared" ref="K329" si="157">H329-F329</f>
        <v>460</v>
      </c>
      <c r="L329" s="364">
        <f t="shared" ref="L329" si="158">K329/F329</f>
        <v>0.19491525423728814</v>
      </c>
      <c r="M329" s="365" t="s">
        <v>589</v>
      </c>
      <c r="N329" s="366">
        <v>44608</v>
      </c>
      <c r="O329" s="41"/>
      <c r="R329" s="243"/>
    </row>
    <row r="330" spans="1:18" ht="12.75" customHeight="1">
      <c r="A330" s="270">
        <v>174</v>
      </c>
      <c r="B330" s="265">
        <v>44606</v>
      </c>
      <c r="C330" s="270"/>
      <c r="D330" s="270" t="s">
        <v>426</v>
      </c>
      <c r="E330" s="267" t="s">
        <v>620</v>
      </c>
      <c r="F330" s="267" t="s">
        <v>864</v>
      </c>
      <c r="G330" s="267"/>
      <c r="H330" s="267"/>
      <c r="I330" s="267">
        <v>764</v>
      </c>
      <c r="J330" s="267" t="s">
        <v>592</v>
      </c>
      <c r="K330" s="267"/>
      <c r="L330" s="267"/>
      <c r="M330" s="267"/>
      <c r="N330" s="270"/>
      <c r="O330" s="41"/>
      <c r="R330" s="243"/>
    </row>
    <row r="331" spans="1:18" ht="12.75" customHeight="1">
      <c r="A331" s="270">
        <v>175</v>
      </c>
      <c r="B331" s="265">
        <v>44613</v>
      </c>
      <c r="C331" s="270"/>
      <c r="D331" s="270" t="s">
        <v>819</v>
      </c>
      <c r="E331" s="267" t="s">
        <v>620</v>
      </c>
      <c r="F331" s="267" t="s">
        <v>868</v>
      </c>
      <c r="G331" s="267"/>
      <c r="H331" s="267"/>
      <c r="I331" s="267">
        <v>1510</v>
      </c>
      <c r="J331" s="267" t="s">
        <v>592</v>
      </c>
      <c r="K331" s="267"/>
      <c r="L331" s="267"/>
      <c r="M331" s="267"/>
      <c r="N331" s="270"/>
      <c r="O331" s="41"/>
      <c r="R331" s="243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243"/>
    </row>
    <row r="333" spans="1:18" ht="12.75" customHeight="1">
      <c r="A333" s="242"/>
      <c r="B333" s="244" t="s">
        <v>815</v>
      </c>
      <c r="F333" s="56"/>
      <c r="G333" s="56"/>
      <c r="H333" s="56"/>
      <c r="I333" s="56"/>
      <c r="J333" s="41"/>
      <c r="K333" s="56"/>
      <c r="L333" s="56"/>
      <c r="M333" s="56"/>
      <c r="O333" s="41"/>
      <c r="R333" s="243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1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1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A343" s="245"/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A344" s="245"/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A345" s="53"/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</sheetData>
  <autoFilter ref="R1:R341"/>
  <mergeCells count="6">
    <mergeCell ref="P101:P102"/>
    <mergeCell ref="J101:J102"/>
    <mergeCell ref="A101:A102"/>
    <mergeCell ref="B101:B102"/>
    <mergeCell ref="M101:M102"/>
    <mergeCell ref="O101:O102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2022-03-16T02:37:59Z</dcterms:modified>
</cp:coreProperties>
</file>