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3" i="7"/>
  <c r="K83"/>
  <c r="L81"/>
  <c r="K81"/>
  <c r="L79"/>
  <c r="K79"/>
  <c r="L78"/>
  <c r="K78"/>
  <c r="M78" s="1"/>
  <c r="L42"/>
  <c r="K42"/>
  <c r="L48"/>
  <c r="K48"/>
  <c r="K111"/>
  <c r="M111" s="1"/>
  <c r="K113"/>
  <c r="M113" s="1"/>
  <c r="K112"/>
  <c r="M112" s="1"/>
  <c r="L49"/>
  <c r="K49"/>
  <c r="L47"/>
  <c r="K47"/>
  <c r="L45"/>
  <c r="K45"/>
  <c r="L41"/>
  <c r="K41"/>
  <c r="L80"/>
  <c r="K80"/>
  <c r="L46"/>
  <c r="K46"/>
  <c r="K110"/>
  <c r="M110" s="1"/>
  <c r="K109"/>
  <c r="M109" s="1"/>
  <c r="K108"/>
  <c r="M108" s="1"/>
  <c r="L77"/>
  <c r="K77"/>
  <c r="L76"/>
  <c r="K76"/>
  <c r="L44"/>
  <c r="K44"/>
  <c r="L75"/>
  <c r="K75"/>
  <c r="L74"/>
  <c r="K74"/>
  <c r="K107"/>
  <c r="M107" s="1"/>
  <c r="K105"/>
  <c r="M105" s="1"/>
  <c r="K104"/>
  <c r="M104" s="1"/>
  <c r="K106"/>
  <c r="M106" s="1"/>
  <c r="K103"/>
  <c r="M103" s="1"/>
  <c r="K99"/>
  <c r="M99" s="1"/>
  <c r="K102"/>
  <c r="M102" s="1"/>
  <c r="L43"/>
  <c r="K43"/>
  <c r="L73"/>
  <c r="K73"/>
  <c r="L72"/>
  <c r="K72"/>
  <c r="L71"/>
  <c r="K71"/>
  <c r="L37"/>
  <c r="K37"/>
  <c r="K40"/>
  <c r="L40"/>
  <c r="L39"/>
  <c r="K39"/>
  <c r="L38"/>
  <c r="K38"/>
  <c r="L70"/>
  <c r="K70"/>
  <c r="K14"/>
  <c r="L14"/>
  <c r="K96"/>
  <c r="M96" s="1"/>
  <c r="K98"/>
  <c r="M98" s="1"/>
  <c r="K97"/>
  <c r="M97" s="1"/>
  <c r="L36"/>
  <c r="K36"/>
  <c r="L27"/>
  <c r="K27"/>
  <c r="K307"/>
  <c r="L307" s="1"/>
  <c r="L35"/>
  <c r="K35"/>
  <c r="L34"/>
  <c r="K34"/>
  <c r="L33"/>
  <c r="K33"/>
  <c r="L69"/>
  <c r="K69"/>
  <c r="L68"/>
  <c r="K68"/>
  <c r="K95"/>
  <c r="M95" s="1"/>
  <c r="K94"/>
  <c r="M94" s="1"/>
  <c r="L67"/>
  <c r="K67"/>
  <c r="L28"/>
  <c r="K28"/>
  <c r="K93"/>
  <c r="M93" s="1"/>
  <c r="L66"/>
  <c r="K66"/>
  <c r="L65"/>
  <c r="K65"/>
  <c r="L61"/>
  <c r="K62"/>
  <c r="K61"/>
  <c r="L11"/>
  <c r="K11"/>
  <c r="L12"/>
  <c r="K12"/>
  <c r="L13"/>
  <c r="K13"/>
  <c r="K63"/>
  <c r="L63"/>
  <c r="K64"/>
  <c r="L64"/>
  <c r="K92"/>
  <c r="M92" s="1"/>
  <c r="K91"/>
  <c r="M91" s="1"/>
  <c r="L31"/>
  <c r="K31"/>
  <c r="L30"/>
  <c r="K30"/>
  <c r="L29"/>
  <c r="K29"/>
  <c r="M41" l="1"/>
  <c r="M42"/>
  <c r="M83"/>
  <c r="M79"/>
  <c r="M81"/>
  <c r="M48"/>
  <c r="M46"/>
  <c r="M49"/>
  <c r="M47"/>
  <c r="M45"/>
  <c r="M80"/>
  <c r="M77"/>
  <c r="M76"/>
  <c r="M44"/>
  <c r="M74"/>
  <c r="M75"/>
  <c r="M72"/>
  <c r="M73"/>
  <c r="M71"/>
  <c r="M43"/>
  <c r="M37"/>
  <c r="M38"/>
  <c r="M40"/>
  <c r="M39"/>
  <c r="M70"/>
  <c r="M14"/>
  <c r="M36"/>
  <c r="M27"/>
  <c r="M34"/>
  <c r="M35"/>
  <c r="M33"/>
  <c r="M69"/>
  <c r="M68"/>
  <c r="M13"/>
  <c r="M11"/>
  <c r="M28"/>
  <c r="M67"/>
  <c r="M66"/>
  <c r="M65"/>
  <c r="M64"/>
  <c r="M12"/>
  <c r="M63"/>
  <c r="M30"/>
  <c r="M29"/>
  <c r="M31"/>
  <c r="L60"/>
  <c r="K60"/>
  <c r="L59"/>
  <c r="K59"/>
  <c r="L127"/>
  <c r="K127"/>
  <c r="K299"/>
  <c r="L299" s="1"/>
  <c r="K279"/>
  <c r="L279" s="1"/>
  <c r="K304"/>
  <c r="L304" s="1"/>
  <c r="K303"/>
  <c r="L303" s="1"/>
  <c r="K306"/>
  <c r="L306" s="1"/>
  <c r="K301"/>
  <c r="L301" s="1"/>
  <c r="M7"/>
  <c r="F289"/>
  <c r="K289" s="1"/>
  <c r="L289" s="1"/>
  <c r="K290"/>
  <c r="L290" s="1"/>
  <c r="K281"/>
  <c r="L281" s="1"/>
  <c r="K284"/>
  <c r="L284" s="1"/>
  <c r="K292"/>
  <c r="L292" s="1"/>
  <c r="F283"/>
  <c r="F282"/>
  <c r="K282" s="1"/>
  <c r="L282" s="1"/>
  <c r="F280"/>
  <c r="K280" s="1"/>
  <c r="L280" s="1"/>
  <c r="F260"/>
  <c r="K260" s="1"/>
  <c r="L260" s="1"/>
  <c r="F212"/>
  <c r="K212" s="1"/>
  <c r="L212" s="1"/>
  <c r="K291"/>
  <c r="L291" s="1"/>
  <c r="K295"/>
  <c r="L295" s="1"/>
  <c r="K296"/>
  <c r="L296" s="1"/>
  <c r="K288"/>
  <c r="L288" s="1"/>
  <c r="K298"/>
  <c r="L298" s="1"/>
  <c r="K294"/>
  <c r="L294" s="1"/>
  <c r="K287"/>
  <c r="L287" s="1"/>
  <c r="K276"/>
  <c r="L276" s="1"/>
  <c r="K278"/>
  <c r="L278" s="1"/>
  <c r="K275"/>
  <c r="L275" s="1"/>
  <c r="K277"/>
  <c r="L277" s="1"/>
  <c r="K206"/>
  <c r="L206" s="1"/>
  <c r="K259"/>
  <c r="L259" s="1"/>
  <c r="K273"/>
  <c r="L273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H211"/>
  <c r="K211" s="1"/>
  <c r="L211" s="1"/>
  <c r="K208"/>
  <c r="L208" s="1"/>
  <c r="K207"/>
  <c r="L207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D7" i="6"/>
  <c r="K6" i="4"/>
  <c r="K6" i="3"/>
  <c r="L6" i="2"/>
  <c r="M60" i="7" l="1"/>
  <c r="M59"/>
  <c r="M127"/>
</calcChain>
</file>

<file path=xl/sharedStrings.xml><?xml version="1.0" encoding="utf-8"?>
<sst xmlns="http://schemas.openxmlformats.org/spreadsheetml/2006/main" count="2955" uniqueCount="1110">
  <si>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</si>
  <si>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</si>
  <si>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</si>
  <si>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</si>
  <si>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</si>
  <si>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</si>
  <si>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</si>
  <si>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</si>
  <si>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</si>
  <si>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</si>
  <si>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</si>
  <si>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</si>
  <si>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</si>
  <si>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</si>
  <si>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</si>
  <si>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</si>
  <si>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</si>
  <si>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</si>
  <si>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</si>
  <si>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</si>
  <si>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</si>
  <si>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</si>
  <si>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</si>
  <si>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</si>
  <si>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</si>
  <si>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</si>
  <si>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</si>
  <si>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</si>
  <si>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</si>
  <si>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</si>
  <si>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</si>
  <si>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</si>
  <si>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</si>
  <si>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</si>
  <si>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</si>
  <si>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</si>
  <si>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</si>
  <si>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</si>
  <si>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</si>
  <si>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</si>
  <si>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</si>
  <si>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</si>
  <si>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</si>
  <si>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</si>
  <si>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</si>
  <si>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</si>
  <si>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</si>
  <si>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</si>
  <si>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</si>
  <si>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</si>
  <si>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</si>
  <si>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</si>
  <si>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</si>
  <si>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</si>
  <si>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</si>
  <si>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</si>
  <si>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</si>
  <si>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</si>
  <si>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</si>
  <si>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</si>
  <si>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</si>
  <si>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</si>
  <si>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</si>
  <si>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</si>
  <si>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</si>
  <si>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</si>
  <si>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</si>
  <si>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</si>
  <si>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</si>
  <si>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</si>
  <si>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</si>
  <si>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</si>
  <si>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</si>
  <si>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</si>
  <si>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</si>
  <si>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</si>
  <si>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</si>
  <si>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</si>
  <si>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</si>
  <si>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</si>
  <si>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</si>
  <si>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</si>
  <si>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</si>
  <si>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</si>
  <si>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</si>
  <si>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</si>
  <si>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</si>
  <si>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</si>
  <si>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</si>
  <si>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</si>
  <si>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</si>
  <si>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</si>
  <si>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</si>
  <si>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</si>
  <si>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</si>
  <si>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</si>
  <si>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</si>
  <si>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</si>
  <si>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</si>
  <si>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</si>
  <si>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</si>
  <si>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</si>
  <si>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</si>
  <si>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</si>
  <si>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</si>
  <si>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</si>
  <si>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</si>
  <si>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</si>
  <si>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</si>
  <si>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</si>
  <si>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</si>
  <si>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</si>
  <si>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</si>
  <si>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</si>
  <si>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</si>
  <si>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</si>
  <si>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</si>
  <si>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</si>
  <si>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</si>
  <si>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</si>
  <si>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</si>
  <si>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</si>
  <si>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</si>
  <si>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</si>
  <si>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</si>
  <si>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</si>
  <si>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</si>
  <si>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</si>
  <si>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</si>
  <si>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</si>
  <si>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</si>
  <si>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</si>
  <si>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</si>
  <si>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</si>
  <si>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</si>
  <si>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</si>
  <si>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</si>
  <si>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</si>
  <si>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</si>
  <si>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</si>
  <si>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</si>
  <si>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</si>
  <si>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</si>
  <si>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</si>
  <si>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</si>
  <si>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</si>
  <si>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</si>
  <si>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</si>
  <si>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</si>
  <si>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</si>
  <si>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</si>
  <si>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</si>
  <si>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</si>
  <si>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</si>
  <si>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</si>
  <si>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</si>
  <si>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</si>
  <si>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</si>
  <si>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</si>
  <si>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</si>
  <si>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</si>
  <si>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</si>
  <si>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</si>
  <si>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</si>
  <si>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</si>
  <si>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</si>
  <si>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</si>
  <si>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</si>
  <si>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</si>
  <si>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</si>
  <si>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</si>
  <si>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</si>
  <si>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</si>
  <si>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</si>
  <si>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</si>
  <si>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</si>
  <si>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</si>
  <si>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</si>
  <si>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</si>
  <si>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</si>
  <si>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</si>
  <si>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</si>
  <si>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</si>
  <si>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</si>
  <si>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</si>
  <si>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</si>
  <si>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</si>
  <si>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</si>
  <si>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</si>
  <si>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</si>
  <si>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</si>
  <si>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</si>
  <si>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</si>
  <si>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</si>
  <si>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</si>
  <si>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</si>
  <si>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</si>
  <si>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</si>
  <si>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</si>
  <si>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</si>
  <si>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</si>
  <si>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</si>
  <si>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</si>
  <si>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</si>
  <si>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</si>
  <si>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</si>
  <si>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</si>
  <si>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</si>
  <si>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</si>
  <si>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</si>
  <si>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</si>
  <si>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</si>
  <si>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</si>
  <si>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</si>
  <si>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</si>
  <si>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</si>
  <si>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</si>
  <si>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</si>
  <si>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</si>
  <si>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</si>
  <si>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</si>
  <si>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</si>
  <si>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</si>
  <si>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</si>
  <si>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</si>
  <si>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</si>
  <si>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</si>
  <si>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</si>
  <si>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</si>
  <si>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</si>
  <si>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</si>
  <si>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</si>
  <si>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</si>
  <si>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</si>
  <si>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</si>
  <si>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</si>
  <si>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</si>
  <si>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</si>
  <si>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</si>
  <si>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</si>
  <si>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</si>
  <si>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</si>
  <si>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</si>
  <si>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</si>
  <si>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</si>
  <si>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</si>
  <si>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</si>
  <si>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</si>
  <si>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</si>
  <si>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</si>
  <si>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</si>
  <si>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</si>
  <si>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</si>
  <si>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</si>
  <si>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</si>
  <si>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</si>
  <si>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</si>
  <si>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</si>
  <si>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</si>
  <si>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</si>
  <si>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</si>
  <si>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</si>
  <si>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</si>
  <si>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</si>
  <si>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</si>
  <si>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</si>
  <si>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</si>
  <si>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</si>
  <si>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</si>
  <si>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</si>
  <si>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</si>
  <si>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</si>
  <si>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</si>
  <si>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</si>
  <si>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</si>
  <si>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</si>
  <si>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</si>
  <si>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</si>
  <si>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</si>
  <si>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</si>
  <si>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</si>
  <si>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</si>
  <si>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</si>
  <si>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</si>
  <si>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</si>
  <si>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</si>
  <si>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</si>
  <si>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</si>
  <si>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</si>
  <si>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</si>
  <si>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</si>
  <si>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</si>
  <si>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</si>
  <si>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</si>
  <si>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</si>
  <si>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</si>
  <si>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</si>
  <si>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</si>
  <si>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</si>
  <si>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</si>
  <si>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</si>
  <si>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</si>
  <si>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</si>
  <si>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</si>
  <si>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</si>
  <si>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</si>
  <si>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</si>
  <si>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</si>
  <si>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</si>
  <si>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</si>
  <si>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</si>
  <si>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</si>
  <si>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</si>
  <si>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</si>
  <si>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</si>
  <si>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</si>
  <si>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</si>
  <si>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</si>
  <si>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</si>
  <si>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</si>
  <si>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</si>
  <si>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</si>
  <si>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</si>
  <si>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</si>
  <si>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</si>
  <si>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</si>
  <si>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</si>
  <si>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</si>
  <si>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</si>
  <si>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</si>
  <si>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</si>
  <si>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</si>
  <si>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</si>
  <si>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</si>
  <si>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</si>
  <si>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</si>
  <si>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</si>
  <si>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</si>
  <si>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</si>
  <si>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</si>
  <si>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</si>
  <si>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</si>
  <si>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</si>
  <si>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</si>
  <si>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</si>
  <si>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</si>
  <si>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</si>
  <si>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</si>
  <si>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</si>
  <si>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</si>
  <si>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</si>
  <si>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</si>
  <si>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</si>
  <si>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</si>
  <si>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</si>
  <si>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</si>
  <si>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</si>
  <si>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</si>
  <si>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</si>
  <si>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</si>
  <si>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</si>
  <si>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</si>
  <si>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</si>
  <si>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</si>
  <si>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</si>
  <si>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</si>
  <si>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</si>
  <si>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</si>
  <si>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</si>
  <si>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</si>
  <si>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</si>
  <si>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</si>
  <si>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</si>
  <si>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</si>
  <si>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</si>
  <si>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</si>
  <si>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</si>
  <si>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</si>
  <si>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</si>
  <si>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</si>
  <si>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</si>
  <si>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</si>
  <si>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</si>
  <si>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</si>
  <si>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</si>
  <si>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</si>
  <si>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</si>
  <si>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</si>
  <si>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</si>
  <si>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</si>
  <si>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</si>
  <si>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</si>
  <si>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</si>
  <si>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</si>
  <si>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</si>
  <si>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</si>
  <si>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</si>
  <si>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</si>
  <si>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</si>
  <si>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</si>
  <si>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</si>
  <si>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</si>
  <si>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</si>
  <si>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</si>
  <si>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</si>
  <si>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</si>
  <si>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</si>
  <si>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</si>
  <si>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</si>
  <si>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</si>
  <si>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</si>
  <si>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</si>
  <si>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</si>
  <si>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</si>
  <si>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</si>
  <si>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</si>
  <si>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</si>
  <si>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</si>
  <si>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</si>
  <si>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</si>
  <si>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</si>
  <si>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</si>
  <si>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</si>
  <si>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</si>
  <si>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</si>
  <si>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</si>
  <si>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</si>
  <si>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</si>
  <si>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</si>
  <si>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</si>
  <si>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</si>
  <si>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</si>
  <si>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</si>
  <si>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</si>
  <si>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</si>
  <si>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</si>
  <si>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</si>
  <si>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</si>
  <si>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</si>
  <si>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</si>
  <si>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</si>
  <si>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</si>
  <si>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</si>
  <si>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</si>
  <si>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</si>
  <si>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</si>
  <si>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</si>
  <si>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</si>
  <si>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</si>
  <si>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</si>
  <si>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</si>
  <si>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</si>
  <si>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</si>
  <si>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</si>
  <si>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</si>
  <si>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</si>
  <si>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</si>
  <si>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</si>
  <si>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</si>
  <si>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</si>
  <si>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</si>
  <si>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</si>
  <si>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</si>
  <si>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</si>
  <si>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</si>
  <si>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</si>
  <si>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</si>
  <si>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</si>
  <si>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</si>
  <si>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</si>
  <si>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</si>
  <si>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</si>
  <si>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</si>
  <si>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</si>
  <si>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</si>
  <si>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</si>
  <si>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</si>
  <si>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</si>
  <si>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</si>
  <si>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</si>
  <si>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</si>
  <si>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</si>
  <si>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</si>
  <si>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</si>
  <si>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</si>
  <si>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</si>
  <si>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</si>
  <si>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</si>
  <si>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</si>
  <si>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</si>
  <si>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</si>
  <si>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</si>
  <si>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</si>
  <si>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</si>
  <si>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</si>
  <si>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</si>
  <si>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</si>
  <si>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</si>
  <si>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</si>
  <si>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</si>
  <si>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</si>
  <si>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</si>
  <si>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</si>
  <si>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</si>
  <si>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</si>
  <si>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</si>
  <si>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</si>
  <si>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</si>
  <si>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</si>
  <si>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</si>
  <si>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</si>
  <si>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</si>
  <si>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</si>
  <si>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</si>
  <si>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</si>
  <si>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</si>
  <si>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</si>
  <si>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</si>
  <si>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</si>
  <si>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</si>
  <si>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</si>
  <si>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</si>
  <si>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</si>
  <si>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</si>
  <si>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</si>
  <si>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</si>
  <si>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</si>
  <si>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</si>
  <si>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</si>
  <si>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</si>
  <si>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</si>
  <si>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</si>
  <si>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</si>
  <si>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</si>
  <si>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</si>
  <si>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</si>
  <si>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</si>
  <si>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</si>
  <si>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</si>
  <si>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</si>
  <si>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</si>
  <si>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</si>
  <si>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</si>
  <si>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</si>
  <si>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</si>
  <si>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</si>
  <si>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</si>
  <si>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</si>
  <si>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</si>
  <si>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</si>
  <si>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</si>
  <si>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</si>
  <si>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</si>
  <si>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</si>
  <si>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</si>
  <si>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</si>
  <si>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</si>
  <si>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</si>
  <si>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</si>
  <si>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</si>
  <si>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</si>
  <si>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</si>
  <si>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</si>
  <si>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</si>
  <si>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</si>
  <si>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</si>
  <si>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</si>
  <si>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</si>
  <si>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</si>
  <si>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</si>
  <si>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</si>
  <si>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</si>
  <si>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</si>
  <si>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</si>
  <si>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</si>
  <si>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</si>
  <si>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</si>
  <si>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</si>
  <si>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</si>
  <si>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</si>
  <si>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</si>
  <si>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</si>
  <si>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</si>
  <si>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</si>
  <si>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</si>
  <si>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</si>
  <si>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</si>
  <si>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</si>
  <si>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</si>
  <si>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</si>
  <si>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</si>
  <si>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</si>
  <si>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</si>
  <si>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</si>
  <si>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</si>
  <si>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</si>
  <si>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</si>
  <si>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</si>
  <si>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</si>
  <si>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</si>
  <si>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</si>
  <si>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</si>
  <si>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</si>
  <si>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</si>
  <si>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</si>
  <si>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</si>
  <si>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</si>
  <si>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</si>
  <si>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</si>
  <si>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</si>
  <si>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</si>
  <si>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</si>
  <si>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</si>
  <si>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</si>
  <si>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</si>
  <si>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</si>
  <si>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</si>
  <si>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</si>
  <si>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</si>
  <si>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</si>
  <si>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</si>
  <si>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</si>
  <si>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</si>
  <si>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</si>
  <si>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</si>
  <si>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</si>
  <si>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</si>
  <si>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</si>
  <si>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</si>
  <si>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</si>
  <si>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</si>
  <si>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</si>
  <si>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</si>
  <si>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</si>
  <si>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</si>
  <si>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</si>
  <si>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</si>
  <si>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</si>
  <si>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</si>
  <si>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</si>
  <si>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</si>
  <si>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</si>
  <si>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</si>
  <si>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</si>
  <si>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</si>
  <si>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</si>
  <si>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</si>
  <si>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</si>
  <si>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</si>
  <si>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</si>
  <si>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</si>
  <si>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</si>
  <si>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</si>
  <si>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</si>
  <si>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</si>
  <si>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</si>
  <si>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</si>
  <si>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</si>
  <si>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</si>
  <si>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</si>
  <si>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</si>
  <si>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</si>
  <si>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</si>
  <si>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</si>
  <si>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</si>
  <si>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</si>
  <si>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</si>
  <si>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</si>
  <si>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</si>
  <si>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</si>
  <si>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</si>
  <si>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</si>
  <si>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</si>
  <si>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</si>
  <si>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</si>
  <si>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</si>
  <si>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</si>
  <si>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</si>
  <si>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</si>
  <si>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</si>
  <si>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</si>
  <si>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</si>
  <si>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</si>
  <si>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</si>
  <si>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</si>
  <si>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</si>
  <si>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</si>
  <si>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</si>
  <si>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</si>
  <si>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</si>
  <si>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</si>
  <si>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</si>
  <si>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</si>
  <si>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</si>
  <si>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</si>
  <si>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</si>
  <si>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</si>
  <si>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</si>
  <si>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</si>
  <si>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</si>
  <si>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</si>
  <si>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</si>
  <si>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</si>
  <si>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</si>
  <si>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</si>
  <si>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</si>
  <si>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</si>
  <si>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</si>
  <si>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</si>
  <si>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</si>
  <si>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</si>
  <si>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</si>
  <si>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</si>
  <si>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</si>
  <si>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</si>
  <si>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</si>
  <si>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</si>
  <si>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</si>
  <si>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</si>
  <si>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</si>
  <si>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</si>
  <si>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</si>
  <si>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</si>
  <si>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</si>
  <si>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</si>
  <si>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</si>
  <si>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</si>
  <si>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</si>
  <si>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</si>
  <si>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</si>
  <si>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</si>
  <si>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</si>
  <si>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</si>
  <si>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</si>
  <si>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</si>
  <si>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</si>
  <si>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</si>
  <si>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</si>
  <si>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</si>
  <si>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</si>
  <si>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</si>
  <si>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</si>
  <si>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</si>
  <si>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</si>
  <si>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</si>
  <si>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</si>
  <si>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</si>
  <si>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</si>
  <si>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</si>
  <si>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</si>
  <si>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</si>
  <si>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</si>
  <si>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</si>
  <si>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</si>
  <si>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</si>
  <si>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</si>
  <si>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</si>
  <si>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</si>
  <si>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</si>
  <si>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</si>
  <si>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</si>
  <si>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</si>
  <si>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</si>
  <si>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</si>
  <si>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</si>
  <si>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</si>
  <si>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</si>
  <si>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</si>
  <si>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</si>
  <si>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</si>
  <si>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</si>
  <si>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</si>
  <si>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</si>
  <si>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</si>
  <si>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</si>
  <si>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</si>
  <si>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</si>
  <si>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</si>
  <si>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</si>
  <si>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</si>
  <si>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</si>
  <si>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</si>
  <si>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</si>
  <si>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</si>
  <si>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</si>
  <si>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</si>
  <si>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</si>
  <si>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</si>
  <si>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</si>
  <si>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</si>
  <si>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</si>
  <si>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</si>
  <si>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</si>
  <si>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</si>
  <si>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</si>
  <si>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</si>
  <si>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</si>
  <si>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</si>
  <si>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</si>
  <si>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</si>
  <si>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</si>
  <si>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</si>
  <si>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</si>
  <si>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</si>
  <si>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</si>
  <si>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</si>
  <si>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</si>
  <si>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</si>
  <si>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</si>
  <si>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</si>
  <si>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</si>
  <si>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</si>
  <si>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</si>
  <si>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</si>
  <si>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</si>
  <si>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</si>
  <si>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</si>
  <si>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</si>
  <si>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</si>
  <si>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</si>
  <si>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</si>
  <si>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</si>
  <si>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</si>
  <si>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</si>
  <si>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</si>
  <si>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</si>
  <si>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</si>
  <si>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</si>
  <si>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</si>
  <si>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</si>
  <si>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</si>
  <si>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</si>
  <si>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</si>
  <si>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</si>
  <si>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</si>
  <si>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</si>
  <si>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</si>
  <si>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</si>
  <si>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2235-2245</t>
  </si>
  <si>
    <t>2500-2550</t>
  </si>
  <si>
    <t>Profit of Rs.75.10</t>
  </si>
  <si>
    <t>2400-2500</t>
  </si>
  <si>
    <t>1500-1530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</si>
  <si>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</si>
  <si>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</si>
  <si>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</si>
  <si>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</si>
  <si>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</si>
  <si>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</si>
  <si>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</si>
  <si>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</si>
  <si>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</si>
  <si>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</si>
  <si>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</si>
  <si>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</si>
  <si>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</si>
  <si>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</si>
  <si>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</si>
  <si>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</si>
  <si>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</si>
  <si>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</si>
  <si>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</si>
  <si>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</si>
  <si>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</si>
  <si>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</si>
  <si>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</si>
  <si>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</si>
  <si>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</si>
  <si>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</si>
  <si>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</si>
  <si>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</si>
  <si>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</si>
  <si>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</si>
  <si>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</si>
  <si>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</si>
  <si>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</si>
  <si>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</si>
  <si>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</si>
  <si>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</si>
  <si>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</si>
  <si>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</si>
  <si>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</si>
  <si>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</si>
  <si>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</si>
  <si>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</si>
  <si>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</si>
  <si>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</si>
  <si>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</si>
  <si>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</si>
  <si>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</si>
  <si>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</si>
  <si>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</si>
  <si>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</si>
  <si>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</si>
  <si>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</si>
  <si>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</si>
  <si>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</si>
  <si>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</si>
  <si>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</si>
  <si>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</si>
  <si>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</si>
  <si>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</si>
  <si>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</si>
  <si>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</si>
  <si>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</si>
  <si>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</si>
  <si>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</si>
  <si>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</si>
  <si>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</si>
  <si>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</si>
  <si>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</si>
  <si>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</si>
  <si>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GRAVITON RESEARCH CAPITAL LLP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</si>
  <si>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</si>
  <si>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</si>
  <si>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</si>
  <si>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</si>
  <si>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</si>
  <si>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</si>
  <si>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</si>
  <si>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</si>
  <si>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</si>
  <si>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</si>
  <si>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</si>
  <si>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</si>
  <si>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</si>
  <si>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</si>
  <si>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</si>
  <si>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</si>
  <si>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</si>
  <si>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</si>
  <si>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</si>
  <si>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</si>
  <si>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</si>
  <si>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</si>
  <si>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141-143</t>
  </si>
  <si>
    <t>154-158</t>
  </si>
  <si>
    <t>SSPNFIN</t>
  </si>
  <si>
    <t>ALPHA LEON ENTERPRISES LLP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</si>
  <si>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</si>
  <si>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</si>
  <si>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</si>
  <si>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</si>
  <si>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</si>
  <si>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</si>
  <si>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</si>
  <si>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</si>
  <si>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</si>
  <si>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</si>
  <si>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SHANGAR</t>
  </si>
  <si>
    <t>SICAL</t>
  </si>
  <si>
    <t>Sical Logistics Limited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</si>
  <si>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</si>
  <si>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</si>
  <si>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</si>
  <si>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</si>
  <si>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</si>
  <si>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</si>
  <si>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</si>
  <si>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</si>
  <si>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</si>
  <si>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</si>
  <si>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</si>
  <si>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3445-3455</t>
  </si>
  <si>
    <t>3550-3570</t>
  </si>
  <si>
    <t xml:space="preserve">SIEMENS MAR FUT </t>
  </si>
  <si>
    <t>ARNOLD</t>
  </si>
  <si>
    <t>RAUDRAMUKHI COMMERCE PRIVATE LIMITED</t>
  </si>
  <si>
    <t>OLGA TRADING PRIVATE LIMITED</t>
  </si>
  <si>
    <t>BRANDREAL</t>
  </si>
  <si>
    <t>LOTUS EDUSERVICES PRIVATE LIMITED</t>
  </si>
  <si>
    <t>PARLEIND</t>
  </si>
  <si>
    <t>PIL ENTERPRISE PRIVATE LIMITED</t>
  </si>
  <si>
    <t>RAJASTHAN GLOBAL SECURITIES PVT LTD</t>
  </si>
  <si>
    <t>AKG</t>
  </si>
  <si>
    <t>AKG Exim Limited</t>
  </si>
  <si>
    <t>Asian Granito India Limit</t>
  </si>
  <si>
    <t>CLIFF TREXIM PRIVATE LIMITED</t>
  </si>
  <si>
    <t>CNM FINVEST PRIVATE LIMITED .</t>
  </si>
  <si>
    <t>BCP</t>
  </si>
  <si>
    <t>B.C. Power Controls Ltd</t>
  </si>
  <si>
    <t>MEGH</t>
  </si>
  <si>
    <t>Meghmani Organics Limited</t>
  </si>
  <si>
    <t>RELCAPITAL</t>
  </si>
  <si>
    <t>Reliance Capital Limited</t>
  </si>
  <si>
    <t>DONROY CERAMICS LLP</t>
  </si>
  <si>
    <t>INFIBEAM</t>
  </si>
  <si>
    <t>Infibeam Avenues Limited</t>
  </si>
  <si>
    <t>RAVI OMPRAKASH AGRAWAL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</si>
  <si>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</si>
  <si>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</si>
  <si>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</si>
  <si>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</si>
  <si>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</si>
  <si>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</si>
  <si>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</si>
  <si>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9.40-9.80</t>
  </si>
  <si>
    <t>15-17</t>
  </si>
  <si>
    <t>VOLTAS 1020 PE 25-MAR</t>
  </si>
  <si>
    <t>16.5-17.5</t>
  </si>
  <si>
    <t>28-30</t>
  </si>
  <si>
    <t>NIFTY 14800 PE 18-MAR</t>
  </si>
  <si>
    <t>92-95</t>
  </si>
  <si>
    <t>ADJIA</t>
  </si>
  <si>
    <t>KAUPILKUMAR HASMUKHBHAI SHAH</t>
  </si>
  <si>
    <t>PRAVEEN KUMAR</t>
  </si>
  <si>
    <t>NAVRATRI SHARE TRADING PRIVATE LIMITED .</t>
  </si>
  <si>
    <t>VEDINI VINIMAY PRIVATE LIMITED</t>
  </si>
  <si>
    <t>HAZOOR MULTI PRODUCTS LTD</t>
  </si>
  <si>
    <t>ATAM</t>
  </si>
  <si>
    <t>RATTAN PAUL</t>
  </si>
  <si>
    <t>SHREYA JAIN</t>
  </si>
  <si>
    <t>GANHOLD</t>
  </si>
  <si>
    <t>VISUALIZE TRADECOM PRIVATE LIMITED</t>
  </si>
  <si>
    <t>RAJENDRA KUMAR ASAWA</t>
  </si>
  <si>
    <t>NARENDRAPRATAP SINGH</t>
  </si>
  <si>
    <t>HARISH</t>
  </si>
  <si>
    <t>RAJESH JOSEPH</t>
  </si>
  <si>
    <t>SHARAD RAMANLAL DESAI</t>
  </si>
  <si>
    <t>KAPILRAJ</t>
  </si>
  <si>
    <t>ANURADHA JUGALKISHOREJI TAPADIA</t>
  </si>
  <si>
    <t>MAHIP</t>
  </si>
  <si>
    <t>KUSHAL SHAH</t>
  </si>
  <si>
    <t>INDRESH WAGHJIBHAI SHAH</t>
  </si>
  <si>
    <t>MTARTECH</t>
  </si>
  <si>
    <t>MINDTRADE SECURITIES LLP</t>
  </si>
  <si>
    <t>NARBADA</t>
  </si>
  <si>
    <t>NAVNEET KUMAR AGARWAL</t>
  </si>
  <si>
    <t>VEDANTH KAKANI</t>
  </si>
  <si>
    <t>ORGCOAT</t>
  </si>
  <si>
    <t>DIPAK KANAYALAL SHAH</t>
  </si>
  <si>
    <t>SHARAD KANAYALAL SHAH</t>
  </si>
  <si>
    <t>PRIMESECU</t>
  </si>
  <si>
    <t>GKK CAPITAL MARKETS PRIVATE LIMITED</t>
  </si>
  <si>
    <t>NAVIN KHANDELWAL</t>
  </si>
  <si>
    <t>PRITA BRIJESH PAREKH</t>
  </si>
  <si>
    <t>BRIJESH JITENDRA PAREKH</t>
  </si>
  <si>
    <t>SHISHIND</t>
  </si>
  <si>
    <t>VARSHABEN D KORADIYA</t>
  </si>
  <si>
    <t>SIBARAUT</t>
  </si>
  <si>
    <t>BAJRANG KARNANI</t>
  </si>
  <si>
    <t>TATHASTU ADVISORS LLP</t>
  </si>
  <si>
    <t>ASHOK KUMAR SINGH</t>
  </si>
  <si>
    <t>MANSI RAJESHKUMAR KAPADIA</t>
  </si>
  <si>
    <t>JADEJA DHARMJITSINH HIMATSINH</t>
  </si>
  <si>
    <t>VBCFERROQ</t>
  </si>
  <si>
    <t>VARSHABEN BHARATBHAI THANKI</t>
  </si>
  <si>
    <t>SAURASHTRA SOLID INDUST P VT LTD</t>
  </si>
  <si>
    <t>DERIVE TRADING PRIVATE LIMITED</t>
  </si>
  <si>
    <t>RADHAKISHAN SHIVKISHAN DAMANI</t>
  </si>
  <si>
    <t>WALCHANNAG</t>
  </si>
  <si>
    <t>ORION STOCKS LTD</t>
  </si>
  <si>
    <t>GAURAV CHANDRAKANT SHAH</t>
  </si>
  <si>
    <t>RELITRADE STOCK BROKING PVT. LTD.</t>
  </si>
  <si>
    <t>BODALCHEM</t>
  </si>
  <si>
    <t>Bodal Chemicals Ltd</t>
  </si>
  <si>
    <t>CANDC</t>
  </si>
  <si>
    <t>C &amp; C Constructions Limit</t>
  </si>
  <si>
    <t>MANBHUPINDER SINGH ATWAL</t>
  </si>
  <si>
    <t>CLEDUCATE</t>
  </si>
  <si>
    <t>CL Educate Limited</t>
  </si>
  <si>
    <t>RUSHI JAGDISHBHAI METALIYA</t>
  </si>
  <si>
    <t>HPL</t>
  </si>
  <si>
    <t>HPL Electric &amp; Power Ltd</t>
  </si>
  <si>
    <t>INDTERRAIN</t>
  </si>
  <si>
    <t>Ind Terrain Fashions Ltd</t>
  </si>
  <si>
    <t>TREASURE TROVE PICTURES PRIVATE LIMITED</t>
  </si>
  <si>
    <t>MAYUR DESAI</t>
  </si>
  <si>
    <t>VAIBHAV STOCK AND DERIVATIVES BROKING PRIVATE LIMITED</t>
  </si>
  <si>
    <t>QE SECURITIES</t>
  </si>
  <si>
    <t>XTX MARKETS LLP</t>
  </si>
  <si>
    <t>MTAR Technologies Limited</t>
  </si>
  <si>
    <t>GOLDMINE STOCKS PRIVATE LIMITED</t>
  </si>
  <si>
    <t>CHANDARANA INTERMEDIARIES BROKERS PRIVATE LIMITED</t>
  </si>
  <si>
    <t>NK SECURITIES RESEARCH PRIVATE LIMITED</t>
  </si>
  <si>
    <t>ELIXIR WEALTH MANAGEMENT PRIVATE LIMITED</t>
  </si>
  <si>
    <t>TWO ROADS TRADING PRIVATE LIMITED</t>
  </si>
  <si>
    <t>SMC REAL ESTATE ADVISORS PRIVATE LIMITED</t>
  </si>
  <si>
    <t>PRABHULAL LALLUBHAI PAREKH</t>
  </si>
  <si>
    <t>NUMIV RESEARCH PRIVATE LIMITED</t>
  </si>
  <si>
    <t>PASHUPATI</t>
  </si>
  <si>
    <t>Pashupati Cotspin Limited</t>
  </si>
  <si>
    <t>SHREE PASHUPATI FABRIC LLP</t>
  </si>
  <si>
    <t>PAVNAIND</t>
  </si>
  <si>
    <t>Pavna Industries Limited</t>
  </si>
  <si>
    <t>PALAK JAIN</t>
  </si>
  <si>
    <t>ARYAMAN CAPITAL MARKETS LIMITED</t>
  </si>
  <si>
    <t>RGL</t>
  </si>
  <si>
    <t>Renaissance Global Ltd</t>
  </si>
  <si>
    <t>SONAL SANDEEP SHAH</t>
  </si>
  <si>
    <t>RKFORGE</t>
  </si>
  <si>
    <t>Ramkrishna Forgings Ltd</t>
  </si>
  <si>
    <t>LOTUS FAMILY TRUST</t>
  </si>
  <si>
    <t>RMDRIP</t>
  </si>
  <si>
    <t>R M Drip &amp; Sprink Sys Ltd</t>
  </si>
  <si>
    <t>HARSHIT SHAH</t>
  </si>
  <si>
    <t>S&amp;SPOWER</t>
  </si>
  <si>
    <t>S&amp;S Power Switchgears</t>
  </si>
  <si>
    <t>HAMILTON &amp; CO LTD</t>
  </si>
  <si>
    <t>SHYAMTEL</t>
  </si>
  <si>
    <t>Shyam Telecom Limited</t>
  </si>
  <si>
    <t>BALAJI SWAMINATHAN</t>
  </si>
  <si>
    <t>SANGHVI ASSOCIATES</t>
  </si>
  <si>
    <t>ANGAD SINGH ATWAL</t>
  </si>
  <si>
    <t>SCOTIA ENTERPRISES PVT LTD</t>
  </si>
  <si>
    <t>MAYUR DESAI HUF</t>
  </si>
  <si>
    <t>AMIT CHANDRAKANT SHAH</t>
  </si>
  <si>
    <t>BHARATI ARVIND SHAH</t>
  </si>
  <si>
    <t>RUPAL BHAVIN SHAH</t>
  </si>
  <si>
    <t>BOMBAY GAS COMPANY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</si>
</sst>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74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0" sqref="B2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44271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44271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47" t="s">
        <v>16</v>
      </c>
      <c r="B9" s="549" t="s">
        <v>17</v>
      </c>
      <c r="C9" s="549" t="s">
        <v>18</v>
      </c>
      <c r="D9" s="549" t="s">
        <v>833</v>
      </c>
      <c r="E9" s="260" t="s">
        <v>19</v>
      </c>
      <c r="F9" s="260" t="s">
        <v>20</v>
      </c>
      <c r="G9" s="544" t="s">
        <v>21</v>
      </c>
      <c r="H9" s="545"/>
      <c r="I9" s="546"/>
      <c r="J9" s="544" t="s">
        <v>22</v>
      </c>
      <c r="K9" s="545"/>
      <c r="L9" s="546"/>
      <c r="M9" s="260"/>
      <c r="N9" s="267"/>
      <c r="O9" s="267"/>
      <c r="P9" s="267"/>
    </row>
    <row r="10" spans="1:16" ht="59.25" customHeight="1">
      <c r="A10" s="548"/>
      <c r="B10" s="550" t="s">
        <v>17</v>
      </c>
      <c r="C10" s="550"/>
      <c r="D10" s="550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35304.699999999997</v>
      </c>
      <c r="F11" s="284">
        <v>35101.23333333333</v>
      </c>
      <c r="G11" s="296">
        <v>34658.46666666666</v>
      </c>
      <c r="H11" s="296">
        <v>34012.23333333333</v>
      </c>
      <c r="I11" s="296">
        <v>33569.46666666666</v>
      </c>
      <c r="J11" s="296">
        <v>35747.46666666666</v>
      </c>
      <c r="K11" s="296">
        <v>36190.233333333337</v>
      </c>
      <c r="L11" s="296">
        <v>36836.46666666666</v>
      </c>
      <c r="M11" s="283">
        <v>35544</v>
      </c>
      <c r="N11" s="283">
        <v>34455</v>
      </c>
      <c r="O11" s="466">
        <v>3029025</v>
      </c>
      <c r="P11" s="467">
        <v>-5.1205951448707911E-2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14968.75</v>
      </c>
      <c r="F12" s="297">
        <v>14936.233333333332</v>
      </c>
      <c r="G12" s="298">
        <v>14803.516666666663</v>
      </c>
      <c r="H12" s="298">
        <v>14638.283333333331</v>
      </c>
      <c r="I12" s="298">
        <v>14505.566666666662</v>
      </c>
      <c r="J12" s="298">
        <v>15101.466666666664</v>
      </c>
      <c r="K12" s="298">
        <v>15234.183333333334</v>
      </c>
      <c r="L12" s="298">
        <v>15399.416666666664</v>
      </c>
      <c r="M12" s="285">
        <v>15068.95</v>
      </c>
      <c r="N12" s="285">
        <v>14771</v>
      </c>
      <c r="O12" s="300">
        <v>13448100</v>
      </c>
      <c r="P12" s="301">
        <v>-1.4888637387511125E-2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16368.7</v>
      </c>
      <c r="F13" s="425">
        <v>16310.683333333332</v>
      </c>
      <c r="G13" s="426">
        <v>16141.116666666665</v>
      </c>
      <c r="H13" s="426">
        <v>15913.533333333333</v>
      </c>
      <c r="I13" s="426">
        <v>15743.966666666665</v>
      </c>
      <c r="J13" s="426">
        <v>16538.266666666663</v>
      </c>
      <c r="K13" s="426">
        <v>16707.833333333336</v>
      </c>
      <c r="L13" s="426">
        <v>16935.416666666664</v>
      </c>
      <c r="M13" s="427">
        <v>16480.25</v>
      </c>
      <c r="N13" s="427">
        <v>16083.1</v>
      </c>
      <c r="O13" s="428">
        <v>20920</v>
      </c>
      <c r="P13" s="429">
        <v>7.1721311475409832E-2</v>
      </c>
    </row>
    <row r="14" spans="1:16" ht="15">
      <c r="A14" s="263">
        <v>4</v>
      </c>
      <c r="B14" s="382" t="s">
        <v>856</v>
      </c>
      <c r="C14" s="468" t="s">
        <v>735</v>
      </c>
      <c r="D14" s="469">
        <v>44280</v>
      </c>
      <c r="E14" s="297">
        <v>1275.2</v>
      </c>
      <c r="F14" s="297">
        <v>1269.1833333333332</v>
      </c>
      <c r="G14" s="298">
        <v>1256.3666666666663</v>
      </c>
      <c r="H14" s="298">
        <v>1237.5333333333331</v>
      </c>
      <c r="I14" s="298">
        <v>1224.7166666666662</v>
      </c>
      <c r="J14" s="298">
        <v>1288.0166666666664</v>
      </c>
      <c r="K14" s="298">
        <v>1300.8333333333335</v>
      </c>
      <c r="L14" s="298">
        <v>1319.6666666666665</v>
      </c>
      <c r="M14" s="285">
        <v>1282</v>
      </c>
      <c r="N14" s="285">
        <v>1250.3499999999999</v>
      </c>
      <c r="O14" s="300">
        <v>345950</v>
      </c>
      <c r="P14" s="301">
        <v>-1.2135922330097087E-2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1775.5</v>
      </c>
      <c r="F15" s="297">
        <v>1773.7</v>
      </c>
      <c r="G15" s="298">
        <v>1750.25</v>
      </c>
      <c r="H15" s="298">
        <v>1725</v>
      </c>
      <c r="I15" s="298">
        <v>1701.55</v>
      </c>
      <c r="J15" s="298">
        <v>1798.95</v>
      </c>
      <c r="K15" s="298">
        <v>1822.4000000000003</v>
      </c>
      <c r="L15" s="298">
        <v>1847.65</v>
      </c>
      <c r="M15" s="285">
        <v>1797.15</v>
      </c>
      <c r="N15" s="285">
        <v>1748.45</v>
      </c>
      <c r="O15" s="300">
        <v>3268000</v>
      </c>
      <c r="P15" s="301">
        <v>-8.3447124867243212E-3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898.35</v>
      </c>
      <c r="F16" s="297">
        <v>893.4</v>
      </c>
      <c r="G16" s="298">
        <v>880.8</v>
      </c>
      <c r="H16" s="298">
        <v>863.25</v>
      </c>
      <c r="I16" s="298">
        <v>850.65</v>
      </c>
      <c r="J16" s="298">
        <v>910.94999999999993</v>
      </c>
      <c r="K16" s="298">
        <v>923.55000000000007</v>
      </c>
      <c r="L16" s="298">
        <v>941.09999999999991</v>
      </c>
      <c r="M16" s="285">
        <v>906</v>
      </c>
      <c r="N16" s="285">
        <v>875.85</v>
      </c>
      <c r="O16" s="300">
        <v>19114000</v>
      </c>
      <c r="P16" s="301">
        <v>5.4708048395581271E-3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722.8</v>
      </c>
      <c r="F17" s="297">
        <v>719.96666666666658</v>
      </c>
      <c r="G17" s="298">
        <v>711.88333333333321</v>
      </c>
      <c r="H17" s="298">
        <v>700.96666666666658</v>
      </c>
      <c r="I17" s="298">
        <v>692.88333333333321</v>
      </c>
      <c r="J17" s="298">
        <v>730.88333333333321</v>
      </c>
      <c r="K17" s="298">
        <v>738.96666666666647</v>
      </c>
      <c r="L17" s="298">
        <v>749.88333333333321</v>
      </c>
      <c r="M17" s="285">
        <v>728.05</v>
      </c>
      <c r="N17" s="285">
        <v>709.05</v>
      </c>
      <c r="O17" s="300">
        <v>58307500</v>
      </c>
      <c r="P17" s="301">
        <v>1.3646833847624842E-2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2695.7</v>
      </c>
      <c r="F18" s="297">
        <v>2723.9833333333331</v>
      </c>
      <c r="G18" s="298">
        <v>2650.1166666666663</v>
      </c>
      <c r="H18" s="298">
        <v>2604.5333333333333</v>
      </c>
      <c r="I18" s="298">
        <v>2530.6666666666665</v>
      </c>
      <c r="J18" s="298">
        <v>2769.5666666666662</v>
      </c>
      <c r="K18" s="298">
        <v>2843.4333333333329</v>
      </c>
      <c r="L18" s="298">
        <v>2889.016666666666</v>
      </c>
      <c r="M18" s="285">
        <v>2797.85</v>
      </c>
      <c r="N18" s="285">
        <v>2678.4</v>
      </c>
      <c r="O18" s="300">
        <v>228200</v>
      </c>
      <c r="P18" s="301">
        <v>2.423698384201077E-2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896.7</v>
      </c>
      <c r="F19" s="297">
        <v>889.73333333333323</v>
      </c>
      <c r="G19" s="298">
        <v>879.51666666666642</v>
      </c>
      <c r="H19" s="298">
        <v>862.33333333333314</v>
      </c>
      <c r="I19" s="298">
        <v>852.11666666666633</v>
      </c>
      <c r="J19" s="298">
        <v>906.91666666666652</v>
      </c>
      <c r="K19" s="298">
        <v>917.13333333333344</v>
      </c>
      <c r="L19" s="298">
        <v>934.31666666666661</v>
      </c>
      <c r="M19" s="285">
        <v>899.95</v>
      </c>
      <c r="N19" s="285">
        <v>872.55</v>
      </c>
      <c r="O19" s="300">
        <v>2970000</v>
      </c>
      <c r="P19" s="301">
        <v>-3.4146341463414637E-2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283.95</v>
      </c>
      <c r="F20" s="297">
        <v>283.91666666666669</v>
      </c>
      <c r="G20" s="298">
        <v>278.78333333333336</v>
      </c>
      <c r="H20" s="298">
        <v>273.61666666666667</v>
      </c>
      <c r="I20" s="298">
        <v>268.48333333333335</v>
      </c>
      <c r="J20" s="298">
        <v>289.08333333333337</v>
      </c>
      <c r="K20" s="298">
        <v>294.2166666666667</v>
      </c>
      <c r="L20" s="298">
        <v>299.38333333333338</v>
      </c>
      <c r="M20" s="285">
        <v>289.05</v>
      </c>
      <c r="N20" s="285">
        <v>278.75</v>
      </c>
      <c r="O20" s="300">
        <v>14133000</v>
      </c>
      <c r="P20" s="301">
        <v>-2.139592854175322E-2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915.2</v>
      </c>
      <c r="F21" s="297">
        <v>915.9666666666667</v>
      </c>
      <c r="G21" s="298">
        <v>900.98333333333335</v>
      </c>
      <c r="H21" s="298">
        <v>886.76666666666665</v>
      </c>
      <c r="I21" s="298">
        <v>871.7833333333333</v>
      </c>
      <c r="J21" s="298">
        <v>930.18333333333339</v>
      </c>
      <c r="K21" s="298">
        <v>945.16666666666674</v>
      </c>
      <c r="L21" s="298">
        <v>959.38333333333344</v>
      </c>
      <c r="M21" s="285">
        <v>930.95</v>
      </c>
      <c r="N21" s="285">
        <v>901.75</v>
      </c>
      <c r="O21" s="300">
        <v>259050</v>
      </c>
      <c r="P21" s="301">
        <v>4.8997772828507792E-2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3004.4</v>
      </c>
      <c r="F22" s="297">
        <v>2985.1333333333332</v>
      </c>
      <c r="G22" s="298">
        <v>2939.2666666666664</v>
      </c>
      <c r="H22" s="298">
        <v>2874.1333333333332</v>
      </c>
      <c r="I22" s="298">
        <v>2828.2666666666664</v>
      </c>
      <c r="J22" s="298">
        <v>3050.2666666666664</v>
      </c>
      <c r="K22" s="298">
        <v>3096.1333333333332</v>
      </c>
      <c r="L22" s="298">
        <v>3161.2666666666664</v>
      </c>
      <c r="M22" s="285">
        <v>3031</v>
      </c>
      <c r="N22" s="285">
        <v>2920</v>
      </c>
      <c r="O22" s="300">
        <v>1697500</v>
      </c>
      <c r="P22" s="301">
        <v>-3.1660011409013124E-2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236.9</v>
      </c>
      <c r="F23" s="297">
        <v>236.45000000000002</v>
      </c>
      <c r="G23" s="298">
        <v>232.35000000000002</v>
      </c>
      <c r="H23" s="298">
        <v>227.8</v>
      </c>
      <c r="I23" s="298">
        <v>223.70000000000002</v>
      </c>
      <c r="J23" s="298">
        <v>241.00000000000003</v>
      </c>
      <c r="K23" s="298">
        <v>245.1</v>
      </c>
      <c r="L23" s="298">
        <v>249.65000000000003</v>
      </c>
      <c r="M23" s="285">
        <v>240.55</v>
      </c>
      <c r="N23" s="285">
        <v>231.9</v>
      </c>
      <c r="O23" s="300">
        <v>14340000</v>
      </c>
      <c r="P23" s="301">
        <v>0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122.05</v>
      </c>
      <c r="F24" s="297">
        <v>121.10000000000001</v>
      </c>
      <c r="G24" s="298">
        <v>118.40000000000002</v>
      </c>
      <c r="H24" s="298">
        <v>114.75000000000001</v>
      </c>
      <c r="I24" s="298">
        <v>112.05000000000003</v>
      </c>
      <c r="J24" s="298">
        <v>124.75000000000001</v>
      </c>
      <c r="K24" s="298">
        <v>127.45</v>
      </c>
      <c r="L24" s="298">
        <v>131.10000000000002</v>
      </c>
      <c r="M24" s="285">
        <v>123.8</v>
      </c>
      <c r="N24" s="285">
        <v>117.45</v>
      </c>
      <c r="O24" s="300">
        <v>52605000</v>
      </c>
      <c r="P24" s="301">
        <v>2.916952642415923E-3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2366.4</v>
      </c>
      <c r="F25" s="297">
        <v>2382.2999999999997</v>
      </c>
      <c r="G25" s="298">
        <v>2334.8499999999995</v>
      </c>
      <c r="H25" s="298">
        <v>2303.2999999999997</v>
      </c>
      <c r="I25" s="298">
        <v>2255.8499999999995</v>
      </c>
      <c r="J25" s="298">
        <v>2413.8499999999995</v>
      </c>
      <c r="K25" s="298">
        <v>2461.2999999999993</v>
      </c>
      <c r="L25" s="298">
        <v>2492.8499999999995</v>
      </c>
      <c r="M25" s="285">
        <v>2429.75</v>
      </c>
      <c r="N25" s="285">
        <v>2350.75</v>
      </c>
      <c r="O25" s="300">
        <v>5987100</v>
      </c>
      <c r="P25" s="301">
        <v>9.7141411586137115E-3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1192.6500000000001</v>
      </c>
      <c r="F26" s="297">
        <v>1205.7</v>
      </c>
      <c r="G26" s="298">
        <v>1164.4000000000001</v>
      </c>
      <c r="H26" s="298">
        <v>1136.1500000000001</v>
      </c>
      <c r="I26" s="298">
        <v>1094.8500000000001</v>
      </c>
      <c r="J26" s="298">
        <v>1233.95</v>
      </c>
      <c r="K26" s="298">
        <v>1275.2499999999998</v>
      </c>
      <c r="L26" s="298">
        <v>1303.5</v>
      </c>
      <c r="M26" s="285">
        <v>1247</v>
      </c>
      <c r="N26" s="285">
        <v>1177.45</v>
      </c>
      <c r="O26" s="300">
        <v>1059500</v>
      </c>
      <c r="P26" s="301">
        <v>8.2779764946346451E-2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837.95</v>
      </c>
      <c r="F27" s="297">
        <v>836.01666666666677</v>
      </c>
      <c r="G27" s="298">
        <v>820.93333333333351</v>
      </c>
      <c r="H27" s="298">
        <v>803.91666666666674</v>
      </c>
      <c r="I27" s="298">
        <v>788.83333333333348</v>
      </c>
      <c r="J27" s="298">
        <v>853.03333333333353</v>
      </c>
      <c r="K27" s="298">
        <v>868.11666666666679</v>
      </c>
      <c r="L27" s="298">
        <v>885.13333333333355</v>
      </c>
      <c r="M27" s="285">
        <v>851.1</v>
      </c>
      <c r="N27" s="285">
        <v>819</v>
      </c>
      <c r="O27" s="300">
        <v>9345050</v>
      </c>
      <c r="P27" s="301">
        <v>-2.8646713059928382E-2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745.8</v>
      </c>
      <c r="F28" s="297">
        <v>739.56666666666661</v>
      </c>
      <c r="G28" s="298">
        <v>724.93333333333317</v>
      </c>
      <c r="H28" s="298">
        <v>704.06666666666661</v>
      </c>
      <c r="I28" s="298">
        <v>689.43333333333317</v>
      </c>
      <c r="J28" s="298">
        <v>760.43333333333317</v>
      </c>
      <c r="K28" s="298">
        <v>775.06666666666661</v>
      </c>
      <c r="L28" s="298">
        <v>795.93333333333317</v>
      </c>
      <c r="M28" s="285">
        <v>754.2</v>
      </c>
      <c r="N28" s="285">
        <v>718.7</v>
      </c>
      <c r="O28" s="300">
        <v>35439600</v>
      </c>
      <c r="P28" s="301">
        <v>-4.986354907179677E-3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3681.05</v>
      </c>
      <c r="F29" s="297">
        <v>3697.3000000000006</v>
      </c>
      <c r="G29" s="298">
        <v>3622.0500000000011</v>
      </c>
      <c r="H29" s="298">
        <v>3563.0500000000006</v>
      </c>
      <c r="I29" s="298">
        <v>3487.8000000000011</v>
      </c>
      <c r="J29" s="298">
        <v>3756.3000000000011</v>
      </c>
      <c r="K29" s="298">
        <v>3831.55</v>
      </c>
      <c r="L29" s="298">
        <v>3890.5500000000011</v>
      </c>
      <c r="M29" s="285">
        <v>3772.55</v>
      </c>
      <c r="N29" s="285">
        <v>3638.3</v>
      </c>
      <c r="O29" s="300">
        <v>2256000</v>
      </c>
      <c r="P29" s="301">
        <v>1.6330667868003152E-2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9736.7000000000007</v>
      </c>
      <c r="F30" s="297">
        <v>9759.4333333333325</v>
      </c>
      <c r="G30" s="298">
        <v>9533.7166666666653</v>
      </c>
      <c r="H30" s="298">
        <v>9330.7333333333336</v>
      </c>
      <c r="I30" s="298">
        <v>9105.0166666666664</v>
      </c>
      <c r="J30" s="298">
        <v>9962.4166666666642</v>
      </c>
      <c r="K30" s="298">
        <v>10188.133333333331</v>
      </c>
      <c r="L30" s="298">
        <v>10391.116666666663</v>
      </c>
      <c r="M30" s="285">
        <v>9985.15</v>
      </c>
      <c r="N30" s="285">
        <v>9556.4500000000007</v>
      </c>
      <c r="O30" s="300">
        <v>608625</v>
      </c>
      <c r="P30" s="301">
        <v>4.8449612403100778E-2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5462.2</v>
      </c>
      <c r="F31" s="297">
        <v>5473.2166666666672</v>
      </c>
      <c r="G31" s="298">
        <v>5347.4333333333343</v>
      </c>
      <c r="H31" s="298">
        <v>5232.666666666667</v>
      </c>
      <c r="I31" s="298">
        <v>5106.8833333333341</v>
      </c>
      <c r="J31" s="298">
        <v>5587.9833333333345</v>
      </c>
      <c r="K31" s="298">
        <v>5713.7666666666673</v>
      </c>
      <c r="L31" s="298">
        <v>5828.5333333333347</v>
      </c>
      <c r="M31" s="285">
        <v>5599</v>
      </c>
      <c r="N31" s="285">
        <v>5358.45</v>
      </c>
      <c r="O31" s="300">
        <v>3801500</v>
      </c>
      <c r="P31" s="301">
        <v>3.9868699993161456E-2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1636.7</v>
      </c>
      <c r="F32" s="297">
        <v>1624.1500000000003</v>
      </c>
      <c r="G32" s="298">
        <v>1605.1500000000005</v>
      </c>
      <c r="H32" s="298">
        <v>1573.6000000000001</v>
      </c>
      <c r="I32" s="298">
        <v>1554.6000000000004</v>
      </c>
      <c r="J32" s="298">
        <v>1655.7000000000007</v>
      </c>
      <c r="K32" s="298">
        <v>1674.7000000000003</v>
      </c>
      <c r="L32" s="298">
        <v>1706.2500000000009</v>
      </c>
      <c r="M32" s="285">
        <v>1643.15</v>
      </c>
      <c r="N32" s="285">
        <v>1592.6</v>
      </c>
      <c r="O32" s="300">
        <v>2052400</v>
      </c>
      <c r="P32" s="301">
        <v>-3.2434471054120312E-2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339.7</v>
      </c>
      <c r="F33" s="297">
        <v>339.8</v>
      </c>
      <c r="G33" s="298">
        <v>329.55</v>
      </c>
      <c r="H33" s="298">
        <v>319.39999999999998</v>
      </c>
      <c r="I33" s="298">
        <v>309.14999999999998</v>
      </c>
      <c r="J33" s="298">
        <v>349.95000000000005</v>
      </c>
      <c r="K33" s="298">
        <v>360.20000000000005</v>
      </c>
      <c r="L33" s="298">
        <v>370.35000000000008</v>
      </c>
      <c r="M33" s="285">
        <v>350.05</v>
      </c>
      <c r="N33" s="285">
        <v>329.65</v>
      </c>
      <c r="O33" s="300">
        <v>20300400</v>
      </c>
      <c r="P33" s="301">
        <v>6.5570672713529857E-2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79.3</v>
      </c>
      <c r="F34" s="297">
        <v>78.533333333333331</v>
      </c>
      <c r="G34" s="298">
        <v>77.016666666666666</v>
      </c>
      <c r="H34" s="298">
        <v>74.733333333333334</v>
      </c>
      <c r="I34" s="298">
        <v>73.216666666666669</v>
      </c>
      <c r="J34" s="298">
        <v>80.816666666666663</v>
      </c>
      <c r="K34" s="298">
        <v>82.333333333333314</v>
      </c>
      <c r="L34" s="298">
        <v>84.61666666666666</v>
      </c>
      <c r="M34" s="285">
        <v>80.05</v>
      </c>
      <c r="N34" s="285">
        <v>76.25</v>
      </c>
      <c r="O34" s="300">
        <v>110331000</v>
      </c>
      <c r="P34" s="301">
        <v>5.8599012123933543E-2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1500.8</v>
      </c>
      <c r="F35" s="297">
        <v>1500.1833333333334</v>
      </c>
      <c r="G35" s="298">
        <v>1488.1666666666667</v>
      </c>
      <c r="H35" s="298">
        <v>1475.5333333333333</v>
      </c>
      <c r="I35" s="298">
        <v>1463.5166666666667</v>
      </c>
      <c r="J35" s="298">
        <v>1512.8166666666668</v>
      </c>
      <c r="K35" s="298">
        <v>1524.8333333333333</v>
      </c>
      <c r="L35" s="298">
        <v>1537.4666666666669</v>
      </c>
      <c r="M35" s="285">
        <v>1512.2</v>
      </c>
      <c r="N35" s="285">
        <v>1487.55</v>
      </c>
      <c r="O35" s="300">
        <v>1390950</v>
      </c>
      <c r="P35" s="301">
        <v>-1.1336982017200938E-2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136.80000000000001</v>
      </c>
      <c r="F36" s="297">
        <v>136.76666666666668</v>
      </c>
      <c r="G36" s="298">
        <v>133.23333333333335</v>
      </c>
      <c r="H36" s="298">
        <v>129.66666666666666</v>
      </c>
      <c r="I36" s="298">
        <v>126.13333333333333</v>
      </c>
      <c r="J36" s="298">
        <v>140.33333333333337</v>
      </c>
      <c r="K36" s="298">
        <v>143.86666666666673</v>
      </c>
      <c r="L36" s="298">
        <v>147.43333333333339</v>
      </c>
      <c r="M36" s="285">
        <v>140.30000000000001</v>
      </c>
      <c r="N36" s="285">
        <v>133.19999999999999</v>
      </c>
      <c r="O36" s="300">
        <v>41131200</v>
      </c>
      <c r="P36" s="301">
        <v>-1.2408759124087591E-2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719.25</v>
      </c>
      <c r="F37" s="297">
        <v>717.93333333333339</v>
      </c>
      <c r="G37" s="298">
        <v>709.86666666666679</v>
      </c>
      <c r="H37" s="298">
        <v>700.48333333333335</v>
      </c>
      <c r="I37" s="298">
        <v>692.41666666666674</v>
      </c>
      <c r="J37" s="298">
        <v>727.31666666666683</v>
      </c>
      <c r="K37" s="298">
        <v>735.38333333333344</v>
      </c>
      <c r="L37" s="298">
        <v>744.76666666666688</v>
      </c>
      <c r="M37" s="285">
        <v>726</v>
      </c>
      <c r="N37" s="285">
        <v>708.55</v>
      </c>
      <c r="O37" s="300">
        <v>3038200</v>
      </c>
      <c r="P37" s="301">
        <v>-2.5749559082892417E-2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616.45000000000005</v>
      </c>
      <c r="F38" s="297">
        <v>614.06666666666661</v>
      </c>
      <c r="G38" s="298">
        <v>606.23333333333323</v>
      </c>
      <c r="H38" s="298">
        <v>596.01666666666665</v>
      </c>
      <c r="I38" s="298">
        <v>588.18333333333328</v>
      </c>
      <c r="J38" s="298">
        <v>624.28333333333319</v>
      </c>
      <c r="K38" s="298">
        <v>632.11666666666667</v>
      </c>
      <c r="L38" s="298">
        <v>642.33333333333314</v>
      </c>
      <c r="M38" s="285">
        <v>621.9</v>
      </c>
      <c r="N38" s="285">
        <v>603.85</v>
      </c>
      <c r="O38" s="300">
        <v>6175500</v>
      </c>
      <c r="P38" s="301">
        <v>-4.1122399612965651E-3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525.25</v>
      </c>
      <c r="F39" s="297">
        <v>524.55000000000007</v>
      </c>
      <c r="G39" s="298">
        <v>519.45000000000016</v>
      </c>
      <c r="H39" s="298">
        <v>513.65000000000009</v>
      </c>
      <c r="I39" s="298">
        <v>508.55000000000018</v>
      </c>
      <c r="J39" s="298">
        <v>530.35000000000014</v>
      </c>
      <c r="K39" s="298">
        <v>535.45000000000005</v>
      </c>
      <c r="L39" s="298">
        <v>541.25000000000011</v>
      </c>
      <c r="M39" s="285">
        <v>529.65</v>
      </c>
      <c r="N39" s="285">
        <v>518.75</v>
      </c>
      <c r="O39" s="300">
        <v>105951240</v>
      </c>
      <c r="P39" s="301">
        <v>-1.1552608402838936E-2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55.3</v>
      </c>
      <c r="F40" s="297">
        <v>54.966666666666669</v>
      </c>
      <c r="G40" s="298">
        <v>53.933333333333337</v>
      </c>
      <c r="H40" s="298">
        <v>52.56666666666667</v>
      </c>
      <c r="I40" s="298">
        <v>51.533333333333339</v>
      </c>
      <c r="J40" s="298">
        <v>56.333333333333336</v>
      </c>
      <c r="K40" s="298">
        <v>57.366666666666667</v>
      </c>
      <c r="L40" s="298">
        <v>58.733333333333334</v>
      </c>
      <c r="M40" s="285">
        <v>56</v>
      </c>
      <c r="N40" s="285">
        <v>53.6</v>
      </c>
      <c r="O40" s="300">
        <v>114492000</v>
      </c>
      <c r="P40" s="301">
        <v>-0.12078696984357362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397.45</v>
      </c>
      <c r="F41" s="297">
        <v>395.63333333333338</v>
      </c>
      <c r="G41" s="298">
        <v>389.51666666666677</v>
      </c>
      <c r="H41" s="298">
        <v>381.58333333333337</v>
      </c>
      <c r="I41" s="298">
        <v>375.46666666666675</v>
      </c>
      <c r="J41" s="298">
        <v>403.56666666666678</v>
      </c>
      <c r="K41" s="298">
        <v>409.68333333333345</v>
      </c>
      <c r="L41" s="298">
        <v>417.61666666666679</v>
      </c>
      <c r="M41" s="285">
        <v>401.75</v>
      </c>
      <c r="N41" s="285">
        <v>387.7</v>
      </c>
      <c r="O41" s="300">
        <v>15837800</v>
      </c>
      <c r="P41" s="301">
        <v>4.2292547761411696E-3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15062.75</v>
      </c>
      <c r="F42" s="297">
        <v>14945.766666666668</v>
      </c>
      <c r="G42" s="298">
        <v>14796.983333333337</v>
      </c>
      <c r="H42" s="298">
        <v>14531.216666666669</v>
      </c>
      <c r="I42" s="298">
        <v>14382.433333333338</v>
      </c>
      <c r="J42" s="298">
        <v>15211.533333333336</v>
      </c>
      <c r="K42" s="298">
        <v>15360.316666666666</v>
      </c>
      <c r="L42" s="298">
        <v>15626.083333333336</v>
      </c>
      <c r="M42" s="285">
        <v>15094.55</v>
      </c>
      <c r="N42" s="285">
        <v>14680</v>
      </c>
      <c r="O42" s="300">
        <v>92900</v>
      </c>
      <c r="P42" s="301">
        <v>-1.6931216931216932E-2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460</v>
      </c>
      <c r="F43" s="297">
        <v>456.58333333333331</v>
      </c>
      <c r="G43" s="298">
        <v>451.81666666666661</v>
      </c>
      <c r="H43" s="298">
        <v>443.63333333333327</v>
      </c>
      <c r="I43" s="298">
        <v>438.86666666666656</v>
      </c>
      <c r="J43" s="298">
        <v>464.76666666666665</v>
      </c>
      <c r="K43" s="298">
        <v>469.53333333333342</v>
      </c>
      <c r="L43" s="298">
        <v>477.7166666666667</v>
      </c>
      <c r="M43" s="285">
        <v>461.35</v>
      </c>
      <c r="N43" s="285">
        <v>448.4</v>
      </c>
      <c r="O43" s="300">
        <v>48796200</v>
      </c>
      <c r="P43" s="301">
        <v>-2.747982062780269E-2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3453.3</v>
      </c>
      <c r="F44" s="297">
        <v>3437.3833333333337</v>
      </c>
      <c r="G44" s="298">
        <v>3417.4666666666672</v>
      </c>
      <c r="H44" s="298">
        <v>3381.6333333333337</v>
      </c>
      <c r="I44" s="298">
        <v>3361.7166666666672</v>
      </c>
      <c r="J44" s="298">
        <v>3473.2166666666672</v>
      </c>
      <c r="K44" s="298">
        <v>3493.1333333333341</v>
      </c>
      <c r="L44" s="298">
        <v>3528.9666666666672</v>
      </c>
      <c r="M44" s="285">
        <v>3457.3</v>
      </c>
      <c r="N44" s="285">
        <v>3401.55</v>
      </c>
      <c r="O44" s="300">
        <v>2388600</v>
      </c>
      <c r="P44" s="301">
        <v>-1.6551383399209488E-2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441.45</v>
      </c>
      <c r="F45" s="297">
        <v>438.95</v>
      </c>
      <c r="G45" s="298">
        <v>433.9</v>
      </c>
      <c r="H45" s="298">
        <v>426.34999999999997</v>
      </c>
      <c r="I45" s="298">
        <v>421.29999999999995</v>
      </c>
      <c r="J45" s="298">
        <v>446.5</v>
      </c>
      <c r="K45" s="298">
        <v>451.55000000000007</v>
      </c>
      <c r="L45" s="298">
        <v>459.1</v>
      </c>
      <c r="M45" s="285">
        <v>444</v>
      </c>
      <c r="N45" s="285">
        <v>431.4</v>
      </c>
      <c r="O45" s="300">
        <v>10661200</v>
      </c>
      <c r="P45" s="301">
        <v>1.0425354462051709E-2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159</v>
      </c>
      <c r="F46" s="297">
        <v>156.86666666666667</v>
      </c>
      <c r="G46" s="298">
        <v>153.93333333333334</v>
      </c>
      <c r="H46" s="298">
        <v>148.86666666666667</v>
      </c>
      <c r="I46" s="298">
        <v>145.93333333333334</v>
      </c>
      <c r="J46" s="298">
        <v>161.93333333333334</v>
      </c>
      <c r="K46" s="298">
        <v>164.86666666666667</v>
      </c>
      <c r="L46" s="298">
        <v>169.93333333333334</v>
      </c>
      <c r="M46" s="285">
        <v>159.80000000000001</v>
      </c>
      <c r="N46" s="285">
        <v>151.80000000000001</v>
      </c>
      <c r="O46" s="300">
        <v>54999000</v>
      </c>
      <c r="P46" s="301">
        <v>7.3187617446345563E-3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536.1</v>
      </c>
      <c r="F47" s="297">
        <v>530.13333333333333</v>
      </c>
      <c r="G47" s="298">
        <v>520.7166666666667</v>
      </c>
      <c r="H47" s="298">
        <v>505.33333333333337</v>
      </c>
      <c r="I47" s="298">
        <v>495.91666666666674</v>
      </c>
      <c r="J47" s="298">
        <v>545.51666666666665</v>
      </c>
      <c r="K47" s="298">
        <v>554.93333333333339</v>
      </c>
      <c r="L47" s="298">
        <v>570.31666666666661</v>
      </c>
      <c r="M47" s="285">
        <v>539.54999999999995</v>
      </c>
      <c r="N47" s="285">
        <v>514.75</v>
      </c>
      <c r="O47" s="300">
        <v>4322500</v>
      </c>
      <c r="P47" s="301">
        <v>-6.8925904652498565E-3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806.95</v>
      </c>
      <c r="F48" s="297">
        <v>803.11666666666667</v>
      </c>
      <c r="G48" s="298">
        <v>795.93333333333339</v>
      </c>
      <c r="H48" s="298">
        <v>784.91666666666674</v>
      </c>
      <c r="I48" s="298">
        <v>777.73333333333346</v>
      </c>
      <c r="J48" s="298">
        <v>814.13333333333333</v>
      </c>
      <c r="K48" s="298">
        <v>821.31666666666649</v>
      </c>
      <c r="L48" s="298">
        <v>832.33333333333326</v>
      </c>
      <c r="M48" s="285">
        <v>810.3</v>
      </c>
      <c r="N48" s="285">
        <v>792.1</v>
      </c>
      <c r="O48" s="300">
        <v>10822500</v>
      </c>
      <c r="P48" s="301">
        <v>1.0683501274735947E-2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147.05000000000001</v>
      </c>
      <c r="F49" s="297">
        <v>146.54999999999998</v>
      </c>
      <c r="G49" s="298">
        <v>145.39999999999998</v>
      </c>
      <c r="H49" s="298">
        <v>143.75</v>
      </c>
      <c r="I49" s="298">
        <v>142.6</v>
      </c>
      <c r="J49" s="298">
        <v>148.19999999999996</v>
      </c>
      <c r="K49" s="298">
        <v>149.35</v>
      </c>
      <c r="L49" s="298">
        <v>150.99999999999994</v>
      </c>
      <c r="M49" s="285">
        <v>147.69999999999999</v>
      </c>
      <c r="N49" s="285">
        <v>144.9</v>
      </c>
      <c r="O49" s="300">
        <v>40530000</v>
      </c>
      <c r="P49" s="301">
        <v>-6.6189278111089614E-2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2838.9</v>
      </c>
      <c r="F50" s="297">
        <v>2807.6333333333332</v>
      </c>
      <c r="G50" s="298">
        <v>2765.4166666666665</v>
      </c>
      <c r="H50" s="298">
        <v>2691.9333333333334</v>
      </c>
      <c r="I50" s="298">
        <v>2649.7166666666667</v>
      </c>
      <c r="J50" s="298">
        <v>2881.1166666666663</v>
      </c>
      <c r="K50" s="298">
        <v>2923.3333333333335</v>
      </c>
      <c r="L50" s="298">
        <v>2996.8166666666662</v>
      </c>
      <c r="M50" s="285">
        <v>2849.85</v>
      </c>
      <c r="N50" s="285">
        <v>2734.15</v>
      </c>
      <c r="O50" s="300">
        <v>451500</v>
      </c>
      <c r="P50" s="301">
        <v>0.32891832229580575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1606.4</v>
      </c>
      <c r="F51" s="297">
        <v>1609.3166666666666</v>
      </c>
      <c r="G51" s="298">
        <v>1590.0833333333333</v>
      </c>
      <c r="H51" s="298">
        <v>1573.7666666666667</v>
      </c>
      <c r="I51" s="298">
        <v>1554.5333333333333</v>
      </c>
      <c r="J51" s="298">
        <v>1625.6333333333332</v>
      </c>
      <c r="K51" s="298">
        <v>1644.8666666666668</v>
      </c>
      <c r="L51" s="298">
        <v>1661.1833333333332</v>
      </c>
      <c r="M51" s="285">
        <v>1628.55</v>
      </c>
      <c r="N51" s="285">
        <v>1593</v>
      </c>
      <c r="O51" s="300">
        <v>3327100</v>
      </c>
      <c r="P51" s="301">
        <v>6.9915254237288135E-3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563.5</v>
      </c>
      <c r="F52" s="297">
        <v>563.93333333333339</v>
      </c>
      <c r="G52" s="298">
        <v>554.71666666666681</v>
      </c>
      <c r="H52" s="298">
        <v>545.93333333333339</v>
      </c>
      <c r="I52" s="298">
        <v>536.71666666666681</v>
      </c>
      <c r="J52" s="298">
        <v>572.71666666666681</v>
      </c>
      <c r="K52" s="298">
        <v>581.93333333333351</v>
      </c>
      <c r="L52" s="298">
        <v>590.71666666666681</v>
      </c>
      <c r="M52" s="285">
        <v>573.15</v>
      </c>
      <c r="N52" s="285">
        <v>555.15</v>
      </c>
      <c r="O52" s="300">
        <v>7588365</v>
      </c>
      <c r="P52" s="301">
        <v>-3.7661050545094152E-2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172.2</v>
      </c>
      <c r="F53" s="297">
        <v>170.96666666666667</v>
      </c>
      <c r="G53" s="298">
        <v>168.93333333333334</v>
      </c>
      <c r="H53" s="298">
        <v>165.66666666666666</v>
      </c>
      <c r="I53" s="298">
        <v>163.63333333333333</v>
      </c>
      <c r="J53" s="298">
        <v>174.23333333333335</v>
      </c>
      <c r="K53" s="298">
        <v>176.26666666666671</v>
      </c>
      <c r="L53" s="298">
        <v>179.53333333333336</v>
      </c>
      <c r="M53" s="285">
        <v>173</v>
      </c>
      <c r="N53" s="285">
        <v>167.7</v>
      </c>
      <c r="O53" s="300">
        <v>8742000</v>
      </c>
      <c r="P53" s="301">
        <v>-8.7873462214411256E-3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862.8</v>
      </c>
      <c r="F54" s="297">
        <v>867.18333333333339</v>
      </c>
      <c r="G54" s="298">
        <v>850.36666666666679</v>
      </c>
      <c r="H54" s="298">
        <v>837.93333333333339</v>
      </c>
      <c r="I54" s="298">
        <v>821.11666666666679</v>
      </c>
      <c r="J54" s="298">
        <v>879.61666666666679</v>
      </c>
      <c r="K54" s="298">
        <v>896.43333333333339</v>
      </c>
      <c r="L54" s="298">
        <v>908.86666666666679</v>
      </c>
      <c r="M54" s="285">
        <v>884</v>
      </c>
      <c r="N54" s="285">
        <v>854.75</v>
      </c>
      <c r="O54" s="300">
        <v>1638000</v>
      </c>
      <c r="P54" s="301">
        <v>-2.8469750889679714E-2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526.95000000000005</v>
      </c>
      <c r="F55" s="297">
        <v>526.66666666666663</v>
      </c>
      <c r="G55" s="298">
        <v>522.63333333333321</v>
      </c>
      <c r="H55" s="298">
        <v>518.31666666666661</v>
      </c>
      <c r="I55" s="298">
        <v>514.28333333333319</v>
      </c>
      <c r="J55" s="298">
        <v>530.98333333333323</v>
      </c>
      <c r="K55" s="298">
        <v>535.01666666666677</v>
      </c>
      <c r="L55" s="298">
        <v>539.33333333333326</v>
      </c>
      <c r="M55" s="285">
        <v>530.70000000000005</v>
      </c>
      <c r="N55" s="285">
        <v>522.35</v>
      </c>
      <c r="O55" s="300">
        <v>8385000</v>
      </c>
      <c r="P55" s="301">
        <v>-3.4170257019759324E-3</v>
      </c>
    </row>
    <row r="56" spans="1:16" ht="15">
      <c r="A56" s="263">
        <v>46</v>
      </c>
      <c r="B56" s="362" t="s">
        <v>856</v>
      </c>
      <c r="C56" s="468" t="s">
        <v>342</v>
      </c>
      <c r="D56" s="469">
        <v>44280</v>
      </c>
      <c r="E56" s="297">
        <v>1553.8</v>
      </c>
      <c r="F56" s="297">
        <v>1553.0333333333335</v>
      </c>
      <c r="G56" s="298">
        <v>1528.0666666666671</v>
      </c>
      <c r="H56" s="298">
        <v>1502.3333333333335</v>
      </c>
      <c r="I56" s="298">
        <v>1477.366666666667</v>
      </c>
      <c r="J56" s="298">
        <v>1578.7666666666671</v>
      </c>
      <c r="K56" s="298">
        <v>1603.7333333333338</v>
      </c>
      <c r="L56" s="298">
        <v>1629.4666666666672</v>
      </c>
      <c r="M56" s="285">
        <v>1578</v>
      </c>
      <c r="N56" s="285">
        <v>1527.3</v>
      </c>
      <c r="O56" s="300">
        <v>713000</v>
      </c>
      <c r="P56" s="301">
        <v>7.0175438596491223E-4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3426.05</v>
      </c>
      <c r="F57" s="297">
        <v>3447.2833333333333</v>
      </c>
      <c r="G57" s="298">
        <v>3362.2666666666664</v>
      </c>
      <c r="H57" s="298">
        <v>3298.4833333333331</v>
      </c>
      <c r="I57" s="298">
        <v>3213.4666666666662</v>
      </c>
      <c r="J57" s="298">
        <v>3511.0666666666666</v>
      </c>
      <c r="K57" s="298">
        <v>3596.0833333333339</v>
      </c>
      <c r="L57" s="298">
        <v>3659.8666666666668</v>
      </c>
      <c r="M57" s="285">
        <v>3532.3</v>
      </c>
      <c r="N57" s="285">
        <v>3383.5</v>
      </c>
      <c r="O57" s="300">
        <v>2924200</v>
      </c>
      <c r="P57" s="301">
        <v>2.4094697765637038E-2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305.7</v>
      </c>
      <c r="F58" s="297">
        <v>304.7</v>
      </c>
      <c r="G58" s="298">
        <v>298</v>
      </c>
      <c r="H58" s="298">
        <v>290.3</v>
      </c>
      <c r="I58" s="298">
        <v>283.60000000000002</v>
      </c>
      <c r="J58" s="298">
        <v>312.39999999999998</v>
      </c>
      <c r="K58" s="298">
        <v>319.09999999999991</v>
      </c>
      <c r="L58" s="298">
        <v>326.79999999999995</v>
      </c>
      <c r="M58" s="285">
        <v>311.39999999999998</v>
      </c>
      <c r="N58" s="285">
        <v>297</v>
      </c>
      <c r="O58" s="300">
        <v>26512200</v>
      </c>
      <c r="P58" s="301">
        <v>-6.7993571516874766E-3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4363.95</v>
      </c>
      <c r="F59" s="297">
        <v>4376.8166666666666</v>
      </c>
      <c r="G59" s="298">
        <v>4282.1333333333332</v>
      </c>
      <c r="H59" s="298">
        <v>4200.3166666666666</v>
      </c>
      <c r="I59" s="298">
        <v>4105.6333333333332</v>
      </c>
      <c r="J59" s="298">
        <v>4458.6333333333332</v>
      </c>
      <c r="K59" s="298">
        <v>4553.3166666666657</v>
      </c>
      <c r="L59" s="298">
        <v>4635.1333333333332</v>
      </c>
      <c r="M59" s="285">
        <v>4471.5</v>
      </c>
      <c r="N59" s="285">
        <v>4295</v>
      </c>
      <c r="O59" s="300">
        <v>3826125</v>
      </c>
      <c r="P59" s="301">
        <v>7.637357211047832E-3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2676.35</v>
      </c>
      <c r="F60" s="297">
        <v>2649.6333333333332</v>
      </c>
      <c r="G60" s="298">
        <v>2614.3666666666663</v>
      </c>
      <c r="H60" s="298">
        <v>2552.3833333333332</v>
      </c>
      <c r="I60" s="298">
        <v>2517.1166666666663</v>
      </c>
      <c r="J60" s="298">
        <v>2711.6166666666663</v>
      </c>
      <c r="K60" s="298">
        <v>2746.8833333333328</v>
      </c>
      <c r="L60" s="298">
        <v>2808.8666666666663</v>
      </c>
      <c r="M60" s="285">
        <v>2684.9</v>
      </c>
      <c r="N60" s="285">
        <v>2587.65</v>
      </c>
      <c r="O60" s="300">
        <v>2472400</v>
      </c>
      <c r="P60" s="301">
        <v>5.2654048669417957E-3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1368.95</v>
      </c>
      <c r="F61" s="297">
        <v>1363.0166666666667</v>
      </c>
      <c r="G61" s="298">
        <v>1340.0333333333333</v>
      </c>
      <c r="H61" s="298">
        <v>1311.1166666666666</v>
      </c>
      <c r="I61" s="298">
        <v>1288.1333333333332</v>
      </c>
      <c r="J61" s="298">
        <v>1391.9333333333334</v>
      </c>
      <c r="K61" s="298">
        <v>1414.9166666666665</v>
      </c>
      <c r="L61" s="298">
        <v>1443.8333333333335</v>
      </c>
      <c r="M61" s="285">
        <v>1386</v>
      </c>
      <c r="N61" s="285">
        <v>1334.1</v>
      </c>
      <c r="O61" s="300">
        <v>2123550</v>
      </c>
      <c r="P61" s="301">
        <v>-1.5051020408163265E-2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200.45</v>
      </c>
      <c r="F62" s="297">
        <v>200.15</v>
      </c>
      <c r="G62" s="298">
        <v>197.3</v>
      </c>
      <c r="H62" s="298">
        <v>194.15</v>
      </c>
      <c r="I62" s="298">
        <v>191.3</v>
      </c>
      <c r="J62" s="298">
        <v>203.3</v>
      </c>
      <c r="K62" s="298">
        <v>206.14999999999998</v>
      </c>
      <c r="L62" s="298">
        <v>209.3</v>
      </c>
      <c r="M62" s="285">
        <v>203</v>
      </c>
      <c r="N62" s="285">
        <v>197</v>
      </c>
      <c r="O62" s="300">
        <v>14446800</v>
      </c>
      <c r="P62" s="301">
        <v>-7.4701195219123505E-4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84.05</v>
      </c>
      <c r="F63" s="297">
        <v>83.766666666666666</v>
      </c>
      <c r="G63" s="298">
        <v>81.633333333333326</v>
      </c>
      <c r="H63" s="298">
        <v>79.216666666666654</v>
      </c>
      <c r="I63" s="298">
        <v>77.083333333333314</v>
      </c>
      <c r="J63" s="298">
        <v>86.183333333333337</v>
      </c>
      <c r="K63" s="298">
        <v>88.316666666666691</v>
      </c>
      <c r="L63" s="298">
        <v>90.733333333333348</v>
      </c>
      <c r="M63" s="285">
        <v>85.9</v>
      </c>
      <c r="N63" s="285">
        <v>81.349999999999994</v>
      </c>
      <c r="O63" s="300">
        <v>86260000</v>
      </c>
      <c r="P63" s="301">
        <v>-3.5985695127402774E-2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141.80000000000001</v>
      </c>
      <c r="F64" s="297">
        <v>142.28333333333333</v>
      </c>
      <c r="G64" s="298">
        <v>139.21666666666667</v>
      </c>
      <c r="H64" s="298">
        <v>136.63333333333333</v>
      </c>
      <c r="I64" s="298">
        <v>133.56666666666666</v>
      </c>
      <c r="J64" s="298">
        <v>144.86666666666667</v>
      </c>
      <c r="K64" s="298">
        <v>147.93333333333334</v>
      </c>
      <c r="L64" s="298">
        <v>150.51666666666668</v>
      </c>
      <c r="M64" s="285">
        <v>145.35</v>
      </c>
      <c r="N64" s="285">
        <v>139.69999999999999</v>
      </c>
      <c r="O64" s="300">
        <v>31171000</v>
      </c>
      <c r="P64" s="301">
        <v>-1.0073614877954282E-2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475.5</v>
      </c>
      <c r="F65" s="297">
        <v>473.01666666666665</v>
      </c>
      <c r="G65" s="298">
        <v>466.18333333333328</v>
      </c>
      <c r="H65" s="298">
        <v>456.86666666666662</v>
      </c>
      <c r="I65" s="298">
        <v>450.03333333333325</v>
      </c>
      <c r="J65" s="298">
        <v>482.33333333333331</v>
      </c>
      <c r="K65" s="298">
        <v>489.16666666666669</v>
      </c>
      <c r="L65" s="298">
        <v>498.48333333333335</v>
      </c>
      <c r="M65" s="285">
        <v>479.85</v>
      </c>
      <c r="N65" s="285">
        <v>463.7</v>
      </c>
      <c r="O65" s="300">
        <v>6430800</v>
      </c>
      <c r="P65" s="301">
        <v>-3.9835164835164832E-2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27.05</v>
      </c>
      <c r="F66" s="297">
        <v>27.066666666666666</v>
      </c>
      <c r="G66" s="298">
        <v>26.433333333333334</v>
      </c>
      <c r="H66" s="298">
        <v>25.816666666666666</v>
      </c>
      <c r="I66" s="298">
        <v>25.183333333333334</v>
      </c>
      <c r="J66" s="298">
        <v>27.683333333333334</v>
      </c>
      <c r="K66" s="298">
        <v>28.316666666666666</v>
      </c>
      <c r="L66" s="298">
        <v>28.933333333333334</v>
      </c>
      <c r="M66" s="285">
        <v>27.7</v>
      </c>
      <c r="N66" s="285">
        <v>26.45</v>
      </c>
      <c r="O66" s="300">
        <v>152752500</v>
      </c>
      <c r="P66" s="301">
        <v>3.443547158311748E-2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683.5</v>
      </c>
      <c r="F67" s="425">
        <v>682.36666666666667</v>
      </c>
      <c r="G67" s="426">
        <v>675.48333333333335</v>
      </c>
      <c r="H67" s="426">
        <v>667.4666666666667</v>
      </c>
      <c r="I67" s="426">
        <v>660.58333333333337</v>
      </c>
      <c r="J67" s="426">
        <v>690.38333333333333</v>
      </c>
      <c r="K67" s="426">
        <v>697.26666666666677</v>
      </c>
      <c r="L67" s="426">
        <v>705.2833333333333</v>
      </c>
      <c r="M67" s="427">
        <v>689.25</v>
      </c>
      <c r="N67" s="427">
        <v>674.35</v>
      </c>
      <c r="O67" s="428">
        <v>5856000</v>
      </c>
      <c r="P67" s="429">
        <v>8.438091957981746E-3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1434.45</v>
      </c>
      <c r="F68" s="297">
        <v>1439.5166666666664</v>
      </c>
      <c r="G68" s="298">
        <v>1407.0333333333328</v>
      </c>
      <c r="H68" s="298">
        <v>1379.6166666666663</v>
      </c>
      <c r="I68" s="298">
        <v>1347.1333333333328</v>
      </c>
      <c r="J68" s="298">
        <v>1466.9333333333329</v>
      </c>
      <c r="K68" s="298">
        <v>1499.4166666666665</v>
      </c>
      <c r="L68" s="298">
        <v>1526.833333333333</v>
      </c>
      <c r="M68" s="285">
        <v>1472</v>
      </c>
      <c r="N68" s="285">
        <v>1412.1</v>
      </c>
      <c r="O68" s="300">
        <v>2379000</v>
      </c>
      <c r="P68" s="301">
        <v>1.0491441192711209E-2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336.15</v>
      </c>
      <c r="F69" s="297">
        <v>338.56666666666666</v>
      </c>
      <c r="G69" s="298">
        <v>328.68333333333334</v>
      </c>
      <c r="H69" s="298">
        <v>321.2166666666667</v>
      </c>
      <c r="I69" s="298">
        <v>311.33333333333337</v>
      </c>
      <c r="J69" s="298">
        <v>346.0333333333333</v>
      </c>
      <c r="K69" s="298">
        <v>355.91666666666663</v>
      </c>
      <c r="L69" s="298">
        <v>363.38333333333327</v>
      </c>
      <c r="M69" s="285">
        <v>348.45</v>
      </c>
      <c r="N69" s="285">
        <v>331.1</v>
      </c>
      <c r="O69" s="300">
        <v>6071350</v>
      </c>
      <c r="P69" s="301">
        <v>4.3142476697736354E-2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1390.2</v>
      </c>
      <c r="F70" s="297">
        <v>1379.6333333333332</v>
      </c>
      <c r="G70" s="298">
        <v>1360.6666666666665</v>
      </c>
      <c r="H70" s="298">
        <v>1331.1333333333332</v>
      </c>
      <c r="I70" s="298">
        <v>1312.1666666666665</v>
      </c>
      <c r="J70" s="298">
        <v>1409.1666666666665</v>
      </c>
      <c r="K70" s="298">
        <v>1428.1333333333332</v>
      </c>
      <c r="L70" s="298">
        <v>1457.6666666666665</v>
      </c>
      <c r="M70" s="285">
        <v>1398.6</v>
      </c>
      <c r="N70" s="285">
        <v>1350.1</v>
      </c>
      <c r="O70" s="300">
        <v>17188350</v>
      </c>
      <c r="P70" s="301">
        <v>1.0274163828242783E-2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512.85</v>
      </c>
      <c r="F71" s="297">
        <v>513.2833333333333</v>
      </c>
      <c r="G71" s="298">
        <v>503.21666666666658</v>
      </c>
      <c r="H71" s="298">
        <v>493.58333333333326</v>
      </c>
      <c r="I71" s="298">
        <v>483.51666666666654</v>
      </c>
      <c r="J71" s="298">
        <v>522.91666666666663</v>
      </c>
      <c r="K71" s="298">
        <v>532.98333333333323</v>
      </c>
      <c r="L71" s="298">
        <v>542.61666666666667</v>
      </c>
      <c r="M71" s="285">
        <v>523.35</v>
      </c>
      <c r="N71" s="285">
        <v>503.65</v>
      </c>
      <c r="O71" s="300">
        <v>1130000</v>
      </c>
      <c r="P71" s="301">
        <v>4.9941927990708478E-2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1103.9000000000001</v>
      </c>
      <c r="F72" s="297">
        <v>1105.7166666666667</v>
      </c>
      <c r="G72" s="298">
        <v>1089.4333333333334</v>
      </c>
      <c r="H72" s="298">
        <v>1074.9666666666667</v>
      </c>
      <c r="I72" s="298">
        <v>1058.6833333333334</v>
      </c>
      <c r="J72" s="298">
        <v>1120.1833333333334</v>
      </c>
      <c r="K72" s="298">
        <v>1136.4666666666667</v>
      </c>
      <c r="L72" s="298">
        <v>1150.9333333333334</v>
      </c>
      <c r="M72" s="285">
        <v>1122</v>
      </c>
      <c r="N72" s="285">
        <v>1091.25</v>
      </c>
      <c r="O72" s="300">
        <v>4865000</v>
      </c>
      <c r="P72" s="301">
        <v>5.3730109526761724E-3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994</v>
      </c>
      <c r="F73" s="297">
        <v>986.73333333333323</v>
      </c>
      <c r="G73" s="298">
        <v>977.46666666666647</v>
      </c>
      <c r="H73" s="298">
        <v>960.93333333333328</v>
      </c>
      <c r="I73" s="298">
        <v>951.66666666666652</v>
      </c>
      <c r="J73" s="298">
        <v>1003.2666666666664</v>
      </c>
      <c r="K73" s="298">
        <v>1012.5333333333331</v>
      </c>
      <c r="L73" s="298">
        <v>1029.0666666666664</v>
      </c>
      <c r="M73" s="285">
        <v>996</v>
      </c>
      <c r="N73" s="285">
        <v>970.2</v>
      </c>
      <c r="O73" s="300">
        <v>18825100</v>
      </c>
      <c r="P73" s="301">
        <v>-3.192944564434845E-2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2546.6</v>
      </c>
      <c r="F74" s="297">
        <v>2543.8833333333332</v>
      </c>
      <c r="G74" s="298">
        <v>2508.7166666666662</v>
      </c>
      <c r="H74" s="298">
        <v>2470.833333333333</v>
      </c>
      <c r="I74" s="298">
        <v>2435.6666666666661</v>
      </c>
      <c r="J74" s="298">
        <v>2581.7666666666664</v>
      </c>
      <c r="K74" s="298">
        <v>2616.9333333333334</v>
      </c>
      <c r="L74" s="298">
        <v>2654.8166666666666</v>
      </c>
      <c r="M74" s="285">
        <v>2579.0500000000002</v>
      </c>
      <c r="N74" s="285">
        <v>2506</v>
      </c>
      <c r="O74" s="300">
        <v>16665900</v>
      </c>
      <c r="P74" s="301">
        <v>7.7276107896312148E-3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3015.9</v>
      </c>
      <c r="F75" s="297">
        <v>3011.0833333333335</v>
      </c>
      <c r="G75" s="298">
        <v>2935.8166666666671</v>
      </c>
      <c r="H75" s="298">
        <v>2855.7333333333336</v>
      </c>
      <c r="I75" s="298">
        <v>2780.4666666666672</v>
      </c>
      <c r="J75" s="298">
        <v>3091.166666666667</v>
      </c>
      <c r="K75" s="298">
        <v>3166.4333333333334</v>
      </c>
      <c r="L75" s="298">
        <v>3246.5166666666669</v>
      </c>
      <c r="M75" s="285">
        <v>3086.35</v>
      </c>
      <c r="N75" s="285">
        <v>2931</v>
      </c>
      <c r="O75" s="300">
        <v>521600</v>
      </c>
      <c r="P75" s="301">
        <v>-4.5801526717557254E-3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1535.6</v>
      </c>
      <c r="F76" s="425">
        <v>1531.4666666666665</v>
      </c>
      <c r="G76" s="426">
        <v>1521.4833333333329</v>
      </c>
      <c r="H76" s="426">
        <v>1507.3666666666663</v>
      </c>
      <c r="I76" s="426">
        <v>1497.3833333333328</v>
      </c>
      <c r="J76" s="426">
        <v>1545.583333333333</v>
      </c>
      <c r="K76" s="426">
        <v>1555.5666666666666</v>
      </c>
      <c r="L76" s="426">
        <v>1569.6833333333332</v>
      </c>
      <c r="M76" s="427">
        <v>1541.45</v>
      </c>
      <c r="N76" s="427">
        <v>1517.35</v>
      </c>
      <c r="O76" s="428">
        <v>25226300</v>
      </c>
      <c r="P76" s="429">
        <v>-4.579291186492176E-3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706.15</v>
      </c>
      <c r="F77" s="297">
        <v>706.5</v>
      </c>
      <c r="G77" s="298">
        <v>696.7</v>
      </c>
      <c r="H77" s="298">
        <v>687.25</v>
      </c>
      <c r="I77" s="298">
        <v>677.45</v>
      </c>
      <c r="J77" s="298">
        <v>715.95</v>
      </c>
      <c r="K77" s="298">
        <v>725.75</v>
      </c>
      <c r="L77" s="298">
        <v>735.2</v>
      </c>
      <c r="M77" s="285">
        <v>716.3</v>
      </c>
      <c r="N77" s="285">
        <v>697.05</v>
      </c>
      <c r="O77" s="300">
        <v>8804400</v>
      </c>
      <c r="P77" s="301">
        <v>2.3136904001022626E-2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3279</v>
      </c>
      <c r="F78" s="297">
        <v>3295.7333333333336</v>
      </c>
      <c r="G78" s="298">
        <v>3236.3666666666672</v>
      </c>
      <c r="H78" s="298">
        <v>3193.7333333333336</v>
      </c>
      <c r="I78" s="298">
        <v>3134.3666666666672</v>
      </c>
      <c r="J78" s="298">
        <v>3338.3666666666672</v>
      </c>
      <c r="K78" s="298">
        <v>3397.733333333334</v>
      </c>
      <c r="L78" s="298">
        <v>3440.3666666666672</v>
      </c>
      <c r="M78" s="285">
        <v>3355.1</v>
      </c>
      <c r="N78" s="285">
        <v>3253.1</v>
      </c>
      <c r="O78" s="300">
        <v>4047000</v>
      </c>
      <c r="P78" s="301">
        <v>-2.2817819630568635E-2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335.65</v>
      </c>
      <c r="F79" s="297">
        <v>333.21666666666664</v>
      </c>
      <c r="G79" s="298">
        <v>328.93333333333328</v>
      </c>
      <c r="H79" s="298">
        <v>322.21666666666664</v>
      </c>
      <c r="I79" s="298">
        <v>317.93333333333328</v>
      </c>
      <c r="J79" s="298">
        <v>339.93333333333328</v>
      </c>
      <c r="K79" s="298">
        <v>344.2166666666667</v>
      </c>
      <c r="L79" s="298">
        <v>350.93333333333328</v>
      </c>
      <c r="M79" s="285">
        <v>337.5</v>
      </c>
      <c r="N79" s="285">
        <v>326.5</v>
      </c>
      <c r="O79" s="300">
        <v>32555300</v>
      </c>
      <c r="P79" s="301">
        <v>6.7089499647639189E-2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242.65</v>
      </c>
      <c r="F80" s="297">
        <v>241.93333333333337</v>
      </c>
      <c r="G80" s="298">
        <v>239.81666666666672</v>
      </c>
      <c r="H80" s="298">
        <v>236.98333333333335</v>
      </c>
      <c r="I80" s="298">
        <v>234.8666666666667</v>
      </c>
      <c r="J80" s="298">
        <v>244.76666666666674</v>
      </c>
      <c r="K80" s="298">
        <v>246.88333333333335</v>
      </c>
      <c r="L80" s="298">
        <v>249.71666666666675</v>
      </c>
      <c r="M80" s="285">
        <v>244.05</v>
      </c>
      <c r="N80" s="285">
        <v>239.1</v>
      </c>
      <c r="O80" s="300">
        <v>34176600</v>
      </c>
      <c r="P80" s="301">
        <v>-7.8382191566076179E-3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2213.9</v>
      </c>
      <c r="F81" s="297">
        <v>2207.1</v>
      </c>
      <c r="G81" s="298">
        <v>2193.1999999999998</v>
      </c>
      <c r="H81" s="298">
        <v>2172.5</v>
      </c>
      <c r="I81" s="298">
        <v>2158.6</v>
      </c>
      <c r="J81" s="298">
        <v>2227.7999999999997</v>
      </c>
      <c r="K81" s="298">
        <v>2241.7000000000003</v>
      </c>
      <c r="L81" s="298">
        <v>2262.3999999999996</v>
      </c>
      <c r="M81" s="285">
        <v>2221</v>
      </c>
      <c r="N81" s="285">
        <v>2186.4</v>
      </c>
      <c r="O81" s="300">
        <v>7573500</v>
      </c>
      <c r="P81" s="301">
        <v>-3.740562800274537E-2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218.85</v>
      </c>
      <c r="F82" s="297">
        <v>218.88333333333335</v>
      </c>
      <c r="G82" s="298">
        <v>213.01666666666671</v>
      </c>
      <c r="H82" s="298">
        <v>207.18333333333337</v>
      </c>
      <c r="I82" s="298">
        <v>201.31666666666672</v>
      </c>
      <c r="J82" s="298">
        <v>224.7166666666667</v>
      </c>
      <c r="K82" s="298">
        <v>230.58333333333331</v>
      </c>
      <c r="L82" s="298">
        <v>236.41666666666669</v>
      </c>
      <c r="M82" s="285">
        <v>224.75</v>
      </c>
      <c r="N82" s="285">
        <v>213.05</v>
      </c>
      <c r="O82" s="300">
        <v>31666500</v>
      </c>
      <c r="P82" s="301">
        <v>-4.6769950306927797E-3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606.45000000000005</v>
      </c>
      <c r="F83" s="297">
        <v>605.48333333333323</v>
      </c>
      <c r="G83" s="298">
        <v>593.06666666666649</v>
      </c>
      <c r="H83" s="298">
        <v>579.68333333333328</v>
      </c>
      <c r="I83" s="298">
        <v>567.26666666666654</v>
      </c>
      <c r="J83" s="298">
        <v>618.86666666666645</v>
      </c>
      <c r="K83" s="298">
        <v>631.28333333333319</v>
      </c>
      <c r="L83" s="298">
        <v>644.6666666666664</v>
      </c>
      <c r="M83" s="285">
        <v>617.9</v>
      </c>
      <c r="N83" s="285">
        <v>592.1</v>
      </c>
      <c r="O83" s="300">
        <v>95577625</v>
      </c>
      <c r="P83" s="301">
        <v>-7.439456248572081E-3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1466.35</v>
      </c>
      <c r="F84" s="297">
        <v>1468.0666666666666</v>
      </c>
      <c r="G84" s="298">
        <v>1456.1333333333332</v>
      </c>
      <c r="H84" s="298">
        <v>1445.9166666666665</v>
      </c>
      <c r="I84" s="298">
        <v>1433.9833333333331</v>
      </c>
      <c r="J84" s="298">
        <v>1478.2833333333333</v>
      </c>
      <c r="K84" s="298">
        <v>1490.2166666666667</v>
      </c>
      <c r="L84" s="298">
        <v>1500.4333333333334</v>
      </c>
      <c r="M84" s="285">
        <v>1480</v>
      </c>
      <c r="N84" s="285">
        <v>1457.85</v>
      </c>
      <c r="O84" s="300">
        <v>954550</v>
      </c>
      <c r="P84" s="301">
        <v>-9.263343625937363E-3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452.15</v>
      </c>
      <c r="F85" s="297">
        <v>452.45</v>
      </c>
      <c r="G85" s="298">
        <v>440.7</v>
      </c>
      <c r="H85" s="298">
        <v>429.25</v>
      </c>
      <c r="I85" s="298">
        <v>417.5</v>
      </c>
      <c r="J85" s="298">
        <v>463.9</v>
      </c>
      <c r="K85" s="298">
        <v>475.65</v>
      </c>
      <c r="L85" s="298">
        <v>487.09999999999997</v>
      </c>
      <c r="M85" s="285">
        <v>464.2</v>
      </c>
      <c r="N85" s="285">
        <v>441</v>
      </c>
      <c r="O85" s="300">
        <v>8829000</v>
      </c>
      <c r="P85" s="301">
        <v>0.13871154962275101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10.1</v>
      </c>
      <c r="F86" s="297">
        <v>10.083333333333334</v>
      </c>
      <c r="G86" s="298">
        <v>9.9166666666666679</v>
      </c>
      <c r="H86" s="298">
        <v>9.7333333333333343</v>
      </c>
      <c r="I86" s="298">
        <v>9.5666666666666682</v>
      </c>
      <c r="J86" s="298">
        <v>10.266666666666667</v>
      </c>
      <c r="K86" s="298">
        <v>10.433333333333335</v>
      </c>
      <c r="L86" s="298">
        <v>10.616666666666667</v>
      </c>
      <c r="M86" s="285">
        <v>10.25</v>
      </c>
      <c r="N86" s="285">
        <v>9.9</v>
      </c>
      <c r="O86" s="300">
        <v>924420000</v>
      </c>
      <c r="P86" s="301">
        <v>2.733485193621868E-3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65.349999999999994</v>
      </c>
      <c r="F87" s="297">
        <v>65.3</v>
      </c>
      <c r="G87" s="298">
        <v>63.55</v>
      </c>
      <c r="H87" s="298">
        <v>61.75</v>
      </c>
      <c r="I87" s="298">
        <v>60</v>
      </c>
      <c r="J87" s="298">
        <v>67.099999999999994</v>
      </c>
      <c r="K87" s="298">
        <v>68.849999999999994</v>
      </c>
      <c r="L87" s="298">
        <v>70.649999999999991</v>
      </c>
      <c r="M87" s="285">
        <v>67.05</v>
      </c>
      <c r="N87" s="285">
        <v>63.5</v>
      </c>
      <c r="O87" s="300">
        <v>178657000</v>
      </c>
      <c r="P87" s="301">
        <v>4.4313638382940918E-2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507.85</v>
      </c>
      <c r="F88" s="297">
        <v>506.15000000000003</v>
      </c>
      <c r="G88" s="298">
        <v>500.30000000000007</v>
      </c>
      <c r="H88" s="298">
        <v>492.75000000000006</v>
      </c>
      <c r="I88" s="298">
        <v>486.90000000000009</v>
      </c>
      <c r="J88" s="298">
        <v>513.70000000000005</v>
      </c>
      <c r="K88" s="298">
        <v>519.55000000000007</v>
      </c>
      <c r="L88" s="298">
        <v>527.1</v>
      </c>
      <c r="M88" s="285">
        <v>512</v>
      </c>
      <c r="N88" s="285">
        <v>498.6</v>
      </c>
      <c r="O88" s="300">
        <v>6069250</v>
      </c>
      <c r="P88" s="301">
        <v>-5.1836826684696869E-3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1666.6</v>
      </c>
      <c r="F89" s="297">
        <v>1661.6666666666667</v>
      </c>
      <c r="G89" s="298">
        <v>1635.9333333333334</v>
      </c>
      <c r="H89" s="298">
        <v>1605.2666666666667</v>
      </c>
      <c r="I89" s="298">
        <v>1579.5333333333333</v>
      </c>
      <c r="J89" s="298">
        <v>1692.3333333333335</v>
      </c>
      <c r="K89" s="298">
        <v>1718.0666666666666</v>
      </c>
      <c r="L89" s="298">
        <v>1748.7333333333336</v>
      </c>
      <c r="M89" s="285">
        <v>1687.4</v>
      </c>
      <c r="N89" s="285">
        <v>1631</v>
      </c>
      <c r="O89" s="300">
        <v>3096500</v>
      </c>
      <c r="P89" s="301">
        <v>-4.0205853972338371E-3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1041.2</v>
      </c>
      <c r="F90" s="297">
        <v>1025.3</v>
      </c>
      <c r="G90" s="298">
        <v>1004.5999999999999</v>
      </c>
      <c r="H90" s="298">
        <v>968</v>
      </c>
      <c r="I90" s="298">
        <v>947.3</v>
      </c>
      <c r="J90" s="298">
        <v>1061.8999999999999</v>
      </c>
      <c r="K90" s="298">
        <v>1082.6000000000001</v>
      </c>
      <c r="L90" s="298">
        <v>1119.1999999999998</v>
      </c>
      <c r="M90" s="285">
        <v>1046</v>
      </c>
      <c r="N90" s="285">
        <v>988.7</v>
      </c>
      <c r="O90" s="300">
        <v>23270400</v>
      </c>
      <c r="P90" s="301">
        <v>-5.2234155639456034E-2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255.4</v>
      </c>
      <c r="F91" s="297">
        <v>253.41666666666666</v>
      </c>
      <c r="G91" s="298">
        <v>250.5333333333333</v>
      </c>
      <c r="H91" s="298">
        <v>245.66666666666666</v>
      </c>
      <c r="I91" s="298">
        <v>242.7833333333333</v>
      </c>
      <c r="J91" s="298">
        <v>258.2833333333333</v>
      </c>
      <c r="K91" s="298">
        <v>261.16666666666669</v>
      </c>
      <c r="L91" s="298">
        <v>266.0333333333333</v>
      </c>
      <c r="M91" s="285">
        <v>256.3</v>
      </c>
      <c r="N91" s="285">
        <v>248.55</v>
      </c>
      <c r="O91" s="300">
        <v>11043200</v>
      </c>
      <c r="P91" s="301">
        <v>-1.8661358546902214E-2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1379.4</v>
      </c>
      <c r="F92" s="425">
        <v>1376.1000000000001</v>
      </c>
      <c r="G92" s="426">
        <v>1367.3000000000002</v>
      </c>
      <c r="H92" s="426">
        <v>1355.2</v>
      </c>
      <c r="I92" s="426">
        <v>1346.4</v>
      </c>
      <c r="J92" s="426">
        <v>1388.2000000000003</v>
      </c>
      <c r="K92" s="426">
        <v>1397</v>
      </c>
      <c r="L92" s="426">
        <v>1409.1000000000004</v>
      </c>
      <c r="M92" s="427">
        <v>1384.9</v>
      </c>
      <c r="N92" s="427">
        <v>1364</v>
      </c>
      <c r="O92" s="428">
        <v>30214800</v>
      </c>
      <c r="P92" s="429">
        <v>1.0137754189277835E-3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100.35</v>
      </c>
      <c r="F93" s="297">
        <v>99.883333333333326</v>
      </c>
      <c r="G93" s="298">
        <v>98.666666666666657</v>
      </c>
      <c r="H93" s="298">
        <v>96.983333333333334</v>
      </c>
      <c r="I93" s="298">
        <v>95.766666666666666</v>
      </c>
      <c r="J93" s="298">
        <v>101.56666666666665</v>
      </c>
      <c r="K93" s="298">
        <v>102.78333333333332</v>
      </c>
      <c r="L93" s="298">
        <v>104.46666666666664</v>
      </c>
      <c r="M93" s="285">
        <v>101.1</v>
      </c>
      <c r="N93" s="285">
        <v>98.2</v>
      </c>
      <c r="O93" s="300">
        <v>72488000</v>
      </c>
      <c r="P93" s="301">
        <v>-4.992332594990629E-2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1955.6</v>
      </c>
      <c r="F94" s="297">
        <v>1963.5</v>
      </c>
      <c r="G94" s="298">
        <v>1912.15</v>
      </c>
      <c r="H94" s="298">
        <v>1868.7</v>
      </c>
      <c r="I94" s="298">
        <v>1817.3500000000001</v>
      </c>
      <c r="J94" s="298">
        <v>2006.95</v>
      </c>
      <c r="K94" s="298">
        <v>2058.3000000000002</v>
      </c>
      <c r="L94" s="298">
        <v>2101.75</v>
      </c>
      <c r="M94" s="285">
        <v>2014.85</v>
      </c>
      <c r="N94" s="285">
        <v>1920.05</v>
      </c>
      <c r="O94" s="300">
        <v>1882400</v>
      </c>
      <c r="P94" s="301">
        <v>3.0788396511834844E-2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205.95</v>
      </c>
      <c r="F95" s="297">
        <v>204.7833333333333</v>
      </c>
      <c r="G95" s="298">
        <v>203.11666666666662</v>
      </c>
      <c r="H95" s="298">
        <v>200.2833333333333</v>
      </c>
      <c r="I95" s="298">
        <v>198.61666666666662</v>
      </c>
      <c r="J95" s="298">
        <v>207.61666666666662</v>
      </c>
      <c r="K95" s="298">
        <v>209.2833333333333</v>
      </c>
      <c r="L95" s="298">
        <v>212.11666666666662</v>
      </c>
      <c r="M95" s="285">
        <v>206.45</v>
      </c>
      <c r="N95" s="285">
        <v>201.95</v>
      </c>
      <c r="O95" s="300">
        <v>152966400</v>
      </c>
      <c r="P95" s="301">
        <v>5.4054054054054057E-3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327.45</v>
      </c>
      <c r="F96" s="297">
        <v>324.26666666666671</v>
      </c>
      <c r="G96" s="298">
        <v>319.53333333333342</v>
      </c>
      <c r="H96" s="298">
        <v>311.61666666666673</v>
      </c>
      <c r="I96" s="298">
        <v>306.88333333333344</v>
      </c>
      <c r="J96" s="298">
        <v>332.18333333333339</v>
      </c>
      <c r="K96" s="298">
        <v>336.91666666666663</v>
      </c>
      <c r="L96" s="298">
        <v>344.83333333333337</v>
      </c>
      <c r="M96" s="285">
        <v>329</v>
      </c>
      <c r="N96" s="285">
        <v>316.35000000000002</v>
      </c>
      <c r="O96" s="300">
        <v>25850000</v>
      </c>
      <c r="P96" s="301">
        <v>-6.1514801999231067E-3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431.2</v>
      </c>
      <c r="F97" s="297">
        <v>426.68333333333334</v>
      </c>
      <c r="G97" s="298">
        <v>420.51666666666665</v>
      </c>
      <c r="H97" s="298">
        <v>409.83333333333331</v>
      </c>
      <c r="I97" s="298">
        <v>403.66666666666663</v>
      </c>
      <c r="J97" s="298">
        <v>437.36666666666667</v>
      </c>
      <c r="K97" s="298">
        <v>443.5333333333333</v>
      </c>
      <c r="L97" s="298">
        <v>454.2166666666667</v>
      </c>
      <c r="M97" s="285">
        <v>432.85</v>
      </c>
      <c r="N97" s="285">
        <v>416</v>
      </c>
      <c r="O97" s="300">
        <v>33990300</v>
      </c>
      <c r="P97" s="301">
        <v>2.1254157540358563E-2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2974.7</v>
      </c>
      <c r="F98" s="297">
        <v>2975.2000000000003</v>
      </c>
      <c r="G98" s="298">
        <v>2944.7500000000005</v>
      </c>
      <c r="H98" s="298">
        <v>2914.8</v>
      </c>
      <c r="I98" s="298">
        <v>2884.3500000000004</v>
      </c>
      <c r="J98" s="298">
        <v>3005.1500000000005</v>
      </c>
      <c r="K98" s="298">
        <v>3035.6000000000004</v>
      </c>
      <c r="L98" s="298">
        <v>3065.5500000000006</v>
      </c>
      <c r="M98" s="285">
        <v>3005.65</v>
      </c>
      <c r="N98" s="285">
        <v>2945.25</v>
      </c>
      <c r="O98" s="300">
        <v>1290000</v>
      </c>
      <c r="P98" s="301">
        <v>9.192255036182281E-3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1925.4</v>
      </c>
      <c r="F99" s="297">
        <v>1919.2333333333336</v>
      </c>
      <c r="G99" s="298">
        <v>1899.7666666666671</v>
      </c>
      <c r="H99" s="298">
        <v>1874.1333333333334</v>
      </c>
      <c r="I99" s="298">
        <v>1854.666666666667</v>
      </c>
      <c r="J99" s="298">
        <v>1944.8666666666672</v>
      </c>
      <c r="K99" s="298">
        <v>1964.3333333333335</v>
      </c>
      <c r="L99" s="298">
        <v>1989.9666666666674</v>
      </c>
      <c r="M99" s="285">
        <v>1938.7</v>
      </c>
      <c r="N99" s="285">
        <v>1893.6</v>
      </c>
      <c r="O99" s="300">
        <v>13010800</v>
      </c>
      <c r="P99" s="301">
        <v>-1.5675593887123619E-2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103.25</v>
      </c>
      <c r="F100" s="297">
        <v>102.89999999999999</v>
      </c>
      <c r="G100" s="298">
        <v>100.14999999999998</v>
      </c>
      <c r="H100" s="298">
        <v>97.049999999999983</v>
      </c>
      <c r="I100" s="298">
        <v>94.299999999999969</v>
      </c>
      <c r="J100" s="298">
        <v>105.99999999999999</v>
      </c>
      <c r="K100" s="298">
        <v>108.75000000000001</v>
      </c>
      <c r="L100" s="298">
        <v>111.85</v>
      </c>
      <c r="M100" s="285">
        <v>105.65</v>
      </c>
      <c r="N100" s="285">
        <v>99.8</v>
      </c>
      <c r="O100" s="300">
        <v>31662352</v>
      </c>
      <c r="P100" s="301">
        <v>-7.2747621712367094E-3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2419.4</v>
      </c>
      <c r="F101" s="297">
        <v>2387.1666666666665</v>
      </c>
      <c r="G101" s="298">
        <v>2344.4333333333329</v>
      </c>
      <c r="H101" s="298">
        <v>2269.4666666666662</v>
      </c>
      <c r="I101" s="298">
        <v>2226.7333333333327</v>
      </c>
      <c r="J101" s="298">
        <v>2462.1333333333332</v>
      </c>
      <c r="K101" s="298">
        <v>2504.8666666666668</v>
      </c>
      <c r="L101" s="298">
        <v>2579.8333333333335</v>
      </c>
      <c r="M101" s="285">
        <v>2429.9</v>
      </c>
      <c r="N101" s="285">
        <v>2312.1999999999998</v>
      </c>
      <c r="O101" s="300">
        <v>158250</v>
      </c>
      <c r="P101" s="301">
        <v>0.13237924865831843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421.65</v>
      </c>
      <c r="F102" s="297">
        <v>422.43333333333334</v>
      </c>
      <c r="G102" s="298">
        <v>411.26666666666665</v>
      </c>
      <c r="H102" s="298">
        <v>400.88333333333333</v>
      </c>
      <c r="I102" s="298">
        <v>389.71666666666664</v>
      </c>
      <c r="J102" s="298">
        <v>432.81666666666666</v>
      </c>
      <c r="K102" s="298">
        <v>443.98333333333329</v>
      </c>
      <c r="L102" s="298">
        <v>454.36666666666667</v>
      </c>
      <c r="M102" s="285">
        <v>433.6</v>
      </c>
      <c r="N102" s="285">
        <v>412.05</v>
      </c>
      <c r="O102" s="300">
        <v>9872000</v>
      </c>
      <c r="P102" s="301">
        <v>-2.2187004754358162E-2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1486.65</v>
      </c>
      <c r="F103" s="297">
        <v>1494.7166666666665</v>
      </c>
      <c r="G103" s="298">
        <v>1459.1833333333329</v>
      </c>
      <c r="H103" s="298">
        <v>1431.7166666666665</v>
      </c>
      <c r="I103" s="298">
        <v>1396.1833333333329</v>
      </c>
      <c r="J103" s="298">
        <v>1522.1833333333329</v>
      </c>
      <c r="K103" s="298">
        <v>1557.7166666666662</v>
      </c>
      <c r="L103" s="298">
        <v>1585.1833333333329</v>
      </c>
      <c r="M103" s="285">
        <v>1530.25</v>
      </c>
      <c r="N103" s="285">
        <v>1467.25</v>
      </c>
      <c r="O103" s="300">
        <v>12969700</v>
      </c>
      <c r="P103" s="301">
        <v>-3.1024243230066924E-4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4102.25</v>
      </c>
      <c r="F104" s="297">
        <v>4070.4333333333329</v>
      </c>
      <c r="G104" s="298">
        <v>4008.8666666666659</v>
      </c>
      <c r="H104" s="298">
        <v>3915.4833333333331</v>
      </c>
      <c r="I104" s="298">
        <v>3853.9166666666661</v>
      </c>
      <c r="J104" s="298">
        <v>4163.8166666666657</v>
      </c>
      <c r="K104" s="298">
        <v>4225.3833333333323</v>
      </c>
      <c r="L104" s="298">
        <v>4318.7666666666655</v>
      </c>
      <c r="M104" s="285">
        <v>4132</v>
      </c>
      <c r="N104" s="285">
        <v>3977.05</v>
      </c>
      <c r="O104" s="300">
        <v>262050</v>
      </c>
      <c r="P104" s="301">
        <v>1.5697674418604653E-2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2748.7</v>
      </c>
      <c r="F105" s="297">
        <v>2745.5333333333328</v>
      </c>
      <c r="G105" s="298">
        <v>2689.2166666666658</v>
      </c>
      <c r="H105" s="298">
        <v>2629.7333333333331</v>
      </c>
      <c r="I105" s="298">
        <v>2573.4166666666661</v>
      </c>
      <c r="J105" s="298">
        <v>2805.0166666666655</v>
      </c>
      <c r="K105" s="298">
        <v>2861.333333333333</v>
      </c>
      <c r="L105" s="298">
        <v>2920.8166666666652</v>
      </c>
      <c r="M105" s="285">
        <v>2801.85</v>
      </c>
      <c r="N105" s="285">
        <v>2686.05</v>
      </c>
      <c r="O105" s="300">
        <v>422200</v>
      </c>
      <c r="P105" s="301">
        <v>1.8984337921214998E-3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1066.0999999999999</v>
      </c>
      <c r="F106" s="297">
        <v>1054.6333333333332</v>
      </c>
      <c r="G106" s="298">
        <v>1038.2666666666664</v>
      </c>
      <c r="H106" s="298">
        <v>1010.4333333333332</v>
      </c>
      <c r="I106" s="298">
        <v>994.06666666666638</v>
      </c>
      <c r="J106" s="298">
        <v>1082.4666666666665</v>
      </c>
      <c r="K106" s="298">
        <v>1098.8333333333333</v>
      </c>
      <c r="L106" s="298">
        <v>1126.6666666666665</v>
      </c>
      <c r="M106" s="285">
        <v>1071</v>
      </c>
      <c r="N106" s="285">
        <v>1026.8</v>
      </c>
      <c r="O106" s="300">
        <v>6699700</v>
      </c>
      <c r="P106" s="301">
        <v>-1.3640345388562132E-2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847.15</v>
      </c>
      <c r="F107" s="297">
        <v>846.25</v>
      </c>
      <c r="G107" s="298">
        <v>827.5</v>
      </c>
      <c r="H107" s="298">
        <v>807.85</v>
      </c>
      <c r="I107" s="298">
        <v>789.1</v>
      </c>
      <c r="J107" s="298">
        <v>865.9</v>
      </c>
      <c r="K107" s="298">
        <v>884.65</v>
      </c>
      <c r="L107" s="298">
        <v>904.3</v>
      </c>
      <c r="M107" s="285">
        <v>865</v>
      </c>
      <c r="N107" s="285">
        <v>826.6</v>
      </c>
      <c r="O107" s="300">
        <v>7501200</v>
      </c>
      <c r="P107" s="301">
        <v>-5.1986632008911996E-3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207.25</v>
      </c>
      <c r="F108" s="297">
        <v>206.21666666666667</v>
      </c>
      <c r="G108" s="298">
        <v>201.43333333333334</v>
      </c>
      <c r="H108" s="298">
        <v>195.61666666666667</v>
      </c>
      <c r="I108" s="298">
        <v>190.83333333333334</v>
      </c>
      <c r="J108" s="298">
        <v>212.03333333333333</v>
      </c>
      <c r="K108" s="298">
        <v>216.81666666666669</v>
      </c>
      <c r="L108" s="298">
        <v>222.63333333333333</v>
      </c>
      <c r="M108" s="285">
        <v>211</v>
      </c>
      <c r="N108" s="285">
        <v>200.4</v>
      </c>
      <c r="O108" s="300">
        <v>12864000</v>
      </c>
      <c r="P108" s="301">
        <v>-3.9713347267841148E-2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161.19999999999999</v>
      </c>
      <c r="F109" s="297">
        <v>161.81666666666669</v>
      </c>
      <c r="G109" s="298">
        <v>158.23333333333338</v>
      </c>
      <c r="H109" s="298">
        <v>155.26666666666668</v>
      </c>
      <c r="I109" s="298">
        <v>151.68333333333337</v>
      </c>
      <c r="J109" s="298">
        <v>164.78333333333339</v>
      </c>
      <c r="K109" s="298">
        <v>168.3666666666667</v>
      </c>
      <c r="L109" s="298">
        <v>171.3333333333334</v>
      </c>
      <c r="M109" s="285">
        <v>165.4</v>
      </c>
      <c r="N109" s="285">
        <v>158.85</v>
      </c>
      <c r="O109" s="300">
        <v>21192000</v>
      </c>
      <c r="P109" s="301">
        <v>1.4359563469270534E-2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394.15</v>
      </c>
      <c r="F110" s="297">
        <v>393.93333333333339</v>
      </c>
      <c r="G110" s="298">
        <v>390.31666666666678</v>
      </c>
      <c r="H110" s="298">
        <v>386.48333333333341</v>
      </c>
      <c r="I110" s="298">
        <v>382.86666666666679</v>
      </c>
      <c r="J110" s="298">
        <v>397.76666666666677</v>
      </c>
      <c r="K110" s="298">
        <v>401.38333333333333</v>
      </c>
      <c r="L110" s="298">
        <v>405.21666666666675</v>
      </c>
      <c r="M110" s="285">
        <v>397.55</v>
      </c>
      <c r="N110" s="285">
        <v>390.1</v>
      </c>
      <c r="O110" s="300">
        <v>8248000</v>
      </c>
      <c r="P110" s="301">
        <v>1.4264633546483029E-2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7122.75</v>
      </c>
      <c r="F111" s="297">
        <v>7109.333333333333</v>
      </c>
      <c r="G111" s="298">
        <v>7043.9666666666662</v>
      </c>
      <c r="H111" s="298">
        <v>6965.1833333333334</v>
      </c>
      <c r="I111" s="298">
        <v>6899.8166666666666</v>
      </c>
      <c r="J111" s="298">
        <v>7188.1166666666659</v>
      </c>
      <c r="K111" s="298">
        <v>7253.4833333333327</v>
      </c>
      <c r="L111" s="298">
        <v>7332.2666666666655</v>
      </c>
      <c r="M111" s="285">
        <v>7174.7</v>
      </c>
      <c r="N111" s="285">
        <v>7030.55</v>
      </c>
      <c r="O111" s="300">
        <v>2593200</v>
      </c>
      <c r="P111" s="301">
        <v>-2.2908816880180861E-2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535.65</v>
      </c>
      <c r="F112" s="297">
        <v>537.31666666666661</v>
      </c>
      <c r="G112" s="298">
        <v>526.43333333333317</v>
      </c>
      <c r="H112" s="298">
        <v>517.21666666666658</v>
      </c>
      <c r="I112" s="298">
        <v>506.33333333333314</v>
      </c>
      <c r="J112" s="298">
        <v>546.53333333333319</v>
      </c>
      <c r="K112" s="298">
        <v>557.41666666666663</v>
      </c>
      <c r="L112" s="298">
        <v>566.63333333333321</v>
      </c>
      <c r="M112" s="285">
        <v>548.20000000000005</v>
      </c>
      <c r="N112" s="285">
        <v>528.1</v>
      </c>
      <c r="O112" s="300">
        <v>14606250</v>
      </c>
      <c r="P112" s="301">
        <v>2.266760021004726E-2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895.9</v>
      </c>
      <c r="F113" s="297">
        <v>890.4</v>
      </c>
      <c r="G113" s="298">
        <v>880.55</v>
      </c>
      <c r="H113" s="298">
        <v>865.19999999999993</v>
      </c>
      <c r="I113" s="298">
        <v>855.34999999999991</v>
      </c>
      <c r="J113" s="298">
        <v>905.75</v>
      </c>
      <c r="K113" s="298">
        <v>915.60000000000014</v>
      </c>
      <c r="L113" s="298">
        <v>930.95</v>
      </c>
      <c r="M113" s="285">
        <v>900.25</v>
      </c>
      <c r="N113" s="285">
        <v>875.05</v>
      </c>
      <c r="O113" s="300">
        <v>2429700</v>
      </c>
      <c r="P113" s="301">
        <v>-1.0063559322033898E-2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1221.75</v>
      </c>
      <c r="F114" s="297">
        <v>1208.8999999999999</v>
      </c>
      <c r="G114" s="298">
        <v>1192.8499999999997</v>
      </c>
      <c r="H114" s="298">
        <v>1163.9499999999998</v>
      </c>
      <c r="I114" s="298">
        <v>1147.8999999999996</v>
      </c>
      <c r="J114" s="298">
        <v>1237.7999999999997</v>
      </c>
      <c r="K114" s="298">
        <v>1253.8499999999999</v>
      </c>
      <c r="L114" s="298">
        <v>1282.7499999999998</v>
      </c>
      <c r="M114" s="285">
        <v>1224.95</v>
      </c>
      <c r="N114" s="285">
        <v>1180</v>
      </c>
      <c r="O114" s="300">
        <v>1223400</v>
      </c>
      <c r="P114" s="301">
        <v>-4.4069385841537738E-2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1938.6</v>
      </c>
      <c r="F115" s="297">
        <v>1915.8666666666668</v>
      </c>
      <c r="G115" s="298">
        <v>1885.7333333333336</v>
      </c>
      <c r="H115" s="298">
        <v>1832.8666666666668</v>
      </c>
      <c r="I115" s="298">
        <v>1802.7333333333336</v>
      </c>
      <c r="J115" s="298">
        <v>1968.7333333333336</v>
      </c>
      <c r="K115" s="298">
        <v>1998.8666666666668</v>
      </c>
      <c r="L115" s="298">
        <v>2051.7333333333336</v>
      </c>
      <c r="M115" s="285">
        <v>1946</v>
      </c>
      <c r="N115" s="285">
        <v>1863</v>
      </c>
      <c r="O115" s="300">
        <v>1626400</v>
      </c>
      <c r="P115" s="301">
        <v>2.7286508337544216E-2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219.2</v>
      </c>
      <c r="F116" s="297">
        <v>217.61666666666667</v>
      </c>
      <c r="G116" s="298">
        <v>214.68333333333334</v>
      </c>
      <c r="H116" s="298">
        <v>210.16666666666666</v>
      </c>
      <c r="I116" s="298">
        <v>207.23333333333332</v>
      </c>
      <c r="J116" s="298">
        <v>222.13333333333335</v>
      </c>
      <c r="K116" s="298">
        <v>225.06666666666669</v>
      </c>
      <c r="L116" s="298">
        <v>229.58333333333337</v>
      </c>
      <c r="M116" s="285">
        <v>220.55</v>
      </c>
      <c r="N116" s="285">
        <v>213.1</v>
      </c>
      <c r="O116" s="300">
        <v>32928000</v>
      </c>
      <c r="P116" s="301">
        <v>-6.7567567567567571E-3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1635.25</v>
      </c>
      <c r="F117" s="297">
        <v>1636.6333333333332</v>
      </c>
      <c r="G117" s="298">
        <v>1620.1666666666665</v>
      </c>
      <c r="H117" s="298">
        <v>1605.0833333333333</v>
      </c>
      <c r="I117" s="298">
        <v>1588.6166666666666</v>
      </c>
      <c r="J117" s="298">
        <v>1651.7166666666665</v>
      </c>
      <c r="K117" s="298">
        <v>1668.1833333333332</v>
      </c>
      <c r="L117" s="298">
        <v>1683.2666666666664</v>
      </c>
      <c r="M117" s="285">
        <v>1653.1</v>
      </c>
      <c r="N117" s="285">
        <v>1621.55</v>
      </c>
      <c r="O117" s="300">
        <v>277225</v>
      </c>
      <c r="P117" s="301">
        <v>8.2487309644670048E-2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88094.2</v>
      </c>
      <c r="F118" s="297">
        <v>88302.783333333326</v>
      </c>
      <c r="G118" s="298">
        <v>86981.316666666651</v>
      </c>
      <c r="H118" s="298">
        <v>85868.43333333332</v>
      </c>
      <c r="I118" s="298">
        <v>84546.966666666645</v>
      </c>
      <c r="J118" s="298">
        <v>89415.666666666657</v>
      </c>
      <c r="K118" s="298">
        <v>90737.133333333331</v>
      </c>
      <c r="L118" s="298">
        <v>91850.016666666663</v>
      </c>
      <c r="M118" s="285">
        <v>89624.25</v>
      </c>
      <c r="N118" s="285">
        <v>87189.9</v>
      </c>
      <c r="O118" s="300">
        <v>49320</v>
      </c>
      <c r="P118" s="301">
        <v>-7.4461662306299055E-3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1265.2</v>
      </c>
      <c r="F119" s="297">
        <v>1260.9166666666667</v>
      </c>
      <c r="G119" s="298">
        <v>1247.7833333333335</v>
      </c>
      <c r="H119" s="298">
        <v>1230.3666666666668</v>
      </c>
      <c r="I119" s="298">
        <v>1217.2333333333336</v>
      </c>
      <c r="J119" s="298">
        <v>1278.3333333333335</v>
      </c>
      <c r="K119" s="298">
        <v>1291.4666666666667</v>
      </c>
      <c r="L119" s="298">
        <v>1308.8833333333334</v>
      </c>
      <c r="M119" s="285">
        <v>1274.05</v>
      </c>
      <c r="N119" s="285">
        <v>1243.5</v>
      </c>
      <c r="O119" s="300">
        <v>3096750</v>
      </c>
      <c r="P119" s="301">
        <v>-1.4558472553699284E-2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341.1</v>
      </c>
      <c r="F120" s="297">
        <v>339.16666666666669</v>
      </c>
      <c r="G120" s="298">
        <v>333.88333333333338</v>
      </c>
      <c r="H120" s="298">
        <v>326.66666666666669</v>
      </c>
      <c r="I120" s="298">
        <v>321.38333333333338</v>
      </c>
      <c r="J120" s="298">
        <v>346.38333333333338</v>
      </c>
      <c r="K120" s="298">
        <v>351.66666666666669</v>
      </c>
      <c r="L120" s="298">
        <v>358.88333333333338</v>
      </c>
      <c r="M120" s="285">
        <v>344.45</v>
      </c>
      <c r="N120" s="285">
        <v>331.95</v>
      </c>
      <c r="O120" s="300">
        <v>1590400</v>
      </c>
      <c r="P120" s="301">
        <v>-8.2179132040627892E-2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58.15</v>
      </c>
      <c r="F121" s="297">
        <v>57.6</v>
      </c>
      <c r="G121" s="298">
        <v>56.800000000000004</v>
      </c>
      <c r="H121" s="298">
        <v>55.45</v>
      </c>
      <c r="I121" s="298">
        <v>54.650000000000006</v>
      </c>
      <c r="J121" s="298">
        <v>58.95</v>
      </c>
      <c r="K121" s="298">
        <v>59.75</v>
      </c>
      <c r="L121" s="298">
        <v>61.1</v>
      </c>
      <c r="M121" s="285">
        <v>58.4</v>
      </c>
      <c r="N121" s="285">
        <v>56.25</v>
      </c>
      <c r="O121" s="300">
        <v>70856000</v>
      </c>
      <c r="P121" s="301">
        <v>8.7124878993223628E-3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4796.3</v>
      </c>
      <c r="F122" s="297">
        <v>4762.333333333333</v>
      </c>
      <c r="G122" s="298">
        <v>4684.7166666666662</v>
      </c>
      <c r="H122" s="298">
        <v>4573.1333333333332</v>
      </c>
      <c r="I122" s="298">
        <v>4495.5166666666664</v>
      </c>
      <c r="J122" s="298">
        <v>4873.9166666666661</v>
      </c>
      <c r="K122" s="298">
        <v>4951.5333333333328</v>
      </c>
      <c r="L122" s="298">
        <v>5063.1166666666659</v>
      </c>
      <c r="M122" s="285">
        <v>4839.95</v>
      </c>
      <c r="N122" s="285">
        <v>4650.75</v>
      </c>
      <c r="O122" s="300">
        <v>891000</v>
      </c>
      <c r="P122" s="301">
        <v>-2.4897400820793433E-2</v>
      </c>
    </row>
    <row r="123" spans="1:16" ht="15">
      <c r="A123" s="263">
        <v>113</v>
      </c>
      <c r="B123" s="362" t="s">
        <v>856</v>
      </c>
      <c r="C123" s="468" t="s">
        <v>450</v>
      </c>
      <c r="D123" s="469">
        <v>44280</v>
      </c>
      <c r="E123" s="297">
        <v>2633.9</v>
      </c>
      <c r="F123" s="297">
        <v>2638.0499999999997</v>
      </c>
      <c r="G123" s="298">
        <v>2608.0999999999995</v>
      </c>
      <c r="H123" s="298">
        <v>2582.2999999999997</v>
      </c>
      <c r="I123" s="298">
        <v>2552.3499999999995</v>
      </c>
      <c r="J123" s="298">
        <v>2663.8499999999995</v>
      </c>
      <c r="K123" s="298">
        <v>2693.7999999999993</v>
      </c>
      <c r="L123" s="298">
        <v>2719.5999999999995</v>
      </c>
      <c r="M123" s="285">
        <v>2668</v>
      </c>
      <c r="N123" s="285">
        <v>2612.25</v>
      </c>
      <c r="O123" s="300">
        <v>198450</v>
      </c>
      <c r="P123" s="301">
        <v>-2.9702970297029702E-2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16856.599999999999</v>
      </c>
      <c r="F124" s="297">
        <v>16797.400000000001</v>
      </c>
      <c r="G124" s="298">
        <v>16684.850000000002</v>
      </c>
      <c r="H124" s="298">
        <v>16513.100000000002</v>
      </c>
      <c r="I124" s="298">
        <v>16400.550000000003</v>
      </c>
      <c r="J124" s="298">
        <v>16969.150000000001</v>
      </c>
      <c r="K124" s="298">
        <v>17081.700000000004</v>
      </c>
      <c r="L124" s="298">
        <v>17253.45</v>
      </c>
      <c r="M124" s="285">
        <v>16909.95</v>
      </c>
      <c r="N124" s="285">
        <v>16625.650000000001</v>
      </c>
      <c r="O124" s="300">
        <v>293700</v>
      </c>
      <c r="P124" s="301">
        <v>-2.6838966202783299E-2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136.55000000000001</v>
      </c>
      <c r="F125" s="297">
        <v>135.41666666666666</v>
      </c>
      <c r="G125" s="298">
        <v>133.63333333333333</v>
      </c>
      <c r="H125" s="298">
        <v>130.71666666666667</v>
      </c>
      <c r="I125" s="298">
        <v>128.93333333333334</v>
      </c>
      <c r="J125" s="298">
        <v>138.33333333333331</v>
      </c>
      <c r="K125" s="298">
        <v>140.11666666666667</v>
      </c>
      <c r="L125" s="298">
        <v>143.0333333333333</v>
      </c>
      <c r="M125" s="285">
        <v>137.19999999999999</v>
      </c>
      <c r="N125" s="285">
        <v>132.5</v>
      </c>
      <c r="O125" s="300">
        <v>43958700</v>
      </c>
      <c r="P125" s="301">
        <v>-4.0929688642011401E-2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110.75</v>
      </c>
      <c r="F126" s="297">
        <v>109.95</v>
      </c>
      <c r="G126" s="298">
        <v>108.75</v>
      </c>
      <c r="H126" s="298">
        <v>106.75</v>
      </c>
      <c r="I126" s="298">
        <v>105.55</v>
      </c>
      <c r="J126" s="298">
        <v>111.95</v>
      </c>
      <c r="K126" s="298">
        <v>113.15000000000002</v>
      </c>
      <c r="L126" s="298">
        <v>115.15</v>
      </c>
      <c r="M126" s="285">
        <v>111.15</v>
      </c>
      <c r="N126" s="285">
        <v>107.95</v>
      </c>
      <c r="O126" s="300">
        <v>81943200</v>
      </c>
      <c r="P126" s="301">
        <v>-9.644530173601543E-3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114.05</v>
      </c>
      <c r="F127" s="297">
        <v>113.78333333333335</v>
      </c>
      <c r="G127" s="298">
        <v>112.01666666666669</v>
      </c>
      <c r="H127" s="298">
        <v>109.98333333333335</v>
      </c>
      <c r="I127" s="298">
        <v>108.2166666666667</v>
      </c>
      <c r="J127" s="298">
        <v>115.81666666666669</v>
      </c>
      <c r="K127" s="298">
        <v>117.58333333333334</v>
      </c>
      <c r="L127" s="298">
        <v>119.61666666666669</v>
      </c>
      <c r="M127" s="285">
        <v>115.55</v>
      </c>
      <c r="N127" s="285">
        <v>111.75</v>
      </c>
      <c r="O127" s="300">
        <v>44875600</v>
      </c>
      <c r="P127" s="301">
        <v>-8.6749447184895391E-3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27950.400000000001</v>
      </c>
      <c r="F128" s="297">
        <v>28024.383333333331</v>
      </c>
      <c r="G128" s="298">
        <v>27648.766666666663</v>
      </c>
      <c r="H128" s="298">
        <v>27347.133333333331</v>
      </c>
      <c r="I128" s="298">
        <v>26971.516666666663</v>
      </c>
      <c r="J128" s="298">
        <v>28326.016666666663</v>
      </c>
      <c r="K128" s="298">
        <v>28701.633333333331</v>
      </c>
      <c r="L128" s="298">
        <v>29003.266666666663</v>
      </c>
      <c r="M128" s="285">
        <v>28400</v>
      </c>
      <c r="N128" s="285">
        <v>27722.75</v>
      </c>
      <c r="O128" s="300">
        <v>62850</v>
      </c>
      <c r="P128" s="301">
        <v>-3.2332563510392612E-2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1872.25</v>
      </c>
      <c r="F129" s="297">
        <v>1873.6166666666668</v>
      </c>
      <c r="G129" s="298">
        <v>1823.6833333333336</v>
      </c>
      <c r="H129" s="298">
        <v>1775.1166666666668</v>
      </c>
      <c r="I129" s="298">
        <v>1725.1833333333336</v>
      </c>
      <c r="J129" s="298">
        <v>1922.1833333333336</v>
      </c>
      <c r="K129" s="298">
        <v>1972.116666666667</v>
      </c>
      <c r="L129" s="298">
        <v>2020.6833333333336</v>
      </c>
      <c r="M129" s="285">
        <v>1923.55</v>
      </c>
      <c r="N129" s="285">
        <v>1825.05</v>
      </c>
      <c r="O129" s="300">
        <v>3220250</v>
      </c>
      <c r="P129" s="301">
        <v>4.9776862341228975E-3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240.75</v>
      </c>
      <c r="F130" s="297">
        <v>240.78333333333333</v>
      </c>
      <c r="G130" s="298">
        <v>238.01666666666665</v>
      </c>
      <c r="H130" s="298">
        <v>235.28333333333333</v>
      </c>
      <c r="I130" s="298">
        <v>232.51666666666665</v>
      </c>
      <c r="J130" s="298">
        <v>243.51666666666665</v>
      </c>
      <c r="K130" s="298">
        <v>246.28333333333336</v>
      </c>
      <c r="L130" s="298">
        <v>249.01666666666665</v>
      </c>
      <c r="M130" s="285">
        <v>243.55</v>
      </c>
      <c r="N130" s="285">
        <v>238.05</v>
      </c>
      <c r="O130" s="300">
        <v>18306000</v>
      </c>
      <c r="P130" s="301">
        <v>1.5984015984015984E-2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137.35</v>
      </c>
      <c r="F131" s="297">
        <v>137.36666666666665</v>
      </c>
      <c r="G131" s="298">
        <v>134.7833333333333</v>
      </c>
      <c r="H131" s="298">
        <v>132.21666666666667</v>
      </c>
      <c r="I131" s="298">
        <v>129.63333333333333</v>
      </c>
      <c r="J131" s="298">
        <v>139.93333333333328</v>
      </c>
      <c r="K131" s="298">
        <v>142.51666666666659</v>
      </c>
      <c r="L131" s="298">
        <v>145.08333333333326</v>
      </c>
      <c r="M131" s="285">
        <v>139.94999999999999</v>
      </c>
      <c r="N131" s="285">
        <v>134.80000000000001</v>
      </c>
      <c r="O131" s="300">
        <v>35637600</v>
      </c>
      <c r="P131" s="301">
        <v>-0.11854010121147063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4597.55</v>
      </c>
      <c r="F132" s="297">
        <v>4606.6333333333341</v>
      </c>
      <c r="G132" s="298">
        <v>4540.9166666666679</v>
      </c>
      <c r="H132" s="298">
        <v>4484.2833333333338</v>
      </c>
      <c r="I132" s="298">
        <v>4418.5666666666675</v>
      </c>
      <c r="J132" s="298">
        <v>4663.2666666666682</v>
      </c>
      <c r="K132" s="298">
        <v>4728.9833333333336</v>
      </c>
      <c r="L132" s="298">
        <v>4785.6166666666686</v>
      </c>
      <c r="M132" s="285">
        <v>4672.3500000000004</v>
      </c>
      <c r="N132" s="285">
        <v>4550</v>
      </c>
      <c r="O132" s="300">
        <v>41625</v>
      </c>
      <c r="P132" s="301">
        <v>6.0509554140127389E-2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1716.65</v>
      </c>
      <c r="F133" s="297">
        <v>1716.5500000000002</v>
      </c>
      <c r="G133" s="298">
        <v>1700.1500000000003</v>
      </c>
      <c r="H133" s="298">
        <v>1683.65</v>
      </c>
      <c r="I133" s="298">
        <v>1667.2500000000002</v>
      </c>
      <c r="J133" s="298">
        <v>1733.0500000000004</v>
      </c>
      <c r="K133" s="298">
        <v>1749.45</v>
      </c>
      <c r="L133" s="298">
        <v>1765.9500000000005</v>
      </c>
      <c r="M133" s="285">
        <v>1732.95</v>
      </c>
      <c r="N133" s="285">
        <v>1700.05</v>
      </c>
      <c r="O133" s="300">
        <v>2025500</v>
      </c>
      <c r="P133" s="301">
        <v>-2.8304149676181337E-2</v>
      </c>
    </row>
    <row r="134" spans="1:16" ht="15">
      <c r="A134" s="263">
        <v>124</v>
      </c>
      <c r="B134" s="362" t="s">
        <v>856</v>
      </c>
      <c r="C134" s="468" t="s">
        <v>267</v>
      </c>
      <c r="D134" s="469">
        <v>44280</v>
      </c>
      <c r="E134" s="297">
        <v>2245.8000000000002</v>
      </c>
      <c r="F134" s="297">
        <v>2232.7999999999997</v>
      </c>
      <c r="G134" s="298">
        <v>2210.6499999999996</v>
      </c>
      <c r="H134" s="298">
        <v>2175.5</v>
      </c>
      <c r="I134" s="298">
        <v>2153.35</v>
      </c>
      <c r="J134" s="298">
        <v>2267.9499999999994</v>
      </c>
      <c r="K134" s="298">
        <v>2290.1</v>
      </c>
      <c r="L134" s="298">
        <v>2325.2499999999991</v>
      </c>
      <c r="M134" s="285">
        <v>2254.9499999999998</v>
      </c>
      <c r="N134" s="285">
        <v>2197.65</v>
      </c>
      <c r="O134" s="300">
        <v>313500</v>
      </c>
      <c r="P134" s="301">
        <v>1.2924071082390954E-2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40.6</v>
      </c>
      <c r="F135" s="297">
        <v>39.733333333333334</v>
      </c>
      <c r="G135" s="298">
        <v>38.666666666666671</v>
      </c>
      <c r="H135" s="298">
        <v>36.733333333333334</v>
      </c>
      <c r="I135" s="298">
        <v>35.666666666666671</v>
      </c>
      <c r="J135" s="298">
        <v>41.666666666666671</v>
      </c>
      <c r="K135" s="298">
        <v>42.733333333333334</v>
      </c>
      <c r="L135" s="298">
        <v>44.666666666666671</v>
      </c>
      <c r="M135" s="285">
        <v>40.799999999999997</v>
      </c>
      <c r="N135" s="285">
        <v>37.799999999999997</v>
      </c>
      <c r="O135" s="300">
        <v>218272000</v>
      </c>
      <c r="P135" s="301">
        <v>-4.5613544144396251E-2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224.9</v>
      </c>
      <c r="F136" s="297">
        <v>224.20000000000002</v>
      </c>
      <c r="G136" s="298">
        <v>221.20000000000005</v>
      </c>
      <c r="H136" s="298">
        <v>217.50000000000003</v>
      </c>
      <c r="I136" s="298">
        <v>214.50000000000006</v>
      </c>
      <c r="J136" s="298">
        <v>227.90000000000003</v>
      </c>
      <c r="K136" s="298">
        <v>230.89999999999998</v>
      </c>
      <c r="L136" s="298">
        <v>234.60000000000002</v>
      </c>
      <c r="M136" s="285">
        <v>227.2</v>
      </c>
      <c r="N136" s="285">
        <v>220.5</v>
      </c>
      <c r="O136" s="300">
        <v>14904000</v>
      </c>
      <c r="P136" s="301">
        <v>-2.4351924587588374E-2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1396.35</v>
      </c>
      <c r="F137" s="297">
        <v>1395.3500000000001</v>
      </c>
      <c r="G137" s="298">
        <v>1371.0500000000002</v>
      </c>
      <c r="H137" s="298">
        <v>1345.75</v>
      </c>
      <c r="I137" s="298">
        <v>1321.45</v>
      </c>
      <c r="J137" s="298">
        <v>1420.6500000000003</v>
      </c>
      <c r="K137" s="298">
        <v>1444.95</v>
      </c>
      <c r="L137" s="298">
        <v>1470.2500000000005</v>
      </c>
      <c r="M137" s="285">
        <v>1419.65</v>
      </c>
      <c r="N137" s="285">
        <v>1370.05</v>
      </c>
      <c r="O137" s="300">
        <v>1695562</v>
      </c>
      <c r="P137" s="301">
        <v>2.406159769008662E-3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1012.35</v>
      </c>
      <c r="F138" s="297">
        <v>1004.4499999999999</v>
      </c>
      <c r="G138" s="298">
        <v>993.89999999999986</v>
      </c>
      <c r="H138" s="298">
        <v>975.44999999999993</v>
      </c>
      <c r="I138" s="298">
        <v>964.89999999999986</v>
      </c>
      <c r="J138" s="298">
        <v>1022.8999999999999</v>
      </c>
      <c r="K138" s="298">
        <v>1033.4499999999998</v>
      </c>
      <c r="L138" s="298">
        <v>1051.8999999999999</v>
      </c>
      <c r="M138" s="285">
        <v>1015</v>
      </c>
      <c r="N138" s="285">
        <v>986</v>
      </c>
      <c r="O138" s="300">
        <v>1399100</v>
      </c>
      <c r="P138" s="301">
        <v>-3.3470346447445683E-2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238.8</v>
      </c>
      <c r="F139" s="297">
        <v>237.93333333333331</v>
      </c>
      <c r="G139" s="298">
        <v>231.61666666666662</v>
      </c>
      <c r="H139" s="298">
        <v>224.43333333333331</v>
      </c>
      <c r="I139" s="298">
        <v>218.11666666666662</v>
      </c>
      <c r="J139" s="298">
        <v>245.11666666666662</v>
      </c>
      <c r="K139" s="298">
        <v>251.43333333333328</v>
      </c>
      <c r="L139" s="298">
        <v>258.61666666666662</v>
      </c>
      <c r="M139" s="285">
        <v>244.25</v>
      </c>
      <c r="N139" s="285">
        <v>230.75</v>
      </c>
      <c r="O139" s="300">
        <v>18774600</v>
      </c>
      <c r="P139" s="301">
        <v>-3.2332563510392609E-3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148.5</v>
      </c>
      <c r="F140" s="297">
        <v>147.53333333333333</v>
      </c>
      <c r="G140" s="298">
        <v>146.01666666666665</v>
      </c>
      <c r="H140" s="298">
        <v>143.53333333333333</v>
      </c>
      <c r="I140" s="298">
        <v>142.01666666666665</v>
      </c>
      <c r="J140" s="298">
        <v>150.01666666666665</v>
      </c>
      <c r="K140" s="298">
        <v>151.53333333333336</v>
      </c>
      <c r="L140" s="298">
        <v>154.01666666666665</v>
      </c>
      <c r="M140" s="285">
        <v>149.05000000000001</v>
      </c>
      <c r="N140" s="285">
        <v>145.05000000000001</v>
      </c>
      <c r="O140" s="300">
        <v>16542000</v>
      </c>
      <c r="P140" s="301">
        <v>2.3005565862708719E-2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2118.65</v>
      </c>
      <c r="F141" s="297">
        <v>2120.0666666666666</v>
      </c>
      <c r="G141" s="298">
        <v>2086.2833333333333</v>
      </c>
      <c r="H141" s="298">
        <v>2053.9166666666665</v>
      </c>
      <c r="I141" s="298">
        <v>2020.1333333333332</v>
      </c>
      <c r="J141" s="298">
        <v>2152.4333333333334</v>
      </c>
      <c r="K141" s="298">
        <v>2186.2166666666662</v>
      </c>
      <c r="L141" s="298">
        <v>2218.5833333333335</v>
      </c>
      <c r="M141" s="285">
        <v>2153.85</v>
      </c>
      <c r="N141" s="285">
        <v>2087.6999999999998</v>
      </c>
      <c r="O141" s="300">
        <v>26912500</v>
      </c>
      <c r="P141" s="301">
        <v>1.3935987364704789E-4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77.25</v>
      </c>
      <c r="F142" s="297">
        <v>75.5</v>
      </c>
      <c r="G142" s="298">
        <v>73.25</v>
      </c>
      <c r="H142" s="298">
        <v>69.25</v>
      </c>
      <c r="I142" s="298">
        <v>67</v>
      </c>
      <c r="J142" s="298">
        <v>79.5</v>
      </c>
      <c r="K142" s="298">
        <v>81.75</v>
      </c>
      <c r="L142" s="298">
        <v>85.75</v>
      </c>
      <c r="M142" s="285">
        <v>77.75</v>
      </c>
      <c r="N142" s="285">
        <v>71.5</v>
      </c>
      <c r="O142" s="300">
        <v>113962000</v>
      </c>
      <c r="P142" s="301">
        <v>-1.0720765297707406E-2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919.85</v>
      </c>
      <c r="F143" s="297">
        <v>916.41666666666663</v>
      </c>
      <c r="G143" s="298">
        <v>905.43333333333328</v>
      </c>
      <c r="H143" s="298">
        <v>891.01666666666665</v>
      </c>
      <c r="I143" s="298">
        <v>880.0333333333333</v>
      </c>
      <c r="J143" s="298">
        <v>930.83333333333326</v>
      </c>
      <c r="K143" s="298">
        <v>941.81666666666661</v>
      </c>
      <c r="L143" s="298">
        <v>956.23333333333323</v>
      </c>
      <c r="M143" s="285">
        <v>927.4</v>
      </c>
      <c r="N143" s="285">
        <v>902</v>
      </c>
      <c r="O143" s="300">
        <v>8681250</v>
      </c>
      <c r="P143" s="301">
        <v>1.0387569832402235E-2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385.45</v>
      </c>
      <c r="F144" s="297">
        <v>381.16666666666669</v>
      </c>
      <c r="G144" s="298">
        <v>374.73333333333335</v>
      </c>
      <c r="H144" s="298">
        <v>364.01666666666665</v>
      </c>
      <c r="I144" s="298">
        <v>357.58333333333331</v>
      </c>
      <c r="J144" s="298">
        <v>391.88333333333338</v>
      </c>
      <c r="K144" s="298">
        <v>398.31666666666666</v>
      </c>
      <c r="L144" s="298">
        <v>409.03333333333342</v>
      </c>
      <c r="M144" s="285">
        <v>387.6</v>
      </c>
      <c r="N144" s="285">
        <v>370.45</v>
      </c>
      <c r="O144" s="300">
        <v>92430000</v>
      </c>
      <c r="P144" s="301">
        <v>-2.0879016112117458E-2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27675.200000000001</v>
      </c>
      <c r="F145" s="297">
        <v>27526.850000000002</v>
      </c>
      <c r="G145" s="298">
        <v>27210.350000000006</v>
      </c>
      <c r="H145" s="298">
        <v>26745.500000000004</v>
      </c>
      <c r="I145" s="298">
        <v>26429.000000000007</v>
      </c>
      <c r="J145" s="298">
        <v>27991.700000000004</v>
      </c>
      <c r="K145" s="298">
        <v>28308.199999999997</v>
      </c>
      <c r="L145" s="298">
        <v>28773.050000000003</v>
      </c>
      <c r="M145" s="285">
        <v>27843.35</v>
      </c>
      <c r="N145" s="285">
        <v>27062</v>
      </c>
      <c r="O145" s="300">
        <v>132300</v>
      </c>
      <c r="P145" s="301">
        <v>-1.0471204188481676E-2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1872.4</v>
      </c>
      <c r="F146" s="297">
        <v>1883.1499999999999</v>
      </c>
      <c r="G146" s="298">
        <v>1836.7999999999997</v>
      </c>
      <c r="H146" s="298">
        <v>1801.1999999999998</v>
      </c>
      <c r="I146" s="298">
        <v>1754.8499999999997</v>
      </c>
      <c r="J146" s="298">
        <v>1918.7499999999998</v>
      </c>
      <c r="K146" s="298">
        <v>1965.0999999999997</v>
      </c>
      <c r="L146" s="298">
        <v>2000.6999999999998</v>
      </c>
      <c r="M146" s="285">
        <v>1929.5</v>
      </c>
      <c r="N146" s="285">
        <v>1847.55</v>
      </c>
      <c r="O146" s="300">
        <v>726000</v>
      </c>
      <c r="P146" s="301">
        <v>1.2269938650306749E-2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5553.75</v>
      </c>
      <c r="F147" s="297">
        <v>5559.666666666667</v>
      </c>
      <c r="G147" s="298">
        <v>5479.6333333333341</v>
      </c>
      <c r="H147" s="298">
        <v>5405.5166666666673</v>
      </c>
      <c r="I147" s="298">
        <v>5325.4833333333345</v>
      </c>
      <c r="J147" s="298">
        <v>5633.7833333333338</v>
      </c>
      <c r="K147" s="298">
        <v>5713.8166666666666</v>
      </c>
      <c r="L147" s="298">
        <v>5787.9333333333334</v>
      </c>
      <c r="M147" s="285">
        <v>5639.7</v>
      </c>
      <c r="N147" s="285">
        <v>5485.55</v>
      </c>
      <c r="O147" s="300">
        <v>280875</v>
      </c>
      <c r="P147" s="301">
        <v>-1.3608428446005268E-2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1282.5</v>
      </c>
      <c r="F148" s="297">
        <v>1289.1000000000001</v>
      </c>
      <c r="G148" s="298">
        <v>1234.4000000000003</v>
      </c>
      <c r="H148" s="298">
        <v>1186.3000000000002</v>
      </c>
      <c r="I148" s="298">
        <v>1131.6000000000004</v>
      </c>
      <c r="J148" s="298">
        <v>1337.2000000000003</v>
      </c>
      <c r="K148" s="298">
        <v>1391.9</v>
      </c>
      <c r="L148" s="298">
        <v>1440.0000000000002</v>
      </c>
      <c r="M148" s="285">
        <v>1343.8</v>
      </c>
      <c r="N148" s="285">
        <v>1241</v>
      </c>
      <c r="O148" s="300">
        <v>4204800</v>
      </c>
      <c r="P148" s="301">
        <v>-3.2756716967243284E-2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607.45000000000005</v>
      </c>
      <c r="F149" s="297">
        <v>607.30000000000007</v>
      </c>
      <c r="G149" s="298">
        <v>597.65000000000009</v>
      </c>
      <c r="H149" s="298">
        <v>587.85</v>
      </c>
      <c r="I149" s="298">
        <v>578.20000000000005</v>
      </c>
      <c r="J149" s="298">
        <v>617.10000000000014</v>
      </c>
      <c r="K149" s="298">
        <v>626.75</v>
      </c>
      <c r="L149" s="298">
        <v>636.55000000000018</v>
      </c>
      <c r="M149" s="285">
        <v>616.95000000000005</v>
      </c>
      <c r="N149" s="285">
        <v>597.5</v>
      </c>
      <c r="O149" s="300">
        <v>42985600</v>
      </c>
      <c r="P149" s="301">
        <v>1.0598380620104009E-2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484.45</v>
      </c>
      <c r="F150" s="297">
        <v>481.48333333333335</v>
      </c>
      <c r="G150" s="298">
        <v>474.9666666666667</v>
      </c>
      <c r="H150" s="298">
        <v>465.48333333333335</v>
      </c>
      <c r="I150" s="298">
        <v>458.9666666666667</v>
      </c>
      <c r="J150" s="298">
        <v>490.9666666666667</v>
      </c>
      <c r="K150" s="298">
        <v>497.48333333333335</v>
      </c>
      <c r="L150" s="298">
        <v>506.9666666666667</v>
      </c>
      <c r="M150" s="285">
        <v>488</v>
      </c>
      <c r="N150" s="285">
        <v>472</v>
      </c>
      <c r="O150" s="300">
        <v>12037500</v>
      </c>
      <c r="P150" s="301">
        <v>-1.7627616599338966E-2</v>
      </c>
    </row>
    <row r="151" spans="1:16" ht="15">
      <c r="A151" s="263">
        <v>141</v>
      </c>
      <c r="B151" s="362" t="s">
        <v>856</v>
      </c>
      <c r="C151" s="468" t="s">
        <v>177</v>
      </c>
      <c r="D151" s="469">
        <v>44280</v>
      </c>
      <c r="E151" s="297">
        <v>783.95</v>
      </c>
      <c r="F151" s="297">
        <v>782.30000000000007</v>
      </c>
      <c r="G151" s="298">
        <v>768.60000000000014</v>
      </c>
      <c r="H151" s="298">
        <v>753.25000000000011</v>
      </c>
      <c r="I151" s="298">
        <v>739.55000000000018</v>
      </c>
      <c r="J151" s="298">
        <v>797.65000000000009</v>
      </c>
      <c r="K151" s="298">
        <v>811.35000000000014</v>
      </c>
      <c r="L151" s="298">
        <v>826.7</v>
      </c>
      <c r="M151" s="285">
        <v>796</v>
      </c>
      <c r="N151" s="285">
        <v>766.95</v>
      </c>
      <c r="O151" s="300">
        <v>9666000</v>
      </c>
      <c r="P151" s="301">
        <v>-2.7761013880506939E-2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610.6</v>
      </c>
      <c r="F152" s="297">
        <v>611.78333333333342</v>
      </c>
      <c r="G152" s="298">
        <v>603.11666666666679</v>
      </c>
      <c r="H152" s="298">
        <v>595.63333333333333</v>
      </c>
      <c r="I152" s="298">
        <v>586.9666666666667</v>
      </c>
      <c r="J152" s="298">
        <v>619.26666666666688</v>
      </c>
      <c r="K152" s="298">
        <v>627.93333333333362</v>
      </c>
      <c r="L152" s="298">
        <v>635.41666666666697</v>
      </c>
      <c r="M152" s="285">
        <v>620.45000000000005</v>
      </c>
      <c r="N152" s="285">
        <v>604.29999999999995</v>
      </c>
      <c r="O152" s="300">
        <v>13055850</v>
      </c>
      <c r="P152" s="301">
        <v>2.799668187474077E-3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319.55</v>
      </c>
      <c r="F153" s="297">
        <v>317.25</v>
      </c>
      <c r="G153" s="298">
        <v>312.95</v>
      </c>
      <c r="H153" s="298">
        <v>306.34999999999997</v>
      </c>
      <c r="I153" s="298">
        <v>302.04999999999995</v>
      </c>
      <c r="J153" s="298">
        <v>323.85000000000002</v>
      </c>
      <c r="K153" s="298">
        <v>328.15</v>
      </c>
      <c r="L153" s="298">
        <v>334.75000000000006</v>
      </c>
      <c r="M153" s="285">
        <v>321.55</v>
      </c>
      <c r="N153" s="285">
        <v>310.64999999999998</v>
      </c>
      <c r="O153" s="300">
        <v>95970900</v>
      </c>
      <c r="P153" s="301">
        <v>-8.6552048987282148E-3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111.9</v>
      </c>
      <c r="F154" s="297">
        <v>111.53333333333335</v>
      </c>
      <c r="G154" s="298">
        <v>108.66666666666669</v>
      </c>
      <c r="H154" s="298">
        <v>105.43333333333334</v>
      </c>
      <c r="I154" s="298">
        <v>102.56666666666668</v>
      </c>
      <c r="J154" s="298">
        <v>114.76666666666669</v>
      </c>
      <c r="K154" s="298">
        <v>117.63333333333334</v>
      </c>
      <c r="L154" s="298">
        <v>120.8666666666667</v>
      </c>
      <c r="M154" s="285">
        <v>114.4</v>
      </c>
      <c r="N154" s="285">
        <v>108.3</v>
      </c>
      <c r="O154" s="300">
        <v>156937500</v>
      </c>
      <c r="P154" s="301">
        <v>1.6704565331467552E-2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739.1</v>
      </c>
      <c r="F155" s="297">
        <v>732.73333333333346</v>
      </c>
      <c r="G155" s="298">
        <v>724.26666666666688</v>
      </c>
      <c r="H155" s="298">
        <v>709.43333333333339</v>
      </c>
      <c r="I155" s="298">
        <v>700.96666666666681</v>
      </c>
      <c r="J155" s="298">
        <v>747.56666666666695</v>
      </c>
      <c r="K155" s="298">
        <v>756.03333333333342</v>
      </c>
      <c r="L155" s="298">
        <v>770.86666666666702</v>
      </c>
      <c r="M155" s="285">
        <v>741.2</v>
      </c>
      <c r="N155" s="285">
        <v>717.9</v>
      </c>
      <c r="O155" s="300">
        <v>41357600</v>
      </c>
      <c r="P155" s="301">
        <v>8.707189650883157E-3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3080.3</v>
      </c>
      <c r="F156" s="297">
        <v>3081.1333333333332</v>
      </c>
      <c r="G156" s="298">
        <v>3051.3166666666666</v>
      </c>
      <c r="H156" s="298">
        <v>3022.3333333333335</v>
      </c>
      <c r="I156" s="298">
        <v>2992.5166666666669</v>
      </c>
      <c r="J156" s="298">
        <v>3110.1166666666663</v>
      </c>
      <c r="K156" s="298">
        <v>3139.9333333333329</v>
      </c>
      <c r="L156" s="298">
        <v>3168.9166666666661</v>
      </c>
      <c r="M156" s="285">
        <v>3110.95</v>
      </c>
      <c r="N156" s="285">
        <v>3052.15</v>
      </c>
      <c r="O156" s="300">
        <v>7900800</v>
      </c>
      <c r="P156" s="301">
        <v>6.7921008880418479E-2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1031.2</v>
      </c>
      <c r="F157" s="297">
        <v>1023.3833333333333</v>
      </c>
      <c r="G157" s="298">
        <v>1013.0666666666666</v>
      </c>
      <c r="H157" s="298">
        <v>994.93333333333328</v>
      </c>
      <c r="I157" s="298">
        <v>984.61666666666656</v>
      </c>
      <c r="J157" s="298">
        <v>1041.5166666666667</v>
      </c>
      <c r="K157" s="298">
        <v>1051.8333333333335</v>
      </c>
      <c r="L157" s="298">
        <v>1069.9666666666667</v>
      </c>
      <c r="M157" s="285">
        <v>1033.7</v>
      </c>
      <c r="N157" s="285">
        <v>1005.25</v>
      </c>
      <c r="O157" s="300">
        <v>12162000</v>
      </c>
      <c r="P157" s="301">
        <v>2.6225192385581207E-2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1495.2</v>
      </c>
      <c r="F158" s="297">
        <v>1489.1666666666667</v>
      </c>
      <c r="G158" s="298">
        <v>1480.0333333333335</v>
      </c>
      <c r="H158" s="298">
        <v>1464.8666666666668</v>
      </c>
      <c r="I158" s="298">
        <v>1455.7333333333336</v>
      </c>
      <c r="J158" s="298">
        <v>1504.3333333333335</v>
      </c>
      <c r="K158" s="298">
        <v>1513.4666666666667</v>
      </c>
      <c r="L158" s="298">
        <v>1528.6333333333334</v>
      </c>
      <c r="M158" s="285">
        <v>1498.3</v>
      </c>
      <c r="N158" s="285">
        <v>1474</v>
      </c>
      <c r="O158" s="300">
        <v>6205500</v>
      </c>
      <c r="P158" s="301">
        <v>1.5463917525773196E-2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2441.1999999999998</v>
      </c>
      <c r="F159" s="297">
        <v>2444.4333333333334</v>
      </c>
      <c r="G159" s="298">
        <v>2418.8166666666666</v>
      </c>
      <c r="H159" s="298">
        <v>2396.4333333333334</v>
      </c>
      <c r="I159" s="298">
        <v>2370.8166666666666</v>
      </c>
      <c r="J159" s="298">
        <v>2466.8166666666666</v>
      </c>
      <c r="K159" s="298">
        <v>2492.4333333333334</v>
      </c>
      <c r="L159" s="298">
        <v>2514.8166666666666</v>
      </c>
      <c r="M159" s="285">
        <v>2470.0500000000002</v>
      </c>
      <c r="N159" s="285">
        <v>2422.0500000000002</v>
      </c>
      <c r="O159" s="300">
        <v>1029000</v>
      </c>
      <c r="P159" s="301">
        <v>6.3569682151589238E-3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416.4</v>
      </c>
      <c r="F160" s="297">
        <v>413.33333333333331</v>
      </c>
      <c r="G160" s="298">
        <v>408.31666666666661</v>
      </c>
      <c r="H160" s="298">
        <v>400.23333333333329</v>
      </c>
      <c r="I160" s="298">
        <v>395.21666666666658</v>
      </c>
      <c r="J160" s="298">
        <v>421.41666666666663</v>
      </c>
      <c r="K160" s="298">
        <v>426.43333333333339</v>
      </c>
      <c r="L160" s="298">
        <v>434.51666666666665</v>
      </c>
      <c r="M160" s="285">
        <v>418.35</v>
      </c>
      <c r="N160" s="285">
        <v>405.25</v>
      </c>
      <c r="O160" s="300">
        <v>3006000</v>
      </c>
      <c r="P160" s="301">
        <v>0.10718232044198896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850.95</v>
      </c>
      <c r="F161" s="297">
        <v>861.38333333333321</v>
      </c>
      <c r="G161" s="298">
        <v>834.61666666666645</v>
      </c>
      <c r="H161" s="298">
        <v>818.28333333333319</v>
      </c>
      <c r="I161" s="298">
        <v>791.51666666666642</v>
      </c>
      <c r="J161" s="298">
        <v>877.71666666666647</v>
      </c>
      <c r="K161" s="298">
        <v>904.48333333333335</v>
      </c>
      <c r="L161" s="298">
        <v>920.81666666666649</v>
      </c>
      <c r="M161" s="285">
        <v>888.15</v>
      </c>
      <c r="N161" s="285">
        <v>845.05</v>
      </c>
      <c r="O161" s="300">
        <v>542300</v>
      </c>
      <c r="P161" s="301">
        <v>0.10324483775811209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593.25</v>
      </c>
      <c r="F162" s="297">
        <v>589.75</v>
      </c>
      <c r="G162" s="298">
        <v>585.5</v>
      </c>
      <c r="H162" s="298">
        <v>577.75</v>
      </c>
      <c r="I162" s="298">
        <v>573.5</v>
      </c>
      <c r="J162" s="298">
        <v>597.5</v>
      </c>
      <c r="K162" s="298">
        <v>601.75</v>
      </c>
      <c r="L162" s="298">
        <v>609.5</v>
      </c>
      <c r="M162" s="285">
        <v>594</v>
      </c>
      <c r="N162" s="285">
        <v>582</v>
      </c>
      <c r="O162" s="300">
        <v>4270000</v>
      </c>
      <c r="P162" s="301">
        <v>-3.6639292482627921E-2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1203.75</v>
      </c>
      <c r="F163" s="297">
        <v>1200.0166666666667</v>
      </c>
      <c r="G163" s="298">
        <v>1190.8333333333333</v>
      </c>
      <c r="H163" s="298">
        <v>1177.9166666666665</v>
      </c>
      <c r="I163" s="298">
        <v>1168.7333333333331</v>
      </c>
      <c r="J163" s="298">
        <v>1212.9333333333334</v>
      </c>
      <c r="K163" s="298">
        <v>1222.1166666666668</v>
      </c>
      <c r="L163" s="298">
        <v>1235.0333333333335</v>
      </c>
      <c r="M163" s="285">
        <v>1209.2</v>
      </c>
      <c r="N163" s="285">
        <v>1187.0999999999999</v>
      </c>
      <c r="O163" s="300">
        <v>1267000</v>
      </c>
      <c r="P163" s="301">
        <v>-2.1092482422931314E-2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6590</v>
      </c>
      <c r="F164" s="297">
        <v>6593.4333333333334</v>
      </c>
      <c r="G164" s="298">
        <v>6508.8666666666668</v>
      </c>
      <c r="H164" s="298">
        <v>6427.7333333333336</v>
      </c>
      <c r="I164" s="298">
        <v>6343.166666666667</v>
      </c>
      <c r="J164" s="298">
        <v>6674.5666666666666</v>
      </c>
      <c r="K164" s="298">
        <v>6759.1333333333341</v>
      </c>
      <c r="L164" s="298">
        <v>6840.2666666666664</v>
      </c>
      <c r="M164" s="285">
        <v>6678</v>
      </c>
      <c r="N164" s="285">
        <v>6512.3</v>
      </c>
      <c r="O164" s="300">
        <v>1549400</v>
      </c>
      <c r="P164" s="301">
        <v>-1.7002918411369115E-2</v>
      </c>
    </row>
    <row r="165" spans="1:16" ht="15">
      <c r="A165" s="263">
        <v>155</v>
      </c>
      <c r="B165" s="362" t="s">
        <v>856</v>
      </c>
      <c r="C165" s="468" t="s">
        <v>193</v>
      </c>
      <c r="D165" s="469">
        <v>44280</v>
      </c>
      <c r="E165" s="297">
        <v>623.85</v>
      </c>
      <c r="F165" s="297">
        <v>619.1</v>
      </c>
      <c r="G165" s="298">
        <v>610.90000000000009</v>
      </c>
      <c r="H165" s="298">
        <v>597.95000000000005</v>
      </c>
      <c r="I165" s="298">
        <v>589.75000000000011</v>
      </c>
      <c r="J165" s="298">
        <v>632.05000000000007</v>
      </c>
      <c r="K165" s="298">
        <v>640.25000000000011</v>
      </c>
      <c r="L165" s="298">
        <v>653.20000000000005</v>
      </c>
      <c r="M165" s="285">
        <v>627.29999999999995</v>
      </c>
      <c r="N165" s="285">
        <v>606.15</v>
      </c>
      <c r="O165" s="300">
        <v>19033300</v>
      </c>
      <c r="P165" s="301">
        <v>-6.8296680781314024E-5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227.35</v>
      </c>
      <c r="F166" s="297">
        <v>225</v>
      </c>
      <c r="G166" s="298">
        <v>221.65</v>
      </c>
      <c r="H166" s="298">
        <v>215.95000000000002</v>
      </c>
      <c r="I166" s="298">
        <v>212.60000000000002</v>
      </c>
      <c r="J166" s="298">
        <v>230.7</v>
      </c>
      <c r="K166" s="298">
        <v>234.05</v>
      </c>
      <c r="L166" s="298">
        <v>239.74999999999997</v>
      </c>
      <c r="M166" s="285">
        <v>228.35</v>
      </c>
      <c r="N166" s="285">
        <v>219.3</v>
      </c>
      <c r="O166" s="300">
        <v>141415800</v>
      </c>
      <c r="P166" s="301">
        <v>6.3753381214438951E-2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1063.1500000000001</v>
      </c>
      <c r="F167" s="297">
        <v>1067</v>
      </c>
      <c r="G167" s="298">
        <v>1050.2</v>
      </c>
      <c r="H167" s="298">
        <v>1037.25</v>
      </c>
      <c r="I167" s="298">
        <v>1020.45</v>
      </c>
      <c r="J167" s="298">
        <v>1079.95</v>
      </c>
      <c r="K167" s="298">
        <v>1096.7500000000002</v>
      </c>
      <c r="L167" s="298">
        <v>1109.7</v>
      </c>
      <c r="M167" s="285">
        <v>1083.8</v>
      </c>
      <c r="N167" s="285">
        <v>1054.05</v>
      </c>
      <c r="O167" s="300">
        <v>2692000</v>
      </c>
      <c r="P167" s="301">
        <v>3.1417624521072794E-2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428.45</v>
      </c>
      <c r="F168" s="297">
        <v>426.2</v>
      </c>
      <c r="G168" s="298">
        <v>421.84999999999997</v>
      </c>
      <c r="H168" s="298">
        <v>415.25</v>
      </c>
      <c r="I168" s="298">
        <v>410.9</v>
      </c>
      <c r="J168" s="298">
        <v>432.79999999999995</v>
      </c>
      <c r="K168" s="298">
        <v>437.15</v>
      </c>
      <c r="L168" s="298">
        <v>443.74999999999994</v>
      </c>
      <c r="M168" s="285">
        <v>430.55</v>
      </c>
      <c r="N168" s="285">
        <v>419.6</v>
      </c>
      <c r="O168" s="300">
        <v>36172800</v>
      </c>
      <c r="P168" s="301">
        <v>-1.8579614516409097E-2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214.15</v>
      </c>
      <c r="F169" s="297">
        <v>214.98333333333335</v>
      </c>
      <c r="G169" s="298">
        <v>208.8666666666667</v>
      </c>
      <c r="H169" s="298">
        <v>203.58333333333334</v>
      </c>
      <c r="I169" s="298">
        <v>197.4666666666667</v>
      </c>
      <c r="J169" s="298">
        <v>220.26666666666671</v>
      </c>
      <c r="K169" s="298">
        <v>226.38333333333338</v>
      </c>
      <c r="L169" s="298">
        <v>231.66666666666671</v>
      </c>
      <c r="M169" s="285">
        <v>221.1</v>
      </c>
      <c r="N169" s="285">
        <v>209.7</v>
      </c>
      <c r="O169" s="300">
        <v>44229000</v>
      </c>
      <c r="P169" s="301">
        <v>3.372598513532464E-2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44271</v>
      </c>
    </row>
    <row r="7" spans="1:15">
      <c r="A7"/>
    </row>
    <row r="8" spans="1:15" ht="28.5" customHeight="1">
      <c r="A8" s="552" t="s">
        <v>16</v>
      </c>
      <c r="B8" s="553" t="s">
        <v>18</v>
      </c>
      <c r="C8" s="551" t="s">
        <v>19</v>
      </c>
      <c r="D8" s="551" t="s">
        <v>20</v>
      </c>
      <c r="E8" s="551" t="s">
        <v>21</v>
      </c>
      <c r="F8" s="551"/>
      <c r="G8" s="551"/>
      <c r="H8" s="551" t="s">
        <v>22</v>
      </c>
      <c r="I8" s="551"/>
      <c r="J8" s="551"/>
      <c r="K8" s="260"/>
      <c r="L8" s="268"/>
      <c r="M8" s="268"/>
    </row>
    <row r="9" spans="1:15" ht="36" customHeight="1">
      <c r="A9" s="547"/>
      <c r="B9" s="549"/>
      <c r="C9" s="554" t="s">
        <v>23</v>
      </c>
      <c r="D9" s="554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14929.5</v>
      </c>
      <c r="D10" s="284">
        <v>14907.916666666666</v>
      </c>
      <c r="E10" s="284">
        <v>14767.433333333332</v>
      </c>
      <c r="F10" s="284">
        <v>14605.366666666667</v>
      </c>
      <c r="G10" s="284">
        <v>14464.883333333333</v>
      </c>
      <c r="H10" s="284">
        <v>15069.983333333332</v>
      </c>
      <c r="I10" s="284">
        <v>15210.466666666665</v>
      </c>
      <c r="J10" s="284">
        <v>15372.533333333331</v>
      </c>
      <c r="K10" s="283">
        <v>15048.4</v>
      </c>
      <c r="L10" s="283">
        <v>14745.85</v>
      </c>
      <c r="M10" s="288"/>
    </row>
    <row r="11" spans="1:15">
      <c r="A11" s="282">
        <v>2</v>
      </c>
      <c r="B11" s="263" t="s">
        <v>216</v>
      </c>
      <c r="C11" s="285">
        <v>35182.550000000003</v>
      </c>
      <c r="D11" s="265">
        <v>35052.483333333337</v>
      </c>
      <c r="E11" s="265">
        <v>34560.716666666674</v>
      </c>
      <c r="F11" s="265">
        <v>33938.883333333339</v>
      </c>
      <c r="G11" s="265">
        <v>33447.116666666676</v>
      </c>
      <c r="H11" s="265">
        <v>35674.316666666673</v>
      </c>
      <c r="I11" s="265">
        <v>36166.083333333336</v>
      </c>
      <c r="J11" s="265">
        <v>36787.916666666672</v>
      </c>
      <c r="K11" s="285">
        <v>35544.25</v>
      </c>
      <c r="L11" s="285">
        <v>34430.65</v>
      </c>
      <c r="M11" s="288"/>
    </row>
    <row r="12" spans="1:15">
      <c r="A12" s="282">
        <v>3</v>
      </c>
      <c r="B12" s="271" t="s">
        <v>217</v>
      </c>
      <c r="C12" s="285">
        <v>1888.05</v>
      </c>
      <c r="D12" s="265">
        <v>1881.3833333333332</v>
      </c>
      <c r="E12" s="265">
        <v>1868.1166666666663</v>
      </c>
      <c r="F12" s="265">
        <v>1848.1833333333332</v>
      </c>
      <c r="G12" s="265">
        <v>1834.9166666666663</v>
      </c>
      <c r="H12" s="265">
        <v>1901.3166666666664</v>
      </c>
      <c r="I12" s="265">
        <v>1914.5833333333333</v>
      </c>
      <c r="J12" s="265">
        <v>1934.5166666666664</v>
      </c>
      <c r="K12" s="285">
        <v>1894.65</v>
      </c>
      <c r="L12" s="285">
        <v>1861.45</v>
      </c>
      <c r="M12" s="288"/>
    </row>
    <row r="13" spans="1:15">
      <c r="A13" s="282">
        <v>4</v>
      </c>
      <c r="B13" s="263" t="s">
        <v>218</v>
      </c>
      <c r="C13" s="285">
        <v>4202.3500000000004</v>
      </c>
      <c r="D13" s="265">
        <v>4200.3666666666677</v>
      </c>
      <c r="E13" s="265">
        <v>4149.1833333333352</v>
      </c>
      <c r="F13" s="265">
        <v>4096.0166666666673</v>
      </c>
      <c r="G13" s="265">
        <v>4044.8333333333348</v>
      </c>
      <c r="H13" s="265">
        <v>4253.5333333333356</v>
      </c>
      <c r="I13" s="265">
        <v>4304.7166666666681</v>
      </c>
      <c r="J13" s="265">
        <v>4357.8833333333359</v>
      </c>
      <c r="K13" s="285">
        <v>4251.55</v>
      </c>
      <c r="L13" s="285">
        <v>4147.2</v>
      </c>
      <c r="M13" s="288"/>
    </row>
    <row r="14" spans="1:15">
      <c r="A14" s="282">
        <v>5</v>
      </c>
      <c r="B14" s="263" t="s">
        <v>219</v>
      </c>
      <c r="C14" s="285">
        <v>26032.05</v>
      </c>
      <c r="D14" s="265">
        <v>25926</v>
      </c>
      <c r="E14" s="265">
        <v>25757.85</v>
      </c>
      <c r="F14" s="265">
        <v>25483.649999999998</v>
      </c>
      <c r="G14" s="265">
        <v>25315.499999999996</v>
      </c>
      <c r="H14" s="265">
        <v>26200.2</v>
      </c>
      <c r="I14" s="265">
        <v>26368.350000000002</v>
      </c>
      <c r="J14" s="265">
        <v>26642.550000000003</v>
      </c>
      <c r="K14" s="285">
        <v>26094.15</v>
      </c>
      <c r="L14" s="285">
        <v>25651.8</v>
      </c>
      <c r="M14" s="288"/>
    </row>
    <row r="15" spans="1:15">
      <c r="A15" s="282">
        <v>6</v>
      </c>
      <c r="B15" s="263" t="s">
        <v>220</v>
      </c>
      <c r="C15" s="285">
        <v>3300.85</v>
      </c>
      <c r="D15" s="265">
        <v>3287.4333333333329</v>
      </c>
      <c r="E15" s="265">
        <v>3264.1666666666661</v>
      </c>
      <c r="F15" s="265">
        <v>3227.4833333333331</v>
      </c>
      <c r="G15" s="265">
        <v>3204.2166666666662</v>
      </c>
      <c r="H15" s="265">
        <v>3324.1166666666659</v>
      </c>
      <c r="I15" s="265">
        <v>3347.3833333333332</v>
      </c>
      <c r="J15" s="265">
        <v>3384.0666666666657</v>
      </c>
      <c r="K15" s="285">
        <v>3310.7</v>
      </c>
      <c r="L15" s="285">
        <v>3250.75</v>
      </c>
      <c r="M15" s="288"/>
    </row>
    <row r="16" spans="1:15">
      <c r="A16" s="282">
        <v>7</v>
      </c>
      <c r="B16" s="263" t="s">
        <v>221</v>
      </c>
      <c r="C16" s="285">
        <v>6926.95</v>
      </c>
      <c r="D16" s="265">
        <v>6914.6333333333341</v>
      </c>
      <c r="E16" s="265">
        <v>6825.0666666666684</v>
      </c>
      <c r="F16" s="265">
        <v>6723.1833333333343</v>
      </c>
      <c r="G16" s="265">
        <v>6633.6166666666686</v>
      </c>
      <c r="H16" s="265">
        <v>7016.5166666666682</v>
      </c>
      <c r="I16" s="265">
        <v>7106.0833333333339</v>
      </c>
      <c r="J16" s="265">
        <v>7207.9666666666681</v>
      </c>
      <c r="K16" s="285">
        <v>7004.2</v>
      </c>
      <c r="L16" s="285">
        <v>6812.75</v>
      </c>
      <c r="M16" s="288"/>
    </row>
    <row r="17" spans="1:13">
      <c r="A17" s="282">
        <v>8</v>
      </c>
      <c r="B17" s="263" t="s">
        <v>38</v>
      </c>
      <c r="C17" s="263">
        <v>1767.1</v>
      </c>
      <c r="D17" s="265">
        <v>1768.9833333333333</v>
      </c>
      <c r="E17" s="265">
        <v>1739.2166666666667</v>
      </c>
      <c r="F17" s="265">
        <v>1711.3333333333333</v>
      </c>
      <c r="G17" s="265">
        <v>1681.5666666666666</v>
      </c>
      <c r="H17" s="265">
        <v>1796.8666666666668</v>
      </c>
      <c r="I17" s="265">
        <v>1826.6333333333337</v>
      </c>
      <c r="J17" s="265">
        <v>1854.5166666666669</v>
      </c>
      <c r="K17" s="263">
        <v>1798.75</v>
      </c>
      <c r="L17" s="263">
        <v>1741.1</v>
      </c>
      <c r="M17" s="263">
        <v>7.1592900000000004</v>
      </c>
    </row>
    <row r="18" spans="1:13">
      <c r="A18" s="282">
        <v>9</v>
      </c>
      <c r="B18" s="263" t="s">
        <v>222</v>
      </c>
      <c r="C18" s="263">
        <v>1188.55</v>
      </c>
      <c r="D18" s="265">
        <v>1206.4166666666667</v>
      </c>
      <c r="E18" s="265">
        <v>1161.1333333333334</v>
      </c>
      <c r="F18" s="265">
        <v>1133.7166666666667</v>
      </c>
      <c r="G18" s="265">
        <v>1088.4333333333334</v>
      </c>
      <c r="H18" s="265">
        <v>1233.8333333333335</v>
      </c>
      <c r="I18" s="265">
        <v>1279.1166666666668</v>
      </c>
      <c r="J18" s="265">
        <v>1306.5333333333335</v>
      </c>
      <c r="K18" s="263">
        <v>1251.7</v>
      </c>
      <c r="L18" s="263">
        <v>1179</v>
      </c>
      <c r="M18" s="263">
        <v>12.467219999999999</v>
      </c>
    </row>
    <row r="19" spans="1:13">
      <c r="A19" s="282">
        <v>10</v>
      </c>
      <c r="B19" s="263" t="s">
        <v>735</v>
      </c>
      <c r="C19" s="264">
        <v>1270.1500000000001</v>
      </c>
      <c r="D19" s="265">
        <v>1268.3666666666668</v>
      </c>
      <c r="E19" s="265">
        <v>1252.7833333333335</v>
      </c>
      <c r="F19" s="265">
        <v>1235.4166666666667</v>
      </c>
      <c r="G19" s="265">
        <v>1219.8333333333335</v>
      </c>
      <c r="H19" s="265">
        <v>1285.7333333333336</v>
      </c>
      <c r="I19" s="265">
        <v>1301.3166666666666</v>
      </c>
      <c r="J19" s="265">
        <v>1318.6833333333336</v>
      </c>
      <c r="K19" s="263">
        <v>1283.95</v>
      </c>
      <c r="L19" s="263">
        <v>1251</v>
      </c>
      <c r="M19" s="263">
        <v>1.4448000000000001</v>
      </c>
    </row>
    <row r="20" spans="1:13">
      <c r="A20" s="282">
        <v>11</v>
      </c>
      <c r="B20" s="263" t="s">
        <v>288</v>
      </c>
      <c r="C20" s="263">
        <v>14535.8</v>
      </c>
      <c r="D20" s="265">
        <v>14540.266666666668</v>
      </c>
      <c r="E20" s="265">
        <v>14430.533333333336</v>
      </c>
      <c r="F20" s="265">
        <v>14325.266666666668</v>
      </c>
      <c r="G20" s="265">
        <v>14215.533333333336</v>
      </c>
      <c r="H20" s="265">
        <v>14645.533333333336</v>
      </c>
      <c r="I20" s="265">
        <v>14755.26666666667</v>
      </c>
      <c r="J20" s="265">
        <v>14860.533333333336</v>
      </c>
      <c r="K20" s="263">
        <v>14650</v>
      </c>
      <c r="L20" s="263">
        <v>14435</v>
      </c>
      <c r="M20" s="263">
        <v>0.10603</v>
      </c>
    </row>
    <row r="21" spans="1:13">
      <c r="A21" s="282">
        <v>12</v>
      </c>
      <c r="B21" s="263" t="s">
        <v>40</v>
      </c>
      <c r="C21" s="263">
        <v>896.2</v>
      </c>
      <c r="D21" s="265">
        <v>891.56666666666661</v>
      </c>
      <c r="E21" s="265">
        <v>879.13333333333321</v>
      </c>
      <c r="F21" s="265">
        <v>862.06666666666661</v>
      </c>
      <c r="G21" s="265">
        <v>849.63333333333321</v>
      </c>
      <c r="H21" s="265">
        <v>908.63333333333321</v>
      </c>
      <c r="I21" s="265">
        <v>921.06666666666661</v>
      </c>
      <c r="J21" s="265">
        <v>938.13333333333321</v>
      </c>
      <c r="K21" s="263">
        <v>904</v>
      </c>
      <c r="L21" s="263">
        <v>874.5</v>
      </c>
      <c r="M21" s="263">
        <v>52.350639999999999</v>
      </c>
    </row>
    <row r="22" spans="1:13">
      <c r="A22" s="282">
        <v>13</v>
      </c>
      <c r="B22" s="263" t="s">
        <v>289</v>
      </c>
      <c r="C22" s="263">
        <v>1193.0999999999999</v>
      </c>
      <c r="D22" s="265">
        <v>1177.7833333333333</v>
      </c>
      <c r="E22" s="265">
        <v>1150.5666666666666</v>
      </c>
      <c r="F22" s="265">
        <v>1108.0333333333333</v>
      </c>
      <c r="G22" s="265">
        <v>1080.8166666666666</v>
      </c>
      <c r="H22" s="265">
        <v>1220.3166666666666</v>
      </c>
      <c r="I22" s="265">
        <v>1247.5333333333333</v>
      </c>
      <c r="J22" s="265">
        <v>1290.0666666666666</v>
      </c>
      <c r="K22" s="263">
        <v>1205</v>
      </c>
      <c r="L22" s="263">
        <v>1135.25</v>
      </c>
      <c r="M22" s="263">
        <v>4.5347799999999996</v>
      </c>
    </row>
    <row r="23" spans="1:13">
      <c r="A23" s="282">
        <v>14</v>
      </c>
      <c r="B23" s="263" t="s">
        <v>41</v>
      </c>
      <c r="C23" s="263">
        <v>719.05</v>
      </c>
      <c r="D23" s="265">
        <v>717.63333333333321</v>
      </c>
      <c r="E23" s="265">
        <v>707.46666666666647</v>
      </c>
      <c r="F23" s="265">
        <v>695.88333333333321</v>
      </c>
      <c r="G23" s="265">
        <v>685.71666666666647</v>
      </c>
      <c r="H23" s="265">
        <v>729.21666666666647</v>
      </c>
      <c r="I23" s="265">
        <v>739.38333333333321</v>
      </c>
      <c r="J23" s="265">
        <v>750.96666666666647</v>
      </c>
      <c r="K23" s="263">
        <v>727.8</v>
      </c>
      <c r="L23" s="263">
        <v>706.05</v>
      </c>
      <c r="M23" s="263">
        <v>134.03595000000001</v>
      </c>
    </row>
    <row r="24" spans="1:13">
      <c r="A24" s="282">
        <v>15</v>
      </c>
      <c r="B24" s="263" t="s">
        <v>832</v>
      </c>
      <c r="C24" s="263">
        <v>749.1</v>
      </c>
      <c r="D24" s="265">
        <v>749.93333333333339</v>
      </c>
      <c r="E24" s="265">
        <v>741.16666666666674</v>
      </c>
      <c r="F24" s="265">
        <v>733.23333333333335</v>
      </c>
      <c r="G24" s="265">
        <v>724.4666666666667</v>
      </c>
      <c r="H24" s="265">
        <v>757.86666666666679</v>
      </c>
      <c r="I24" s="265">
        <v>766.63333333333344</v>
      </c>
      <c r="J24" s="265">
        <v>774.56666666666683</v>
      </c>
      <c r="K24" s="263">
        <v>758.7</v>
      </c>
      <c r="L24" s="263">
        <v>742</v>
      </c>
      <c r="M24" s="263">
        <v>19.16677</v>
      </c>
    </row>
    <row r="25" spans="1:13">
      <c r="A25" s="282">
        <v>16</v>
      </c>
      <c r="B25" s="263" t="s">
        <v>290</v>
      </c>
      <c r="C25" s="263">
        <v>778.4</v>
      </c>
      <c r="D25" s="265">
        <v>777.05000000000007</v>
      </c>
      <c r="E25" s="265">
        <v>762.50000000000011</v>
      </c>
      <c r="F25" s="265">
        <v>746.6</v>
      </c>
      <c r="G25" s="265">
        <v>732.05000000000007</v>
      </c>
      <c r="H25" s="265">
        <v>792.95000000000016</v>
      </c>
      <c r="I25" s="265">
        <v>807.50000000000011</v>
      </c>
      <c r="J25" s="265">
        <v>823.4000000000002</v>
      </c>
      <c r="K25" s="263">
        <v>791.6</v>
      </c>
      <c r="L25" s="263">
        <v>761.15</v>
      </c>
      <c r="M25" s="263">
        <v>7.2257300000000004</v>
      </c>
    </row>
    <row r="26" spans="1:13">
      <c r="A26" s="282">
        <v>17</v>
      </c>
      <c r="B26" s="263" t="s">
        <v>223</v>
      </c>
      <c r="C26" s="263">
        <v>127.9</v>
      </c>
      <c r="D26" s="265">
        <v>128.35</v>
      </c>
      <c r="E26" s="265">
        <v>124.54999999999998</v>
      </c>
      <c r="F26" s="265">
        <v>121.19999999999999</v>
      </c>
      <c r="G26" s="265">
        <v>117.39999999999998</v>
      </c>
      <c r="H26" s="265">
        <v>131.69999999999999</v>
      </c>
      <c r="I26" s="265">
        <v>135.5</v>
      </c>
      <c r="J26" s="265">
        <v>138.85</v>
      </c>
      <c r="K26" s="263">
        <v>132.15</v>
      </c>
      <c r="L26" s="263">
        <v>125</v>
      </c>
      <c r="M26" s="263">
        <v>29.63954</v>
      </c>
    </row>
    <row r="27" spans="1:13">
      <c r="A27" s="282">
        <v>18</v>
      </c>
      <c r="B27" s="263" t="s">
        <v>224</v>
      </c>
      <c r="C27" s="263">
        <v>216.8</v>
      </c>
      <c r="D27" s="265">
        <v>217</v>
      </c>
      <c r="E27" s="265">
        <v>213.9</v>
      </c>
      <c r="F27" s="265">
        <v>211</v>
      </c>
      <c r="G27" s="265">
        <v>207.9</v>
      </c>
      <c r="H27" s="265">
        <v>219.9</v>
      </c>
      <c r="I27" s="265">
        <v>223.00000000000003</v>
      </c>
      <c r="J27" s="265">
        <v>225.9</v>
      </c>
      <c r="K27" s="263">
        <v>220.1</v>
      </c>
      <c r="L27" s="263">
        <v>214.1</v>
      </c>
      <c r="M27" s="263">
        <v>16.759699999999999</v>
      </c>
    </row>
    <row r="28" spans="1:13">
      <c r="A28" s="282">
        <v>19</v>
      </c>
      <c r="B28" s="263" t="s">
        <v>225</v>
      </c>
      <c r="C28" s="263">
        <v>1823.15</v>
      </c>
      <c r="D28" s="265">
        <v>1814.3833333333332</v>
      </c>
      <c r="E28" s="265">
        <v>1768.7666666666664</v>
      </c>
      <c r="F28" s="265">
        <v>1714.3833333333332</v>
      </c>
      <c r="G28" s="265">
        <v>1668.7666666666664</v>
      </c>
      <c r="H28" s="265">
        <v>1868.7666666666664</v>
      </c>
      <c r="I28" s="265">
        <v>1914.3833333333332</v>
      </c>
      <c r="J28" s="265">
        <v>1968.7666666666664</v>
      </c>
      <c r="K28" s="263">
        <v>1860</v>
      </c>
      <c r="L28" s="263">
        <v>1760</v>
      </c>
      <c r="M28" s="263">
        <v>1.28613</v>
      </c>
    </row>
    <row r="29" spans="1:13">
      <c r="A29" s="282">
        <v>20</v>
      </c>
      <c r="B29" s="263" t="s">
        <v>294</v>
      </c>
      <c r="C29" s="263">
        <v>917.05</v>
      </c>
      <c r="D29" s="265">
        <v>920.33333333333337</v>
      </c>
      <c r="E29" s="265">
        <v>897.9666666666667</v>
      </c>
      <c r="F29" s="265">
        <v>878.88333333333333</v>
      </c>
      <c r="G29" s="265">
        <v>856.51666666666665</v>
      </c>
      <c r="H29" s="265">
        <v>939.41666666666674</v>
      </c>
      <c r="I29" s="265">
        <v>961.7833333333333</v>
      </c>
      <c r="J29" s="265">
        <v>980.86666666666679</v>
      </c>
      <c r="K29" s="263">
        <v>942.7</v>
      </c>
      <c r="L29" s="263">
        <v>901.25</v>
      </c>
      <c r="M29" s="263">
        <v>2.5998800000000002</v>
      </c>
    </row>
    <row r="30" spans="1:13">
      <c r="A30" s="282">
        <v>21</v>
      </c>
      <c r="B30" s="263" t="s">
        <v>226</v>
      </c>
      <c r="C30" s="263">
        <v>2685.9</v>
      </c>
      <c r="D30" s="265">
        <v>2719.2833333333333</v>
      </c>
      <c r="E30" s="265">
        <v>2640.5666666666666</v>
      </c>
      <c r="F30" s="265">
        <v>2595.2333333333331</v>
      </c>
      <c r="G30" s="265">
        <v>2516.5166666666664</v>
      </c>
      <c r="H30" s="265">
        <v>2764.6166666666668</v>
      </c>
      <c r="I30" s="265">
        <v>2843.333333333333</v>
      </c>
      <c r="J30" s="265">
        <v>2888.666666666667</v>
      </c>
      <c r="K30" s="263">
        <v>2798</v>
      </c>
      <c r="L30" s="263">
        <v>2673.95</v>
      </c>
      <c r="M30" s="263">
        <v>1.36077</v>
      </c>
    </row>
    <row r="31" spans="1:13">
      <c r="A31" s="282">
        <v>22</v>
      </c>
      <c r="B31" s="263" t="s">
        <v>44</v>
      </c>
      <c r="C31" s="263">
        <v>893.4</v>
      </c>
      <c r="D31" s="265">
        <v>887.38333333333333</v>
      </c>
      <c r="E31" s="265">
        <v>877.41666666666663</v>
      </c>
      <c r="F31" s="265">
        <v>861.43333333333328</v>
      </c>
      <c r="G31" s="265">
        <v>851.46666666666658</v>
      </c>
      <c r="H31" s="265">
        <v>903.36666666666667</v>
      </c>
      <c r="I31" s="265">
        <v>913.33333333333337</v>
      </c>
      <c r="J31" s="265">
        <v>929.31666666666672</v>
      </c>
      <c r="K31" s="263">
        <v>897.35</v>
      </c>
      <c r="L31" s="263">
        <v>871.4</v>
      </c>
      <c r="M31" s="263">
        <v>7.0933400000000004</v>
      </c>
    </row>
    <row r="32" spans="1:13">
      <c r="A32" s="282">
        <v>23</v>
      </c>
      <c r="B32" s="263" t="s">
        <v>45</v>
      </c>
      <c r="C32" s="263">
        <v>283.64999999999998</v>
      </c>
      <c r="D32" s="265">
        <v>284.51666666666665</v>
      </c>
      <c r="E32" s="265">
        <v>278.13333333333333</v>
      </c>
      <c r="F32" s="265">
        <v>272.61666666666667</v>
      </c>
      <c r="G32" s="265">
        <v>266.23333333333335</v>
      </c>
      <c r="H32" s="265">
        <v>290.0333333333333</v>
      </c>
      <c r="I32" s="265">
        <v>296.41666666666663</v>
      </c>
      <c r="J32" s="265">
        <v>301.93333333333328</v>
      </c>
      <c r="K32" s="263">
        <v>290.89999999999998</v>
      </c>
      <c r="L32" s="263">
        <v>279</v>
      </c>
      <c r="M32" s="263">
        <v>48.791150000000002</v>
      </c>
    </row>
    <row r="33" spans="1:13">
      <c r="A33" s="282">
        <v>24</v>
      </c>
      <c r="B33" s="263" t="s">
        <v>46</v>
      </c>
      <c r="C33" s="263">
        <v>2996.6</v>
      </c>
      <c r="D33" s="265">
        <v>2978.8666666666668</v>
      </c>
      <c r="E33" s="265">
        <v>2932.7333333333336</v>
      </c>
      <c r="F33" s="265">
        <v>2868.8666666666668</v>
      </c>
      <c r="G33" s="265">
        <v>2822.7333333333336</v>
      </c>
      <c r="H33" s="265">
        <v>3042.7333333333336</v>
      </c>
      <c r="I33" s="265">
        <v>3088.8666666666668</v>
      </c>
      <c r="J33" s="265">
        <v>3152.7333333333336</v>
      </c>
      <c r="K33" s="263">
        <v>3025</v>
      </c>
      <c r="L33" s="263">
        <v>2915</v>
      </c>
      <c r="M33" s="263">
        <v>9.1872100000000003</v>
      </c>
    </row>
    <row r="34" spans="1:13">
      <c r="A34" s="282">
        <v>25</v>
      </c>
      <c r="B34" s="263" t="s">
        <v>47</v>
      </c>
      <c r="C34" s="263">
        <v>235.65</v>
      </c>
      <c r="D34" s="265">
        <v>236.04999999999998</v>
      </c>
      <c r="E34" s="265">
        <v>231.19999999999996</v>
      </c>
      <c r="F34" s="265">
        <v>226.74999999999997</v>
      </c>
      <c r="G34" s="265">
        <v>221.89999999999995</v>
      </c>
      <c r="H34" s="265">
        <v>240.49999999999997</v>
      </c>
      <c r="I34" s="265">
        <v>245.35</v>
      </c>
      <c r="J34" s="265">
        <v>249.79999999999998</v>
      </c>
      <c r="K34" s="263">
        <v>240.9</v>
      </c>
      <c r="L34" s="263">
        <v>231.6</v>
      </c>
      <c r="M34" s="263">
        <v>51.445329999999998</v>
      </c>
    </row>
    <row r="35" spans="1:13">
      <c r="A35" s="282">
        <v>26</v>
      </c>
      <c r="B35" s="263" t="s">
        <v>48</v>
      </c>
      <c r="C35" s="263">
        <v>121.5</v>
      </c>
      <c r="D35" s="265">
        <v>120.71666666666665</v>
      </c>
      <c r="E35" s="265">
        <v>117.83333333333331</v>
      </c>
      <c r="F35" s="265">
        <v>114.16666666666666</v>
      </c>
      <c r="G35" s="265">
        <v>111.28333333333332</v>
      </c>
      <c r="H35" s="265">
        <v>124.38333333333331</v>
      </c>
      <c r="I35" s="265">
        <v>127.26666666666667</v>
      </c>
      <c r="J35" s="265">
        <v>130.93333333333331</v>
      </c>
      <c r="K35" s="263">
        <v>123.6</v>
      </c>
      <c r="L35" s="263">
        <v>117.05</v>
      </c>
      <c r="M35" s="263">
        <v>205.07606999999999</v>
      </c>
    </row>
    <row r="36" spans="1:13">
      <c r="A36" s="282">
        <v>27</v>
      </c>
      <c r="B36" s="263" t="s">
        <v>50</v>
      </c>
      <c r="C36" s="263">
        <v>2355</v>
      </c>
      <c r="D36" s="265">
        <v>2375.2000000000003</v>
      </c>
      <c r="E36" s="265">
        <v>2322.8500000000004</v>
      </c>
      <c r="F36" s="265">
        <v>2290.7000000000003</v>
      </c>
      <c r="G36" s="265">
        <v>2238.3500000000004</v>
      </c>
      <c r="H36" s="265">
        <v>2407.3500000000004</v>
      </c>
      <c r="I36" s="265">
        <v>2459.6999999999998</v>
      </c>
      <c r="J36" s="265">
        <v>2491.8500000000004</v>
      </c>
      <c r="K36" s="263">
        <v>2427.5500000000002</v>
      </c>
      <c r="L36" s="263">
        <v>2343.0500000000002</v>
      </c>
      <c r="M36" s="263">
        <v>15.24455</v>
      </c>
    </row>
    <row r="37" spans="1:13">
      <c r="A37" s="282">
        <v>28</v>
      </c>
      <c r="B37" s="263" t="s">
        <v>52</v>
      </c>
      <c r="C37" s="263">
        <v>835.3</v>
      </c>
      <c r="D37" s="265">
        <v>833.43333333333339</v>
      </c>
      <c r="E37" s="265">
        <v>818.86666666666679</v>
      </c>
      <c r="F37" s="265">
        <v>802.43333333333339</v>
      </c>
      <c r="G37" s="265">
        <v>787.86666666666679</v>
      </c>
      <c r="H37" s="265">
        <v>849.86666666666679</v>
      </c>
      <c r="I37" s="265">
        <v>864.43333333333339</v>
      </c>
      <c r="J37" s="265">
        <v>880.86666666666679</v>
      </c>
      <c r="K37" s="263">
        <v>848</v>
      </c>
      <c r="L37" s="263">
        <v>817</v>
      </c>
      <c r="M37" s="263">
        <v>21.096620000000001</v>
      </c>
    </row>
    <row r="38" spans="1:13">
      <c r="A38" s="282">
        <v>29</v>
      </c>
      <c r="B38" s="263" t="s">
        <v>227</v>
      </c>
      <c r="C38" s="263">
        <v>3108.75</v>
      </c>
      <c r="D38" s="265">
        <v>3125.2833333333333</v>
      </c>
      <c r="E38" s="265">
        <v>3079.4666666666667</v>
      </c>
      <c r="F38" s="265">
        <v>3050.1833333333334</v>
      </c>
      <c r="G38" s="265">
        <v>3004.3666666666668</v>
      </c>
      <c r="H38" s="265">
        <v>3154.5666666666666</v>
      </c>
      <c r="I38" s="265">
        <v>3200.3833333333332</v>
      </c>
      <c r="J38" s="265">
        <v>3229.6666666666665</v>
      </c>
      <c r="K38" s="263">
        <v>3171.1</v>
      </c>
      <c r="L38" s="263">
        <v>3096</v>
      </c>
      <c r="M38" s="263">
        <v>1.6246400000000001</v>
      </c>
    </row>
    <row r="39" spans="1:13">
      <c r="A39" s="282">
        <v>30</v>
      </c>
      <c r="B39" s="263" t="s">
        <v>54</v>
      </c>
      <c r="C39" s="263">
        <v>744.4</v>
      </c>
      <c r="D39" s="265">
        <v>738.35</v>
      </c>
      <c r="E39" s="265">
        <v>722.7</v>
      </c>
      <c r="F39" s="265">
        <v>701</v>
      </c>
      <c r="G39" s="265">
        <v>685.35</v>
      </c>
      <c r="H39" s="265">
        <v>760.05000000000007</v>
      </c>
      <c r="I39" s="265">
        <v>775.69999999999993</v>
      </c>
      <c r="J39" s="265">
        <v>797.40000000000009</v>
      </c>
      <c r="K39" s="263">
        <v>754</v>
      </c>
      <c r="L39" s="263">
        <v>716.65</v>
      </c>
      <c r="M39" s="263">
        <v>224.66578999999999</v>
      </c>
    </row>
    <row r="40" spans="1:13">
      <c r="A40" s="282">
        <v>31</v>
      </c>
      <c r="B40" s="263" t="s">
        <v>55</v>
      </c>
      <c r="C40" s="263">
        <v>3664.65</v>
      </c>
      <c r="D40" s="265">
        <v>3686.9</v>
      </c>
      <c r="E40" s="265">
        <v>3598.8</v>
      </c>
      <c r="F40" s="265">
        <v>3532.9500000000003</v>
      </c>
      <c r="G40" s="265">
        <v>3444.8500000000004</v>
      </c>
      <c r="H40" s="265">
        <v>3752.75</v>
      </c>
      <c r="I40" s="265">
        <v>3840.8499999999995</v>
      </c>
      <c r="J40" s="265">
        <v>3906.7</v>
      </c>
      <c r="K40" s="263">
        <v>3775</v>
      </c>
      <c r="L40" s="263">
        <v>3621.05</v>
      </c>
      <c r="M40" s="263">
        <v>10.24258</v>
      </c>
    </row>
    <row r="41" spans="1:13">
      <c r="A41" s="282">
        <v>32</v>
      </c>
      <c r="B41" s="263" t="s">
        <v>58</v>
      </c>
      <c r="C41" s="263">
        <v>5439.05</v>
      </c>
      <c r="D41" s="265">
        <v>5458.416666666667</v>
      </c>
      <c r="E41" s="265">
        <v>5331.1833333333343</v>
      </c>
      <c r="F41" s="265">
        <v>5223.3166666666675</v>
      </c>
      <c r="G41" s="265">
        <v>5096.0833333333348</v>
      </c>
      <c r="H41" s="265">
        <v>5566.2833333333338</v>
      </c>
      <c r="I41" s="265">
        <v>5693.5166666666655</v>
      </c>
      <c r="J41" s="265">
        <v>5801.3833333333332</v>
      </c>
      <c r="K41" s="263">
        <v>5585.65</v>
      </c>
      <c r="L41" s="263">
        <v>5350.55</v>
      </c>
      <c r="M41" s="263">
        <v>20.870100000000001</v>
      </c>
    </row>
    <row r="42" spans="1:13">
      <c r="A42" s="282">
        <v>33</v>
      </c>
      <c r="B42" s="263" t="s">
        <v>57</v>
      </c>
      <c r="C42" s="263">
        <v>9689.0499999999993</v>
      </c>
      <c r="D42" s="265">
        <v>9734.0166666666664</v>
      </c>
      <c r="E42" s="265">
        <v>9499.0333333333328</v>
      </c>
      <c r="F42" s="265">
        <v>9309.0166666666664</v>
      </c>
      <c r="G42" s="265">
        <v>9074.0333333333328</v>
      </c>
      <c r="H42" s="265">
        <v>9924.0333333333328</v>
      </c>
      <c r="I42" s="265">
        <v>10159.016666666666</v>
      </c>
      <c r="J42" s="265">
        <v>10349.033333333333</v>
      </c>
      <c r="K42" s="263">
        <v>9969</v>
      </c>
      <c r="L42" s="263">
        <v>9544</v>
      </c>
      <c r="M42" s="263">
        <v>5.4591900000000004</v>
      </c>
    </row>
    <row r="43" spans="1:13">
      <c r="A43" s="282">
        <v>34</v>
      </c>
      <c r="B43" s="263" t="s">
        <v>228</v>
      </c>
      <c r="C43" s="263">
        <v>3490.25</v>
      </c>
      <c r="D43" s="265">
        <v>3528.0166666666664</v>
      </c>
      <c r="E43" s="265">
        <v>3436.0333333333328</v>
      </c>
      <c r="F43" s="265">
        <v>3381.8166666666666</v>
      </c>
      <c r="G43" s="265">
        <v>3289.833333333333</v>
      </c>
      <c r="H43" s="265">
        <v>3582.2333333333327</v>
      </c>
      <c r="I43" s="265">
        <v>3674.2166666666662</v>
      </c>
      <c r="J43" s="265">
        <v>3728.4333333333325</v>
      </c>
      <c r="K43" s="263">
        <v>3620</v>
      </c>
      <c r="L43" s="263">
        <v>3473.8</v>
      </c>
      <c r="M43" s="263">
        <v>0.35658000000000001</v>
      </c>
    </row>
    <row r="44" spans="1:13">
      <c r="A44" s="282">
        <v>35</v>
      </c>
      <c r="B44" s="263" t="s">
        <v>59</v>
      </c>
      <c r="C44" s="263">
        <v>1634.6</v>
      </c>
      <c r="D44" s="265">
        <v>1621.2666666666667</v>
      </c>
      <c r="E44" s="265">
        <v>1603.5333333333333</v>
      </c>
      <c r="F44" s="265">
        <v>1572.4666666666667</v>
      </c>
      <c r="G44" s="265">
        <v>1554.7333333333333</v>
      </c>
      <c r="H44" s="265">
        <v>1652.3333333333333</v>
      </c>
      <c r="I44" s="265">
        <v>1670.0666666666664</v>
      </c>
      <c r="J44" s="265">
        <v>1701.1333333333332</v>
      </c>
      <c r="K44" s="263">
        <v>1639</v>
      </c>
      <c r="L44" s="263">
        <v>1590.2</v>
      </c>
      <c r="M44" s="263">
        <v>5.5996899999999998</v>
      </c>
    </row>
    <row r="45" spans="1:13">
      <c r="A45" s="282">
        <v>36</v>
      </c>
      <c r="B45" s="263" t="s">
        <v>229</v>
      </c>
      <c r="C45" s="263">
        <v>339.4</v>
      </c>
      <c r="D45" s="265">
        <v>339.8</v>
      </c>
      <c r="E45" s="265">
        <v>329.6</v>
      </c>
      <c r="F45" s="265">
        <v>319.8</v>
      </c>
      <c r="G45" s="265">
        <v>309.60000000000002</v>
      </c>
      <c r="H45" s="265">
        <v>349.6</v>
      </c>
      <c r="I45" s="265">
        <v>359.79999999999995</v>
      </c>
      <c r="J45" s="265">
        <v>369.6</v>
      </c>
      <c r="K45" s="263">
        <v>350</v>
      </c>
      <c r="L45" s="263">
        <v>330</v>
      </c>
      <c r="M45" s="263">
        <v>92.577240000000003</v>
      </c>
    </row>
    <row r="46" spans="1:13">
      <c r="A46" s="282">
        <v>37</v>
      </c>
      <c r="B46" s="263" t="s">
        <v>60</v>
      </c>
      <c r="C46" s="263">
        <v>78.849999999999994</v>
      </c>
      <c r="D46" s="265">
        <v>78.183333333333337</v>
      </c>
      <c r="E46" s="265">
        <v>76.666666666666671</v>
      </c>
      <c r="F46" s="265">
        <v>74.483333333333334</v>
      </c>
      <c r="G46" s="265">
        <v>72.966666666666669</v>
      </c>
      <c r="H46" s="265">
        <v>80.366666666666674</v>
      </c>
      <c r="I46" s="265">
        <v>81.883333333333326</v>
      </c>
      <c r="J46" s="265">
        <v>84.066666666666677</v>
      </c>
      <c r="K46" s="263">
        <v>79.7</v>
      </c>
      <c r="L46" s="263">
        <v>76</v>
      </c>
      <c r="M46" s="263">
        <v>749.71698000000004</v>
      </c>
    </row>
    <row r="47" spans="1:13">
      <c r="A47" s="282">
        <v>38</v>
      </c>
      <c r="B47" s="263" t="s">
        <v>61</v>
      </c>
      <c r="C47" s="263">
        <v>73.599999999999994</v>
      </c>
      <c r="D47" s="265">
        <v>74.266666666666666</v>
      </c>
      <c r="E47" s="265">
        <v>71.983333333333334</v>
      </c>
      <c r="F47" s="265">
        <v>70.366666666666674</v>
      </c>
      <c r="G47" s="265">
        <v>68.083333333333343</v>
      </c>
      <c r="H47" s="265">
        <v>75.883333333333326</v>
      </c>
      <c r="I47" s="265">
        <v>78.166666666666657</v>
      </c>
      <c r="J47" s="265">
        <v>79.783333333333317</v>
      </c>
      <c r="K47" s="263">
        <v>76.55</v>
      </c>
      <c r="L47" s="263">
        <v>72.650000000000006</v>
      </c>
      <c r="M47" s="263">
        <v>41.523519999999998</v>
      </c>
    </row>
    <row r="48" spans="1:13">
      <c r="A48" s="282">
        <v>39</v>
      </c>
      <c r="B48" s="263" t="s">
        <v>62</v>
      </c>
      <c r="C48" s="263">
        <v>1494.9</v>
      </c>
      <c r="D48" s="265">
        <v>1496.6833333333334</v>
      </c>
      <c r="E48" s="265">
        <v>1482.4666666666667</v>
      </c>
      <c r="F48" s="265">
        <v>1470.0333333333333</v>
      </c>
      <c r="G48" s="265">
        <v>1455.8166666666666</v>
      </c>
      <c r="H48" s="265">
        <v>1509.1166666666668</v>
      </c>
      <c r="I48" s="265">
        <v>1523.3333333333335</v>
      </c>
      <c r="J48" s="265">
        <v>1535.7666666666669</v>
      </c>
      <c r="K48" s="263">
        <v>1510.9</v>
      </c>
      <c r="L48" s="263">
        <v>1484.25</v>
      </c>
      <c r="M48" s="263">
        <v>3.8071899999999999</v>
      </c>
    </row>
    <row r="49" spans="1:13">
      <c r="A49" s="282">
        <v>40</v>
      </c>
      <c r="B49" s="263" t="s">
        <v>65</v>
      </c>
      <c r="C49" s="263">
        <v>718.2</v>
      </c>
      <c r="D49" s="265">
        <v>715.83333333333337</v>
      </c>
      <c r="E49" s="265">
        <v>708.66666666666674</v>
      </c>
      <c r="F49" s="265">
        <v>699.13333333333333</v>
      </c>
      <c r="G49" s="265">
        <v>691.9666666666667</v>
      </c>
      <c r="H49" s="265">
        <v>725.36666666666679</v>
      </c>
      <c r="I49" s="265">
        <v>732.53333333333353</v>
      </c>
      <c r="J49" s="265">
        <v>742.06666666666683</v>
      </c>
      <c r="K49" s="263">
        <v>723</v>
      </c>
      <c r="L49" s="263">
        <v>706.3</v>
      </c>
      <c r="M49" s="263">
        <v>6.3017599999999998</v>
      </c>
    </row>
    <row r="50" spans="1:13">
      <c r="A50" s="282">
        <v>41</v>
      </c>
      <c r="B50" s="263" t="s">
        <v>64</v>
      </c>
      <c r="C50" s="263">
        <v>137.1</v>
      </c>
      <c r="D50" s="265">
        <v>137.28333333333333</v>
      </c>
      <c r="E50" s="265">
        <v>133.21666666666667</v>
      </c>
      <c r="F50" s="265">
        <v>129.33333333333334</v>
      </c>
      <c r="G50" s="265">
        <v>125.26666666666668</v>
      </c>
      <c r="H50" s="265">
        <v>141.16666666666666</v>
      </c>
      <c r="I50" s="265">
        <v>145.23333333333332</v>
      </c>
      <c r="J50" s="265">
        <v>149.11666666666665</v>
      </c>
      <c r="K50" s="263">
        <v>141.35</v>
      </c>
      <c r="L50" s="263">
        <v>133.4</v>
      </c>
      <c r="M50" s="263">
        <v>100.62649999999999</v>
      </c>
    </row>
    <row r="51" spans="1:13">
      <c r="A51" s="282">
        <v>42</v>
      </c>
      <c r="B51" s="263" t="s">
        <v>66</v>
      </c>
      <c r="C51" s="263">
        <v>613.29999999999995</v>
      </c>
      <c r="D51" s="265">
        <v>611.94999999999993</v>
      </c>
      <c r="E51" s="265">
        <v>603.39999999999986</v>
      </c>
      <c r="F51" s="265">
        <v>593.49999999999989</v>
      </c>
      <c r="G51" s="265">
        <v>584.94999999999982</v>
      </c>
      <c r="H51" s="265">
        <v>621.84999999999991</v>
      </c>
      <c r="I51" s="265">
        <v>630.39999999999986</v>
      </c>
      <c r="J51" s="265">
        <v>640.29999999999995</v>
      </c>
      <c r="K51" s="263">
        <v>620.5</v>
      </c>
      <c r="L51" s="263">
        <v>602.04999999999995</v>
      </c>
      <c r="M51" s="263">
        <v>13.04064</v>
      </c>
    </row>
    <row r="52" spans="1:13">
      <c r="A52" s="282">
        <v>43</v>
      </c>
      <c r="B52" s="263" t="s">
        <v>69</v>
      </c>
      <c r="C52" s="263">
        <v>55.25</v>
      </c>
      <c r="D52" s="265">
        <v>55.1</v>
      </c>
      <c r="E52" s="265">
        <v>54.2</v>
      </c>
      <c r="F52" s="265">
        <v>53.15</v>
      </c>
      <c r="G52" s="265">
        <v>52.25</v>
      </c>
      <c r="H52" s="265">
        <v>56.150000000000006</v>
      </c>
      <c r="I52" s="265">
        <v>57.05</v>
      </c>
      <c r="J52" s="265">
        <v>58.100000000000009</v>
      </c>
      <c r="K52" s="263">
        <v>56</v>
      </c>
      <c r="L52" s="263">
        <v>54.05</v>
      </c>
      <c r="M52" s="263">
        <v>1078.41399</v>
      </c>
    </row>
    <row r="53" spans="1:13">
      <c r="A53" s="282">
        <v>44</v>
      </c>
      <c r="B53" s="263" t="s">
        <v>73</v>
      </c>
      <c r="C53" s="263">
        <v>460.55</v>
      </c>
      <c r="D53" s="265">
        <v>458.95</v>
      </c>
      <c r="E53" s="265">
        <v>452.9</v>
      </c>
      <c r="F53" s="265">
        <v>445.25</v>
      </c>
      <c r="G53" s="265">
        <v>439.2</v>
      </c>
      <c r="H53" s="265">
        <v>466.59999999999997</v>
      </c>
      <c r="I53" s="265">
        <v>472.65000000000003</v>
      </c>
      <c r="J53" s="265">
        <v>480.29999999999995</v>
      </c>
      <c r="K53" s="263">
        <v>465</v>
      </c>
      <c r="L53" s="263">
        <v>451.3</v>
      </c>
      <c r="M53" s="263">
        <v>169.21115</v>
      </c>
    </row>
    <row r="54" spans="1:13">
      <c r="A54" s="282">
        <v>45</v>
      </c>
      <c r="B54" s="263" t="s">
        <v>68</v>
      </c>
      <c r="C54" s="263">
        <v>522.85</v>
      </c>
      <c r="D54" s="265">
        <v>522.35</v>
      </c>
      <c r="E54" s="265">
        <v>516.90000000000009</v>
      </c>
      <c r="F54" s="265">
        <v>510.95000000000005</v>
      </c>
      <c r="G54" s="265">
        <v>505.50000000000011</v>
      </c>
      <c r="H54" s="265">
        <v>528.30000000000007</v>
      </c>
      <c r="I54" s="265">
        <v>533.75000000000011</v>
      </c>
      <c r="J54" s="265">
        <v>539.70000000000005</v>
      </c>
      <c r="K54" s="263">
        <v>527.79999999999995</v>
      </c>
      <c r="L54" s="263">
        <v>516.4</v>
      </c>
      <c r="M54" s="263">
        <v>106.76602</v>
      </c>
    </row>
    <row r="55" spans="1:13">
      <c r="A55" s="282">
        <v>46</v>
      </c>
      <c r="B55" s="263" t="s">
        <v>70</v>
      </c>
      <c r="C55" s="263">
        <v>395.75</v>
      </c>
      <c r="D55" s="265">
        <v>394.61666666666662</v>
      </c>
      <c r="E55" s="265">
        <v>388.13333333333321</v>
      </c>
      <c r="F55" s="265">
        <v>380.51666666666659</v>
      </c>
      <c r="G55" s="265">
        <v>374.03333333333319</v>
      </c>
      <c r="H55" s="265">
        <v>402.23333333333323</v>
      </c>
      <c r="I55" s="265">
        <v>408.7166666666667</v>
      </c>
      <c r="J55" s="265">
        <v>416.33333333333326</v>
      </c>
      <c r="K55" s="263">
        <v>401.1</v>
      </c>
      <c r="L55" s="263">
        <v>387</v>
      </c>
      <c r="M55" s="263">
        <v>29.633379999999999</v>
      </c>
    </row>
    <row r="56" spans="1:13">
      <c r="A56" s="282">
        <v>47</v>
      </c>
      <c r="B56" s="263" t="s">
        <v>230</v>
      </c>
      <c r="C56" s="263">
        <v>1162.8</v>
      </c>
      <c r="D56" s="265">
        <v>1172.4000000000001</v>
      </c>
      <c r="E56" s="265">
        <v>1148.8000000000002</v>
      </c>
      <c r="F56" s="265">
        <v>1134.8000000000002</v>
      </c>
      <c r="G56" s="265">
        <v>1111.2000000000003</v>
      </c>
      <c r="H56" s="265">
        <v>1186.4000000000001</v>
      </c>
      <c r="I56" s="265">
        <v>1210</v>
      </c>
      <c r="J56" s="265">
        <v>1224</v>
      </c>
      <c r="K56" s="263">
        <v>1196</v>
      </c>
      <c r="L56" s="263">
        <v>1158.4000000000001</v>
      </c>
      <c r="M56" s="263">
        <v>0.40162999999999999</v>
      </c>
    </row>
    <row r="57" spans="1:13">
      <c r="A57" s="282">
        <v>48</v>
      </c>
      <c r="B57" s="263" t="s">
        <v>71</v>
      </c>
      <c r="C57" s="263">
        <v>14989.8</v>
      </c>
      <c r="D57" s="265">
        <v>14880.883333333333</v>
      </c>
      <c r="E57" s="265">
        <v>14734.766666666666</v>
      </c>
      <c r="F57" s="265">
        <v>14479.733333333334</v>
      </c>
      <c r="G57" s="265">
        <v>14333.616666666667</v>
      </c>
      <c r="H57" s="265">
        <v>15135.916666666666</v>
      </c>
      <c r="I57" s="265">
        <v>15282.033333333331</v>
      </c>
      <c r="J57" s="265">
        <v>15537.066666666666</v>
      </c>
      <c r="K57" s="263">
        <v>15027</v>
      </c>
      <c r="L57" s="263">
        <v>14625.85</v>
      </c>
      <c r="M57" s="263">
        <v>0.28854999999999997</v>
      </c>
    </row>
    <row r="58" spans="1:13">
      <c r="A58" s="282">
        <v>49</v>
      </c>
      <c r="B58" s="263" t="s">
        <v>74</v>
      </c>
      <c r="C58" s="263">
        <v>3450.4</v>
      </c>
      <c r="D58" s="265">
        <v>3435.3166666666671</v>
      </c>
      <c r="E58" s="265">
        <v>3414.0833333333339</v>
      </c>
      <c r="F58" s="265">
        <v>3377.7666666666669</v>
      </c>
      <c r="G58" s="265">
        <v>3356.5333333333338</v>
      </c>
      <c r="H58" s="265">
        <v>3471.6333333333341</v>
      </c>
      <c r="I58" s="265">
        <v>3492.8666666666668</v>
      </c>
      <c r="J58" s="265">
        <v>3529.1833333333343</v>
      </c>
      <c r="K58" s="263">
        <v>3456.55</v>
      </c>
      <c r="L58" s="263">
        <v>3399</v>
      </c>
      <c r="M58" s="263">
        <v>3.1107800000000001</v>
      </c>
    </row>
    <row r="59" spans="1:13">
      <c r="A59" s="282">
        <v>50</v>
      </c>
      <c r="B59" s="263" t="s">
        <v>80</v>
      </c>
      <c r="C59" s="263">
        <v>620.6</v>
      </c>
      <c r="D59" s="265">
        <v>622.55000000000007</v>
      </c>
      <c r="E59" s="265">
        <v>613.15000000000009</v>
      </c>
      <c r="F59" s="265">
        <v>605.70000000000005</v>
      </c>
      <c r="G59" s="265">
        <v>596.30000000000007</v>
      </c>
      <c r="H59" s="265">
        <v>630.00000000000011</v>
      </c>
      <c r="I59" s="265">
        <v>639.4</v>
      </c>
      <c r="J59" s="265">
        <v>646.85000000000014</v>
      </c>
      <c r="K59" s="263">
        <v>631.95000000000005</v>
      </c>
      <c r="L59" s="263">
        <v>615.1</v>
      </c>
      <c r="M59" s="263">
        <v>2.8198699999999999</v>
      </c>
    </row>
    <row r="60" spans="1:13">
      <c r="A60" s="282">
        <v>51</v>
      </c>
      <c r="B60" s="263" t="s">
        <v>75</v>
      </c>
      <c r="C60" s="263">
        <v>439.95</v>
      </c>
      <c r="D60" s="265">
        <v>437.68333333333339</v>
      </c>
      <c r="E60" s="265">
        <v>432.86666666666679</v>
      </c>
      <c r="F60" s="265">
        <v>425.78333333333342</v>
      </c>
      <c r="G60" s="265">
        <v>420.96666666666681</v>
      </c>
      <c r="H60" s="265">
        <v>444.76666666666677</v>
      </c>
      <c r="I60" s="265">
        <v>449.58333333333337</v>
      </c>
      <c r="J60" s="265">
        <v>456.66666666666674</v>
      </c>
      <c r="K60" s="263">
        <v>442.5</v>
      </c>
      <c r="L60" s="263">
        <v>430.6</v>
      </c>
      <c r="M60" s="263">
        <v>14.859489999999999</v>
      </c>
    </row>
    <row r="61" spans="1:13">
      <c r="A61" s="282">
        <v>52</v>
      </c>
      <c r="B61" s="263" t="s">
        <v>76</v>
      </c>
      <c r="C61" s="263">
        <v>158.30000000000001</v>
      </c>
      <c r="D61" s="265">
        <v>156.35</v>
      </c>
      <c r="E61" s="265">
        <v>153.69999999999999</v>
      </c>
      <c r="F61" s="265">
        <v>149.1</v>
      </c>
      <c r="G61" s="265">
        <v>146.44999999999999</v>
      </c>
      <c r="H61" s="265">
        <v>160.94999999999999</v>
      </c>
      <c r="I61" s="265">
        <v>163.60000000000002</v>
      </c>
      <c r="J61" s="265">
        <v>168.2</v>
      </c>
      <c r="K61" s="263">
        <v>159</v>
      </c>
      <c r="L61" s="263">
        <v>151.75</v>
      </c>
      <c r="M61" s="263">
        <v>156.11839000000001</v>
      </c>
    </row>
    <row r="62" spans="1:13">
      <c r="A62" s="282">
        <v>53</v>
      </c>
      <c r="B62" s="263" t="s">
        <v>77</v>
      </c>
      <c r="C62" s="263">
        <v>126.8</v>
      </c>
      <c r="D62" s="265">
        <v>127.73333333333333</v>
      </c>
      <c r="E62" s="265">
        <v>125.06666666666666</v>
      </c>
      <c r="F62" s="265">
        <v>123.33333333333333</v>
      </c>
      <c r="G62" s="265">
        <v>120.66666666666666</v>
      </c>
      <c r="H62" s="265">
        <v>129.46666666666667</v>
      </c>
      <c r="I62" s="265">
        <v>132.13333333333333</v>
      </c>
      <c r="J62" s="265">
        <v>133.86666666666667</v>
      </c>
      <c r="K62" s="263">
        <v>130.4</v>
      </c>
      <c r="L62" s="263">
        <v>126</v>
      </c>
      <c r="M62" s="263">
        <v>10.61298</v>
      </c>
    </row>
    <row r="63" spans="1:13">
      <c r="A63" s="282">
        <v>54</v>
      </c>
      <c r="B63" s="263" t="s">
        <v>81</v>
      </c>
      <c r="C63" s="263">
        <v>534.95000000000005</v>
      </c>
      <c r="D63" s="265">
        <v>528.95000000000005</v>
      </c>
      <c r="E63" s="265">
        <v>520.05000000000007</v>
      </c>
      <c r="F63" s="265">
        <v>505.15</v>
      </c>
      <c r="G63" s="265">
        <v>496.25</v>
      </c>
      <c r="H63" s="265">
        <v>543.85000000000014</v>
      </c>
      <c r="I63" s="265">
        <v>552.75000000000023</v>
      </c>
      <c r="J63" s="265">
        <v>567.6500000000002</v>
      </c>
      <c r="K63" s="263">
        <v>537.85</v>
      </c>
      <c r="L63" s="263">
        <v>514.04999999999995</v>
      </c>
      <c r="M63" s="263">
        <v>31.8993</v>
      </c>
    </row>
    <row r="64" spans="1:13">
      <c r="A64" s="282">
        <v>55</v>
      </c>
      <c r="B64" s="263" t="s">
        <v>82</v>
      </c>
      <c r="C64" s="263">
        <v>805.5</v>
      </c>
      <c r="D64" s="265">
        <v>801.4666666666667</v>
      </c>
      <c r="E64" s="265">
        <v>794.03333333333342</v>
      </c>
      <c r="F64" s="265">
        <v>782.56666666666672</v>
      </c>
      <c r="G64" s="265">
        <v>775.13333333333344</v>
      </c>
      <c r="H64" s="265">
        <v>812.93333333333339</v>
      </c>
      <c r="I64" s="265">
        <v>820.36666666666679</v>
      </c>
      <c r="J64" s="265">
        <v>831.83333333333337</v>
      </c>
      <c r="K64" s="263">
        <v>808.9</v>
      </c>
      <c r="L64" s="263">
        <v>790</v>
      </c>
      <c r="M64" s="263">
        <v>26.510619999999999</v>
      </c>
    </row>
    <row r="65" spans="1:13">
      <c r="A65" s="282">
        <v>56</v>
      </c>
      <c r="B65" s="263" t="s">
        <v>231</v>
      </c>
      <c r="C65" s="263">
        <v>171.2</v>
      </c>
      <c r="D65" s="265">
        <v>170.53333333333333</v>
      </c>
      <c r="E65" s="265">
        <v>168.31666666666666</v>
      </c>
      <c r="F65" s="265">
        <v>165.43333333333334</v>
      </c>
      <c r="G65" s="265">
        <v>163.21666666666667</v>
      </c>
      <c r="H65" s="265">
        <v>173.41666666666666</v>
      </c>
      <c r="I65" s="265">
        <v>175.6333333333333</v>
      </c>
      <c r="J65" s="265">
        <v>178.51666666666665</v>
      </c>
      <c r="K65" s="263">
        <v>172.75</v>
      </c>
      <c r="L65" s="263">
        <v>167.65</v>
      </c>
      <c r="M65" s="263">
        <v>21.474119999999999</v>
      </c>
    </row>
    <row r="66" spans="1:13">
      <c r="A66" s="282">
        <v>57</v>
      </c>
      <c r="B66" s="263" t="s">
        <v>83</v>
      </c>
      <c r="C66" s="263">
        <v>146.9</v>
      </c>
      <c r="D66" s="265">
        <v>146.41666666666666</v>
      </c>
      <c r="E66" s="265">
        <v>145.23333333333332</v>
      </c>
      <c r="F66" s="265">
        <v>143.56666666666666</v>
      </c>
      <c r="G66" s="265">
        <v>142.38333333333333</v>
      </c>
      <c r="H66" s="265">
        <v>148.08333333333331</v>
      </c>
      <c r="I66" s="265">
        <v>149.26666666666665</v>
      </c>
      <c r="J66" s="265">
        <v>150.93333333333331</v>
      </c>
      <c r="K66" s="263">
        <v>147.6</v>
      </c>
      <c r="L66" s="263">
        <v>144.75</v>
      </c>
      <c r="M66" s="263">
        <v>157.84630000000001</v>
      </c>
    </row>
    <row r="67" spans="1:13">
      <c r="A67" s="282">
        <v>58</v>
      </c>
      <c r="B67" s="263" t="s">
        <v>823</v>
      </c>
      <c r="C67" s="263">
        <v>2825.4</v>
      </c>
      <c r="D67" s="265">
        <v>2797.4666666666667</v>
      </c>
      <c r="E67" s="265">
        <v>2754.9333333333334</v>
      </c>
      <c r="F67" s="265">
        <v>2684.4666666666667</v>
      </c>
      <c r="G67" s="265">
        <v>2641.9333333333334</v>
      </c>
      <c r="H67" s="265">
        <v>2867.9333333333334</v>
      </c>
      <c r="I67" s="265">
        <v>2910.4666666666672</v>
      </c>
      <c r="J67" s="265">
        <v>2980.9333333333334</v>
      </c>
      <c r="K67" s="263">
        <v>2840</v>
      </c>
      <c r="L67" s="263">
        <v>2727</v>
      </c>
      <c r="M67" s="263">
        <v>7.5745500000000003</v>
      </c>
    </row>
    <row r="68" spans="1:13">
      <c r="A68" s="282">
        <v>59</v>
      </c>
      <c r="B68" s="263" t="s">
        <v>84</v>
      </c>
      <c r="C68" s="263">
        <v>1598.6</v>
      </c>
      <c r="D68" s="265">
        <v>1603.1833333333332</v>
      </c>
      <c r="E68" s="265">
        <v>1581.3166666666664</v>
      </c>
      <c r="F68" s="265">
        <v>1564.0333333333333</v>
      </c>
      <c r="G68" s="265">
        <v>1542.1666666666665</v>
      </c>
      <c r="H68" s="265">
        <v>1620.4666666666662</v>
      </c>
      <c r="I68" s="265">
        <v>1642.333333333333</v>
      </c>
      <c r="J68" s="265">
        <v>1659.6166666666661</v>
      </c>
      <c r="K68" s="263">
        <v>1625.05</v>
      </c>
      <c r="L68" s="263">
        <v>1585.9</v>
      </c>
      <c r="M68" s="263">
        <v>3.7591999999999999</v>
      </c>
    </row>
    <row r="69" spans="1:13">
      <c r="A69" s="282">
        <v>60</v>
      </c>
      <c r="B69" s="263" t="s">
        <v>85</v>
      </c>
      <c r="C69" s="263">
        <v>560.54999999999995</v>
      </c>
      <c r="D69" s="265">
        <v>562.01666666666665</v>
      </c>
      <c r="E69" s="265">
        <v>551.5333333333333</v>
      </c>
      <c r="F69" s="265">
        <v>542.51666666666665</v>
      </c>
      <c r="G69" s="265">
        <v>532.0333333333333</v>
      </c>
      <c r="H69" s="265">
        <v>571.0333333333333</v>
      </c>
      <c r="I69" s="265">
        <v>581.51666666666665</v>
      </c>
      <c r="J69" s="265">
        <v>590.5333333333333</v>
      </c>
      <c r="K69" s="263">
        <v>572.5</v>
      </c>
      <c r="L69" s="263">
        <v>553</v>
      </c>
      <c r="M69" s="263">
        <v>34.835680000000004</v>
      </c>
    </row>
    <row r="70" spans="1:13">
      <c r="A70" s="282">
        <v>61</v>
      </c>
      <c r="B70" s="263" t="s">
        <v>232</v>
      </c>
      <c r="C70" s="263">
        <v>769.95</v>
      </c>
      <c r="D70" s="265">
        <v>768.70000000000016</v>
      </c>
      <c r="E70" s="265">
        <v>762.5500000000003</v>
      </c>
      <c r="F70" s="265">
        <v>755.15000000000009</v>
      </c>
      <c r="G70" s="265">
        <v>749.00000000000023</v>
      </c>
      <c r="H70" s="265">
        <v>776.10000000000036</v>
      </c>
      <c r="I70" s="265">
        <v>782.25000000000023</v>
      </c>
      <c r="J70" s="265">
        <v>789.65000000000043</v>
      </c>
      <c r="K70" s="263">
        <v>774.85</v>
      </c>
      <c r="L70" s="263">
        <v>761.3</v>
      </c>
      <c r="M70" s="263">
        <v>2.1446900000000002</v>
      </c>
    </row>
    <row r="71" spans="1:13">
      <c r="A71" s="282">
        <v>62</v>
      </c>
      <c r="B71" s="263" t="s">
        <v>233</v>
      </c>
      <c r="C71" s="263">
        <v>401.25</v>
      </c>
      <c r="D71" s="265">
        <v>403.7833333333333</v>
      </c>
      <c r="E71" s="265">
        <v>394.61666666666662</v>
      </c>
      <c r="F71" s="265">
        <v>387.98333333333329</v>
      </c>
      <c r="G71" s="265">
        <v>378.81666666666661</v>
      </c>
      <c r="H71" s="265">
        <v>410.41666666666663</v>
      </c>
      <c r="I71" s="265">
        <v>419.58333333333337</v>
      </c>
      <c r="J71" s="265">
        <v>426.21666666666664</v>
      </c>
      <c r="K71" s="263">
        <v>412.95</v>
      </c>
      <c r="L71" s="263">
        <v>397.15</v>
      </c>
      <c r="M71" s="263">
        <v>7.1899300000000004</v>
      </c>
    </row>
    <row r="72" spans="1:13">
      <c r="A72" s="282">
        <v>63</v>
      </c>
      <c r="B72" s="263" t="s">
        <v>86</v>
      </c>
      <c r="C72" s="263">
        <v>862.85</v>
      </c>
      <c r="D72" s="265">
        <v>869.48333333333323</v>
      </c>
      <c r="E72" s="265">
        <v>849.61666666666645</v>
      </c>
      <c r="F72" s="265">
        <v>836.38333333333321</v>
      </c>
      <c r="G72" s="265">
        <v>816.51666666666642</v>
      </c>
      <c r="H72" s="265">
        <v>882.71666666666647</v>
      </c>
      <c r="I72" s="265">
        <v>902.58333333333326</v>
      </c>
      <c r="J72" s="265">
        <v>915.81666666666649</v>
      </c>
      <c r="K72" s="263">
        <v>889.35</v>
      </c>
      <c r="L72" s="263">
        <v>856.25</v>
      </c>
      <c r="M72" s="263">
        <v>12.24666</v>
      </c>
    </row>
    <row r="73" spans="1:13">
      <c r="A73" s="282">
        <v>64</v>
      </c>
      <c r="B73" s="263" t="s">
        <v>92</v>
      </c>
      <c r="C73" s="263">
        <v>304.25</v>
      </c>
      <c r="D73" s="265">
        <v>303.88333333333338</v>
      </c>
      <c r="E73" s="265">
        <v>297.06666666666678</v>
      </c>
      <c r="F73" s="265">
        <v>289.88333333333338</v>
      </c>
      <c r="G73" s="265">
        <v>283.06666666666678</v>
      </c>
      <c r="H73" s="265">
        <v>311.06666666666678</v>
      </c>
      <c r="I73" s="265">
        <v>317.88333333333338</v>
      </c>
      <c r="J73" s="265">
        <v>325.06666666666678</v>
      </c>
      <c r="K73" s="263">
        <v>310.7</v>
      </c>
      <c r="L73" s="263">
        <v>296.7</v>
      </c>
      <c r="M73" s="263">
        <v>94.899420000000006</v>
      </c>
    </row>
    <row r="74" spans="1:13">
      <c r="A74" s="282">
        <v>65</v>
      </c>
      <c r="B74" s="263" t="s">
        <v>87</v>
      </c>
      <c r="C74" s="263">
        <v>526.1</v>
      </c>
      <c r="D74" s="265">
        <v>525.79999999999995</v>
      </c>
      <c r="E74" s="265">
        <v>521.59999999999991</v>
      </c>
      <c r="F74" s="265">
        <v>517.09999999999991</v>
      </c>
      <c r="G74" s="265">
        <v>512.89999999999986</v>
      </c>
      <c r="H74" s="265">
        <v>530.29999999999995</v>
      </c>
      <c r="I74" s="265">
        <v>534.5</v>
      </c>
      <c r="J74" s="265">
        <v>539</v>
      </c>
      <c r="K74" s="263">
        <v>530</v>
      </c>
      <c r="L74" s="263">
        <v>521.29999999999995</v>
      </c>
      <c r="M74" s="263">
        <v>30.070889999999999</v>
      </c>
    </row>
    <row r="75" spans="1:13">
      <c r="A75" s="282">
        <v>66</v>
      </c>
      <c r="B75" s="263" t="s">
        <v>234</v>
      </c>
      <c r="C75" s="263">
        <v>1472.35</v>
      </c>
      <c r="D75" s="265">
        <v>1476.8500000000001</v>
      </c>
      <c r="E75" s="265">
        <v>1440.7000000000003</v>
      </c>
      <c r="F75" s="265">
        <v>1409.0500000000002</v>
      </c>
      <c r="G75" s="265">
        <v>1372.9000000000003</v>
      </c>
      <c r="H75" s="265">
        <v>1508.5000000000002</v>
      </c>
      <c r="I75" s="265">
        <v>1544.6500000000003</v>
      </c>
      <c r="J75" s="265">
        <v>1576.3000000000002</v>
      </c>
      <c r="K75" s="263">
        <v>1513</v>
      </c>
      <c r="L75" s="263">
        <v>1445.2</v>
      </c>
      <c r="M75" s="263">
        <v>1.9176200000000001</v>
      </c>
    </row>
    <row r="76" spans="1:13">
      <c r="A76" s="282">
        <v>67</v>
      </c>
      <c r="B76" s="263" t="s">
        <v>834</v>
      </c>
      <c r="C76" s="263">
        <v>261.64999999999998</v>
      </c>
      <c r="D76" s="265">
        <v>258.31666666666666</v>
      </c>
      <c r="E76" s="265">
        <v>234.93333333333334</v>
      </c>
      <c r="F76" s="265">
        <v>208.21666666666667</v>
      </c>
      <c r="G76" s="265">
        <v>184.83333333333334</v>
      </c>
      <c r="H76" s="265">
        <v>285.0333333333333</v>
      </c>
      <c r="I76" s="265">
        <v>308.41666666666663</v>
      </c>
      <c r="J76" s="265">
        <v>335.13333333333333</v>
      </c>
      <c r="K76" s="263">
        <v>281.7</v>
      </c>
      <c r="L76" s="263">
        <v>231.6</v>
      </c>
      <c r="M76" s="263">
        <v>39.542720000000003</v>
      </c>
    </row>
    <row r="77" spans="1:13">
      <c r="A77" s="282">
        <v>68</v>
      </c>
      <c r="B77" s="263" t="s">
        <v>90</v>
      </c>
      <c r="C77" s="263">
        <v>3411</v>
      </c>
      <c r="D77" s="265">
        <v>3436</v>
      </c>
      <c r="E77" s="265">
        <v>3346</v>
      </c>
      <c r="F77" s="265">
        <v>3281</v>
      </c>
      <c r="G77" s="265">
        <v>3191</v>
      </c>
      <c r="H77" s="265">
        <v>3501</v>
      </c>
      <c r="I77" s="265">
        <v>3591</v>
      </c>
      <c r="J77" s="265">
        <v>3656</v>
      </c>
      <c r="K77" s="263">
        <v>3526</v>
      </c>
      <c r="L77" s="263">
        <v>3371</v>
      </c>
      <c r="M77" s="263">
        <v>8.3436599999999999</v>
      </c>
    </row>
    <row r="78" spans="1:13">
      <c r="A78" s="282">
        <v>69</v>
      </c>
      <c r="B78" s="263" t="s">
        <v>348</v>
      </c>
      <c r="C78" s="263">
        <v>2409.85</v>
      </c>
      <c r="D78" s="265">
        <v>2382.2833333333333</v>
      </c>
      <c r="E78" s="265">
        <v>2339.5666666666666</v>
      </c>
      <c r="F78" s="265">
        <v>2269.2833333333333</v>
      </c>
      <c r="G78" s="265">
        <v>2226.5666666666666</v>
      </c>
      <c r="H78" s="265">
        <v>2452.5666666666666</v>
      </c>
      <c r="I78" s="265">
        <v>2495.2833333333328</v>
      </c>
      <c r="J78" s="265">
        <v>2565.5666666666666</v>
      </c>
      <c r="K78" s="263">
        <v>2425</v>
      </c>
      <c r="L78" s="263">
        <v>2312</v>
      </c>
      <c r="M78" s="263">
        <v>2.6548799999999999</v>
      </c>
    </row>
    <row r="79" spans="1:13">
      <c r="A79" s="282">
        <v>70</v>
      </c>
      <c r="B79" s="263" t="s">
        <v>93</v>
      </c>
      <c r="C79" s="263">
        <v>4342.25</v>
      </c>
      <c r="D79" s="265">
        <v>4363.1500000000005</v>
      </c>
      <c r="E79" s="265">
        <v>4264.1000000000013</v>
      </c>
      <c r="F79" s="265">
        <v>4185.9500000000007</v>
      </c>
      <c r="G79" s="265">
        <v>4086.9000000000015</v>
      </c>
      <c r="H79" s="265">
        <v>4441.3000000000011</v>
      </c>
      <c r="I79" s="265">
        <v>4540.3500000000004</v>
      </c>
      <c r="J79" s="265">
        <v>4618.5000000000009</v>
      </c>
      <c r="K79" s="263">
        <v>4462.2</v>
      </c>
      <c r="L79" s="263">
        <v>4285</v>
      </c>
      <c r="M79" s="263">
        <v>9.2175799999999999</v>
      </c>
    </row>
    <row r="80" spans="1:13">
      <c r="A80" s="282">
        <v>71</v>
      </c>
      <c r="B80" s="263" t="s">
        <v>235</v>
      </c>
      <c r="C80" s="263">
        <v>85.75</v>
      </c>
      <c r="D80" s="265">
        <v>84.566666666666663</v>
      </c>
      <c r="E80" s="265">
        <v>80.433333333333323</v>
      </c>
      <c r="F80" s="265">
        <v>75.11666666666666</v>
      </c>
      <c r="G80" s="265">
        <v>70.98333333333332</v>
      </c>
      <c r="H80" s="265">
        <v>89.883333333333326</v>
      </c>
      <c r="I80" s="265">
        <v>94.016666666666652</v>
      </c>
      <c r="J80" s="265">
        <v>99.333333333333329</v>
      </c>
      <c r="K80" s="263">
        <v>88.7</v>
      </c>
      <c r="L80" s="263">
        <v>79.25</v>
      </c>
      <c r="M80" s="263">
        <v>67.438249999999996</v>
      </c>
    </row>
    <row r="81" spans="1:13">
      <c r="A81" s="282">
        <v>72</v>
      </c>
      <c r="B81" s="263" t="s">
        <v>94</v>
      </c>
      <c r="C81" s="263">
        <v>2669.45</v>
      </c>
      <c r="D81" s="265">
        <v>2646.1</v>
      </c>
      <c r="E81" s="265">
        <v>2608.6999999999998</v>
      </c>
      <c r="F81" s="265">
        <v>2547.9499999999998</v>
      </c>
      <c r="G81" s="265">
        <v>2510.5499999999997</v>
      </c>
      <c r="H81" s="265">
        <v>2706.85</v>
      </c>
      <c r="I81" s="265">
        <v>2744.2500000000005</v>
      </c>
      <c r="J81" s="265">
        <v>2805</v>
      </c>
      <c r="K81" s="263">
        <v>2683.5</v>
      </c>
      <c r="L81" s="263">
        <v>2585.35</v>
      </c>
      <c r="M81" s="263">
        <v>8.3973800000000001</v>
      </c>
    </row>
    <row r="82" spans="1:13">
      <c r="A82" s="282">
        <v>73</v>
      </c>
      <c r="B82" s="263" t="s">
        <v>236</v>
      </c>
      <c r="C82" s="263">
        <v>489.15</v>
      </c>
      <c r="D82" s="265">
        <v>488.56666666666661</v>
      </c>
      <c r="E82" s="265">
        <v>482.18333333333322</v>
      </c>
      <c r="F82" s="265">
        <v>475.21666666666664</v>
      </c>
      <c r="G82" s="265">
        <v>468.83333333333326</v>
      </c>
      <c r="H82" s="265">
        <v>495.53333333333319</v>
      </c>
      <c r="I82" s="265">
        <v>501.91666666666663</v>
      </c>
      <c r="J82" s="265">
        <v>508.88333333333316</v>
      </c>
      <c r="K82" s="263">
        <v>494.95</v>
      </c>
      <c r="L82" s="263">
        <v>481.6</v>
      </c>
      <c r="M82" s="263">
        <v>14.69211</v>
      </c>
    </row>
    <row r="83" spans="1:13">
      <c r="A83" s="282">
        <v>74</v>
      </c>
      <c r="B83" s="263" t="s">
        <v>237</v>
      </c>
      <c r="C83" s="263">
        <v>1411.1</v>
      </c>
      <c r="D83" s="265">
        <v>1405.5833333333333</v>
      </c>
      <c r="E83" s="265">
        <v>1384.1666666666665</v>
      </c>
      <c r="F83" s="265">
        <v>1357.2333333333333</v>
      </c>
      <c r="G83" s="265">
        <v>1335.8166666666666</v>
      </c>
      <c r="H83" s="265">
        <v>1432.5166666666664</v>
      </c>
      <c r="I83" s="265">
        <v>1453.9333333333329</v>
      </c>
      <c r="J83" s="265">
        <v>1480.8666666666663</v>
      </c>
      <c r="K83" s="263">
        <v>1427</v>
      </c>
      <c r="L83" s="263">
        <v>1378.65</v>
      </c>
      <c r="M83" s="263">
        <v>0.43935000000000002</v>
      </c>
    </row>
    <row r="84" spans="1:13">
      <c r="A84" s="282">
        <v>75</v>
      </c>
      <c r="B84" s="263" t="s">
        <v>96</v>
      </c>
      <c r="C84" s="263">
        <v>1363.25</v>
      </c>
      <c r="D84" s="265">
        <v>1359.75</v>
      </c>
      <c r="E84" s="265">
        <v>1334.5</v>
      </c>
      <c r="F84" s="265">
        <v>1305.75</v>
      </c>
      <c r="G84" s="265">
        <v>1280.5</v>
      </c>
      <c r="H84" s="265">
        <v>1388.5</v>
      </c>
      <c r="I84" s="265">
        <v>1413.75</v>
      </c>
      <c r="J84" s="265">
        <v>1442.5</v>
      </c>
      <c r="K84" s="263">
        <v>1385</v>
      </c>
      <c r="L84" s="263">
        <v>1331</v>
      </c>
      <c r="M84" s="263">
        <v>7.6466599999999998</v>
      </c>
    </row>
    <row r="85" spans="1:13">
      <c r="A85" s="282">
        <v>76</v>
      </c>
      <c r="B85" s="263" t="s">
        <v>97</v>
      </c>
      <c r="C85" s="263">
        <v>199.8</v>
      </c>
      <c r="D85" s="265">
        <v>199.95000000000002</v>
      </c>
      <c r="E85" s="265">
        <v>196.90000000000003</v>
      </c>
      <c r="F85" s="265">
        <v>194.00000000000003</v>
      </c>
      <c r="G85" s="265">
        <v>190.95000000000005</v>
      </c>
      <c r="H85" s="265">
        <v>202.85000000000002</v>
      </c>
      <c r="I85" s="265">
        <v>205.90000000000003</v>
      </c>
      <c r="J85" s="265">
        <v>208.8</v>
      </c>
      <c r="K85" s="263">
        <v>203</v>
      </c>
      <c r="L85" s="263">
        <v>197.05</v>
      </c>
      <c r="M85" s="263">
        <v>26.295349999999999</v>
      </c>
    </row>
    <row r="86" spans="1:13">
      <c r="A86" s="282">
        <v>77</v>
      </c>
      <c r="B86" s="263" t="s">
        <v>98</v>
      </c>
      <c r="C86" s="263">
        <v>83.75</v>
      </c>
      <c r="D86" s="265">
        <v>83.566666666666663</v>
      </c>
      <c r="E86" s="265">
        <v>81.48333333333332</v>
      </c>
      <c r="F86" s="265">
        <v>79.216666666666654</v>
      </c>
      <c r="G86" s="265">
        <v>77.133333333333312</v>
      </c>
      <c r="H86" s="265">
        <v>85.833333333333329</v>
      </c>
      <c r="I86" s="265">
        <v>87.916666666666671</v>
      </c>
      <c r="J86" s="265">
        <v>90.183333333333337</v>
      </c>
      <c r="K86" s="263">
        <v>85.65</v>
      </c>
      <c r="L86" s="263">
        <v>81.3</v>
      </c>
      <c r="M86" s="263">
        <v>259.69376</v>
      </c>
    </row>
    <row r="87" spans="1:13">
      <c r="A87" s="282">
        <v>78</v>
      </c>
      <c r="B87" s="263" t="s">
        <v>359</v>
      </c>
      <c r="C87" s="263">
        <v>186.9</v>
      </c>
      <c r="D87" s="265">
        <v>184.5</v>
      </c>
      <c r="E87" s="265">
        <v>180.05</v>
      </c>
      <c r="F87" s="265">
        <v>173.20000000000002</v>
      </c>
      <c r="G87" s="265">
        <v>168.75000000000003</v>
      </c>
      <c r="H87" s="265">
        <v>191.35</v>
      </c>
      <c r="I87" s="265">
        <v>195.79999999999998</v>
      </c>
      <c r="J87" s="265">
        <v>202.64999999999998</v>
      </c>
      <c r="K87" s="263">
        <v>188.95</v>
      </c>
      <c r="L87" s="263">
        <v>177.65</v>
      </c>
      <c r="M87" s="263">
        <v>54.687489999999997</v>
      </c>
    </row>
    <row r="88" spans="1:13">
      <c r="A88" s="282">
        <v>79</v>
      </c>
      <c r="B88" s="263" t="s">
        <v>240</v>
      </c>
      <c r="C88" s="263">
        <v>66.95</v>
      </c>
      <c r="D88" s="265">
        <v>67.466666666666669</v>
      </c>
      <c r="E88" s="265">
        <v>65.583333333333343</v>
      </c>
      <c r="F88" s="265">
        <v>64.216666666666669</v>
      </c>
      <c r="G88" s="265">
        <v>62.333333333333343</v>
      </c>
      <c r="H88" s="265">
        <v>68.833333333333343</v>
      </c>
      <c r="I88" s="265">
        <v>70.716666666666669</v>
      </c>
      <c r="J88" s="265">
        <v>72.083333333333343</v>
      </c>
      <c r="K88" s="263">
        <v>69.349999999999994</v>
      </c>
      <c r="L88" s="263">
        <v>66.099999999999994</v>
      </c>
      <c r="M88" s="263">
        <v>28.170069999999999</v>
      </c>
    </row>
    <row r="89" spans="1:13">
      <c r="A89" s="282">
        <v>80</v>
      </c>
      <c r="B89" s="263" t="s">
        <v>99</v>
      </c>
      <c r="C89" s="263">
        <v>143.55000000000001</v>
      </c>
      <c r="D89" s="265">
        <v>144.30000000000001</v>
      </c>
      <c r="E89" s="265">
        <v>140.80000000000001</v>
      </c>
      <c r="F89" s="265">
        <v>138.05000000000001</v>
      </c>
      <c r="G89" s="265">
        <v>134.55000000000001</v>
      </c>
      <c r="H89" s="265">
        <v>147.05000000000001</v>
      </c>
      <c r="I89" s="265">
        <v>150.55000000000001</v>
      </c>
      <c r="J89" s="265">
        <v>153.30000000000001</v>
      </c>
      <c r="K89" s="263">
        <v>147.80000000000001</v>
      </c>
      <c r="L89" s="263">
        <v>141.55000000000001</v>
      </c>
      <c r="M89" s="263">
        <v>225.13115999999999</v>
      </c>
    </row>
    <row r="90" spans="1:13">
      <c r="A90" s="282">
        <v>81</v>
      </c>
      <c r="B90" s="263" t="s">
        <v>102</v>
      </c>
      <c r="C90" s="263">
        <v>27</v>
      </c>
      <c r="D90" s="265">
        <v>27.016666666666669</v>
      </c>
      <c r="E90" s="265">
        <v>26.333333333333339</v>
      </c>
      <c r="F90" s="265">
        <v>25.666666666666671</v>
      </c>
      <c r="G90" s="265">
        <v>24.983333333333341</v>
      </c>
      <c r="H90" s="265">
        <v>27.683333333333337</v>
      </c>
      <c r="I90" s="265">
        <v>28.366666666666667</v>
      </c>
      <c r="J90" s="265">
        <v>29.033333333333335</v>
      </c>
      <c r="K90" s="263">
        <v>27.7</v>
      </c>
      <c r="L90" s="263">
        <v>26.35</v>
      </c>
      <c r="M90" s="263">
        <v>145.96346</v>
      </c>
    </row>
    <row r="91" spans="1:13">
      <c r="A91" s="282">
        <v>82</v>
      </c>
      <c r="B91" s="263" t="s">
        <v>241</v>
      </c>
      <c r="C91" s="263">
        <v>209.25</v>
      </c>
      <c r="D91" s="265">
        <v>208.7166666666667</v>
      </c>
      <c r="E91" s="265">
        <v>202.5833333333334</v>
      </c>
      <c r="F91" s="265">
        <v>195.91666666666671</v>
      </c>
      <c r="G91" s="265">
        <v>189.78333333333342</v>
      </c>
      <c r="H91" s="265">
        <v>215.38333333333338</v>
      </c>
      <c r="I91" s="265">
        <v>221.51666666666671</v>
      </c>
      <c r="J91" s="265">
        <v>228.18333333333337</v>
      </c>
      <c r="K91" s="263">
        <v>214.85</v>
      </c>
      <c r="L91" s="263">
        <v>202.05</v>
      </c>
      <c r="M91" s="263">
        <v>8.8868899999999993</v>
      </c>
    </row>
    <row r="92" spans="1:13">
      <c r="A92" s="282">
        <v>83</v>
      </c>
      <c r="B92" s="263" t="s">
        <v>100</v>
      </c>
      <c r="C92" s="263">
        <v>473.55</v>
      </c>
      <c r="D92" s="265">
        <v>471.91666666666669</v>
      </c>
      <c r="E92" s="265">
        <v>464.88333333333338</v>
      </c>
      <c r="F92" s="265">
        <v>456.2166666666667</v>
      </c>
      <c r="G92" s="265">
        <v>449.18333333333339</v>
      </c>
      <c r="H92" s="265">
        <v>480.58333333333337</v>
      </c>
      <c r="I92" s="265">
        <v>487.61666666666667</v>
      </c>
      <c r="J92" s="265">
        <v>496.28333333333336</v>
      </c>
      <c r="K92" s="263">
        <v>478.95</v>
      </c>
      <c r="L92" s="263">
        <v>463.25</v>
      </c>
      <c r="M92" s="263">
        <v>16.844460000000002</v>
      </c>
    </row>
    <row r="93" spans="1:13">
      <c r="A93" s="282">
        <v>84</v>
      </c>
      <c r="B93" s="263" t="s">
        <v>242</v>
      </c>
      <c r="C93" s="263">
        <v>479.6</v>
      </c>
      <c r="D93" s="265">
        <v>480.91666666666669</v>
      </c>
      <c r="E93" s="265">
        <v>473.88333333333338</v>
      </c>
      <c r="F93" s="265">
        <v>468.16666666666669</v>
      </c>
      <c r="G93" s="265">
        <v>461.13333333333338</v>
      </c>
      <c r="H93" s="265">
        <v>486.63333333333338</v>
      </c>
      <c r="I93" s="265">
        <v>493.66666666666669</v>
      </c>
      <c r="J93" s="265">
        <v>499.38333333333338</v>
      </c>
      <c r="K93" s="263">
        <v>487.95</v>
      </c>
      <c r="L93" s="263">
        <v>475.2</v>
      </c>
      <c r="M93" s="263">
        <v>1.48336</v>
      </c>
    </row>
    <row r="94" spans="1:13">
      <c r="A94" s="282">
        <v>85</v>
      </c>
      <c r="B94" s="263" t="s">
        <v>103</v>
      </c>
      <c r="C94" s="263">
        <v>680.85</v>
      </c>
      <c r="D94" s="265">
        <v>682.33333333333337</v>
      </c>
      <c r="E94" s="265">
        <v>672.66666666666674</v>
      </c>
      <c r="F94" s="265">
        <v>664.48333333333335</v>
      </c>
      <c r="G94" s="265">
        <v>654.81666666666672</v>
      </c>
      <c r="H94" s="265">
        <v>690.51666666666677</v>
      </c>
      <c r="I94" s="265">
        <v>700.18333333333351</v>
      </c>
      <c r="J94" s="265">
        <v>708.36666666666679</v>
      </c>
      <c r="K94" s="263">
        <v>692</v>
      </c>
      <c r="L94" s="263">
        <v>674.15</v>
      </c>
      <c r="M94" s="263">
        <v>5.3028500000000003</v>
      </c>
    </row>
    <row r="95" spans="1:13">
      <c r="A95" s="282">
        <v>86</v>
      </c>
      <c r="B95" s="263" t="s">
        <v>243</v>
      </c>
      <c r="C95" s="263">
        <v>503.25</v>
      </c>
      <c r="D95" s="265">
        <v>497.58333333333331</v>
      </c>
      <c r="E95" s="265">
        <v>487.16666666666663</v>
      </c>
      <c r="F95" s="265">
        <v>471.08333333333331</v>
      </c>
      <c r="G95" s="265">
        <v>460.66666666666663</v>
      </c>
      <c r="H95" s="265">
        <v>513.66666666666663</v>
      </c>
      <c r="I95" s="265">
        <v>524.08333333333326</v>
      </c>
      <c r="J95" s="265">
        <v>540.16666666666663</v>
      </c>
      <c r="K95" s="263">
        <v>508</v>
      </c>
      <c r="L95" s="263">
        <v>481.5</v>
      </c>
      <c r="M95" s="263">
        <v>7.2815099999999999</v>
      </c>
    </row>
    <row r="96" spans="1:13">
      <c r="A96" s="282">
        <v>87</v>
      </c>
      <c r="B96" s="263" t="s">
        <v>244</v>
      </c>
      <c r="C96" s="263">
        <v>1429.3</v>
      </c>
      <c r="D96" s="265">
        <v>1436.8333333333333</v>
      </c>
      <c r="E96" s="265">
        <v>1404.4666666666665</v>
      </c>
      <c r="F96" s="265">
        <v>1379.6333333333332</v>
      </c>
      <c r="G96" s="265">
        <v>1347.2666666666664</v>
      </c>
      <c r="H96" s="265">
        <v>1461.6666666666665</v>
      </c>
      <c r="I96" s="265">
        <v>1494.0333333333333</v>
      </c>
      <c r="J96" s="265">
        <v>1518.8666666666666</v>
      </c>
      <c r="K96" s="263">
        <v>1469.2</v>
      </c>
      <c r="L96" s="263">
        <v>1412</v>
      </c>
      <c r="M96" s="263">
        <v>5.4380899999999999</v>
      </c>
    </row>
    <row r="97" spans="1:13">
      <c r="A97" s="282">
        <v>88</v>
      </c>
      <c r="B97" s="263" t="s">
        <v>104</v>
      </c>
      <c r="C97" s="263">
        <v>1384.1</v>
      </c>
      <c r="D97" s="265">
        <v>1374.3333333333333</v>
      </c>
      <c r="E97" s="265">
        <v>1356.7666666666664</v>
      </c>
      <c r="F97" s="265">
        <v>1329.4333333333332</v>
      </c>
      <c r="G97" s="265">
        <v>1311.8666666666663</v>
      </c>
      <c r="H97" s="265">
        <v>1401.6666666666665</v>
      </c>
      <c r="I97" s="265">
        <v>1419.2333333333336</v>
      </c>
      <c r="J97" s="265">
        <v>1446.5666666666666</v>
      </c>
      <c r="K97" s="263">
        <v>1391.9</v>
      </c>
      <c r="L97" s="263">
        <v>1347</v>
      </c>
      <c r="M97" s="263">
        <v>9.7092500000000008</v>
      </c>
    </row>
    <row r="98" spans="1:13">
      <c r="A98" s="282">
        <v>89</v>
      </c>
      <c r="B98" s="263" t="s">
        <v>372</v>
      </c>
      <c r="C98" s="263">
        <v>510.3</v>
      </c>
      <c r="D98" s="265">
        <v>511.51666666666665</v>
      </c>
      <c r="E98" s="265">
        <v>500.2833333333333</v>
      </c>
      <c r="F98" s="265">
        <v>490.26666666666665</v>
      </c>
      <c r="G98" s="265">
        <v>479.0333333333333</v>
      </c>
      <c r="H98" s="265">
        <v>521.5333333333333</v>
      </c>
      <c r="I98" s="265">
        <v>532.76666666666665</v>
      </c>
      <c r="J98" s="265">
        <v>542.7833333333333</v>
      </c>
      <c r="K98" s="263">
        <v>522.75</v>
      </c>
      <c r="L98" s="263">
        <v>501.5</v>
      </c>
      <c r="M98" s="263">
        <v>11.22494</v>
      </c>
    </row>
    <row r="99" spans="1:13">
      <c r="A99" s="282">
        <v>90</v>
      </c>
      <c r="B99" s="263" t="s">
        <v>246</v>
      </c>
      <c r="C99" s="263">
        <v>277.75</v>
      </c>
      <c r="D99" s="265">
        <v>276.16666666666669</v>
      </c>
      <c r="E99" s="265">
        <v>270.58333333333337</v>
      </c>
      <c r="F99" s="265">
        <v>263.41666666666669</v>
      </c>
      <c r="G99" s="265">
        <v>257.83333333333337</v>
      </c>
      <c r="H99" s="265">
        <v>283.33333333333337</v>
      </c>
      <c r="I99" s="265">
        <v>288.91666666666674</v>
      </c>
      <c r="J99" s="265">
        <v>296.08333333333337</v>
      </c>
      <c r="K99" s="263">
        <v>281.75</v>
      </c>
      <c r="L99" s="263">
        <v>269</v>
      </c>
      <c r="M99" s="263">
        <v>6.2766799999999998</v>
      </c>
    </row>
    <row r="100" spans="1:13">
      <c r="A100" s="282">
        <v>91</v>
      </c>
      <c r="B100" s="263" t="s">
        <v>107</v>
      </c>
      <c r="C100" s="263">
        <v>992.35</v>
      </c>
      <c r="D100" s="265">
        <v>984.68333333333339</v>
      </c>
      <c r="E100" s="265">
        <v>975.01666666666677</v>
      </c>
      <c r="F100" s="265">
        <v>957.68333333333339</v>
      </c>
      <c r="G100" s="265">
        <v>948.01666666666677</v>
      </c>
      <c r="H100" s="265">
        <v>1002.0166666666668</v>
      </c>
      <c r="I100" s="265">
        <v>1011.6833333333333</v>
      </c>
      <c r="J100" s="265">
        <v>1029.0166666666669</v>
      </c>
      <c r="K100" s="263">
        <v>994.35</v>
      </c>
      <c r="L100" s="263">
        <v>967.35</v>
      </c>
      <c r="M100" s="263">
        <v>53.210810000000002</v>
      </c>
    </row>
    <row r="101" spans="1:13">
      <c r="A101" s="282">
        <v>92</v>
      </c>
      <c r="B101" s="263" t="s">
        <v>248</v>
      </c>
      <c r="C101" s="263">
        <v>3005.8</v>
      </c>
      <c r="D101" s="265">
        <v>3009.2666666666664</v>
      </c>
      <c r="E101" s="265">
        <v>2931.5333333333328</v>
      </c>
      <c r="F101" s="265">
        <v>2857.2666666666664</v>
      </c>
      <c r="G101" s="265">
        <v>2779.5333333333328</v>
      </c>
      <c r="H101" s="265">
        <v>3083.5333333333328</v>
      </c>
      <c r="I101" s="265">
        <v>3161.2666666666664</v>
      </c>
      <c r="J101" s="265">
        <v>3235.5333333333328</v>
      </c>
      <c r="K101" s="263">
        <v>3087</v>
      </c>
      <c r="L101" s="263">
        <v>2935</v>
      </c>
      <c r="M101" s="263">
        <v>2.4262299999999999</v>
      </c>
    </row>
    <row r="102" spans="1:13">
      <c r="A102" s="282">
        <v>93</v>
      </c>
      <c r="B102" s="263" t="s">
        <v>109</v>
      </c>
      <c r="C102" s="263">
        <v>1528.65</v>
      </c>
      <c r="D102" s="265">
        <v>1530.7833333333335</v>
      </c>
      <c r="E102" s="265">
        <v>1513.166666666667</v>
      </c>
      <c r="F102" s="265">
        <v>1497.6833333333334</v>
      </c>
      <c r="G102" s="265">
        <v>1480.0666666666668</v>
      </c>
      <c r="H102" s="265">
        <v>1546.2666666666671</v>
      </c>
      <c r="I102" s="265">
        <v>1563.8833333333334</v>
      </c>
      <c r="J102" s="265">
        <v>1579.3666666666672</v>
      </c>
      <c r="K102" s="263">
        <v>1548.4</v>
      </c>
      <c r="L102" s="263">
        <v>1515.3</v>
      </c>
      <c r="M102" s="263">
        <v>61.152419999999999</v>
      </c>
    </row>
    <row r="103" spans="1:13">
      <c r="A103" s="282">
        <v>94</v>
      </c>
      <c r="B103" s="263" t="s">
        <v>249</v>
      </c>
      <c r="C103" s="263">
        <v>704.15</v>
      </c>
      <c r="D103" s="265">
        <v>704.88333333333333</v>
      </c>
      <c r="E103" s="265">
        <v>694.76666666666665</v>
      </c>
      <c r="F103" s="265">
        <v>685.38333333333333</v>
      </c>
      <c r="G103" s="265">
        <v>675.26666666666665</v>
      </c>
      <c r="H103" s="265">
        <v>714.26666666666665</v>
      </c>
      <c r="I103" s="265">
        <v>724.38333333333321</v>
      </c>
      <c r="J103" s="265">
        <v>733.76666666666665</v>
      </c>
      <c r="K103" s="263">
        <v>715</v>
      </c>
      <c r="L103" s="263">
        <v>695.5</v>
      </c>
      <c r="M103" s="263">
        <v>23.94247</v>
      </c>
    </row>
    <row r="104" spans="1:13">
      <c r="A104" s="282">
        <v>95</v>
      </c>
      <c r="B104" s="263" t="s">
        <v>105</v>
      </c>
      <c r="C104" s="263">
        <v>1099.25</v>
      </c>
      <c r="D104" s="265">
        <v>1101.6499999999999</v>
      </c>
      <c r="E104" s="265">
        <v>1084.1499999999996</v>
      </c>
      <c r="F104" s="265">
        <v>1069.0499999999997</v>
      </c>
      <c r="G104" s="265">
        <v>1051.5499999999995</v>
      </c>
      <c r="H104" s="265">
        <v>1116.7499999999998</v>
      </c>
      <c r="I104" s="265">
        <v>1134.2500000000002</v>
      </c>
      <c r="J104" s="265">
        <v>1149.3499999999999</v>
      </c>
      <c r="K104" s="263">
        <v>1119.1500000000001</v>
      </c>
      <c r="L104" s="263">
        <v>1086.55</v>
      </c>
      <c r="M104" s="263">
        <v>15.73678</v>
      </c>
    </row>
    <row r="105" spans="1:13">
      <c r="A105" s="282">
        <v>96</v>
      </c>
      <c r="B105" s="263" t="s">
        <v>110</v>
      </c>
      <c r="C105" s="263">
        <v>3264.15</v>
      </c>
      <c r="D105" s="265">
        <v>3292.1833333333329</v>
      </c>
      <c r="E105" s="265">
        <v>3214.9666666666658</v>
      </c>
      <c r="F105" s="265">
        <v>3165.7833333333328</v>
      </c>
      <c r="G105" s="265">
        <v>3088.5666666666657</v>
      </c>
      <c r="H105" s="265">
        <v>3341.3666666666659</v>
      </c>
      <c r="I105" s="265">
        <v>3418.583333333333</v>
      </c>
      <c r="J105" s="265">
        <v>3467.766666666666</v>
      </c>
      <c r="K105" s="263">
        <v>3369.4</v>
      </c>
      <c r="L105" s="263">
        <v>3243</v>
      </c>
      <c r="M105" s="263">
        <v>7.81236</v>
      </c>
    </row>
    <row r="106" spans="1:13">
      <c r="A106" s="282">
        <v>97</v>
      </c>
      <c r="B106" s="263" t="s">
        <v>112</v>
      </c>
      <c r="C106" s="263">
        <v>333.8</v>
      </c>
      <c r="D106" s="265">
        <v>331.56666666666666</v>
      </c>
      <c r="E106" s="265">
        <v>327.23333333333335</v>
      </c>
      <c r="F106" s="265">
        <v>320.66666666666669</v>
      </c>
      <c r="G106" s="265">
        <v>316.33333333333337</v>
      </c>
      <c r="H106" s="265">
        <v>338.13333333333333</v>
      </c>
      <c r="I106" s="265">
        <v>342.4666666666667</v>
      </c>
      <c r="J106" s="265">
        <v>349.0333333333333</v>
      </c>
      <c r="K106" s="263">
        <v>335.9</v>
      </c>
      <c r="L106" s="263">
        <v>325</v>
      </c>
      <c r="M106" s="263">
        <v>140.49438000000001</v>
      </c>
    </row>
    <row r="107" spans="1:13">
      <c r="A107" s="282">
        <v>98</v>
      </c>
      <c r="B107" s="263" t="s">
        <v>113</v>
      </c>
      <c r="C107" s="263">
        <v>241.9</v>
      </c>
      <c r="D107" s="265">
        <v>241.93333333333331</v>
      </c>
      <c r="E107" s="265">
        <v>239.26666666666662</v>
      </c>
      <c r="F107" s="265">
        <v>236.63333333333333</v>
      </c>
      <c r="G107" s="265">
        <v>233.96666666666664</v>
      </c>
      <c r="H107" s="265">
        <v>244.56666666666661</v>
      </c>
      <c r="I107" s="265">
        <v>247.23333333333329</v>
      </c>
      <c r="J107" s="265">
        <v>249.86666666666659</v>
      </c>
      <c r="K107" s="263">
        <v>244.6</v>
      </c>
      <c r="L107" s="263">
        <v>239.3</v>
      </c>
      <c r="M107" s="263">
        <v>53.21228</v>
      </c>
    </row>
    <row r="108" spans="1:13">
      <c r="A108" s="282">
        <v>99</v>
      </c>
      <c r="B108" s="263" t="s">
        <v>114</v>
      </c>
      <c r="C108" s="263">
        <v>2210.85</v>
      </c>
      <c r="D108" s="265">
        <v>2203.8666666666663</v>
      </c>
      <c r="E108" s="265">
        <v>2190.2833333333328</v>
      </c>
      <c r="F108" s="265">
        <v>2169.7166666666667</v>
      </c>
      <c r="G108" s="265">
        <v>2156.1333333333332</v>
      </c>
      <c r="H108" s="265">
        <v>2224.4333333333325</v>
      </c>
      <c r="I108" s="265">
        <v>2238.0166666666655</v>
      </c>
      <c r="J108" s="265">
        <v>2258.5833333333321</v>
      </c>
      <c r="K108" s="263">
        <v>2217.4499999999998</v>
      </c>
      <c r="L108" s="263">
        <v>2183.3000000000002</v>
      </c>
      <c r="M108" s="263">
        <v>16.320879999999999</v>
      </c>
    </row>
    <row r="109" spans="1:13">
      <c r="A109" s="282">
        <v>100</v>
      </c>
      <c r="B109" s="263" t="s">
        <v>250</v>
      </c>
      <c r="C109" s="263">
        <v>300.75</v>
      </c>
      <c r="D109" s="265">
        <v>301.81666666666666</v>
      </c>
      <c r="E109" s="265">
        <v>297.43333333333334</v>
      </c>
      <c r="F109" s="265">
        <v>294.11666666666667</v>
      </c>
      <c r="G109" s="265">
        <v>289.73333333333335</v>
      </c>
      <c r="H109" s="265">
        <v>305.13333333333333</v>
      </c>
      <c r="I109" s="265">
        <v>309.51666666666665</v>
      </c>
      <c r="J109" s="265">
        <v>312.83333333333331</v>
      </c>
      <c r="K109" s="263">
        <v>306.2</v>
      </c>
      <c r="L109" s="263">
        <v>298.5</v>
      </c>
      <c r="M109" s="263">
        <v>3.4456699999999998</v>
      </c>
    </row>
    <row r="110" spans="1:13">
      <c r="A110" s="282">
        <v>101</v>
      </c>
      <c r="B110" s="263" t="s">
        <v>251</v>
      </c>
      <c r="C110" s="263">
        <v>50</v>
      </c>
      <c r="D110" s="265">
        <v>49.65</v>
      </c>
      <c r="E110" s="265">
        <v>48.65</v>
      </c>
      <c r="F110" s="265">
        <v>47.3</v>
      </c>
      <c r="G110" s="265">
        <v>46.3</v>
      </c>
      <c r="H110" s="265">
        <v>51</v>
      </c>
      <c r="I110" s="265">
        <v>52</v>
      </c>
      <c r="J110" s="265">
        <v>53.35</v>
      </c>
      <c r="K110" s="263">
        <v>50.65</v>
      </c>
      <c r="L110" s="263">
        <v>48.3</v>
      </c>
      <c r="M110" s="263">
        <v>29.145029999999998</v>
      </c>
    </row>
    <row r="111" spans="1:13">
      <c r="A111" s="282">
        <v>102</v>
      </c>
      <c r="B111" s="263" t="s">
        <v>108</v>
      </c>
      <c r="C111" s="263">
        <v>2535.5</v>
      </c>
      <c r="D111" s="265">
        <v>2533.1833333333334</v>
      </c>
      <c r="E111" s="265">
        <v>2498.3666666666668</v>
      </c>
      <c r="F111" s="265">
        <v>2461.2333333333336</v>
      </c>
      <c r="G111" s="265">
        <v>2426.416666666667</v>
      </c>
      <c r="H111" s="265">
        <v>2570.3166666666666</v>
      </c>
      <c r="I111" s="265">
        <v>2605.1333333333332</v>
      </c>
      <c r="J111" s="265">
        <v>2642.2666666666664</v>
      </c>
      <c r="K111" s="263">
        <v>2568</v>
      </c>
      <c r="L111" s="263">
        <v>2496.0500000000002</v>
      </c>
      <c r="M111" s="263">
        <v>29.054770000000001</v>
      </c>
    </row>
    <row r="112" spans="1:13">
      <c r="A112" s="282">
        <v>103</v>
      </c>
      <c r="B112" s="263" t="s">
        <v>116</v>
      </c>
      <c r="C112" s="263">
        <v>603.5</v>
      </c>
      <c r="D112" s="265">
        <v>602.31666666666661</v>
      </c>
      <c r="E112" s="265">
        <v>591.78333333333319</v>
      </c>
      <c r="F112" s="265">
        <v>580.06666666666661</v>
      </c>
      <c r="G112" s="265">
        <v>569.53333333333319</v>
      </c>
      <c r="H112" s="265">
        <v>614.03333333333319</v>
      </c>
      <c r="I112" s="265">
        <v>624.56666666666649</v>
      </c>
      <c r="J112" s="265">
        <v>636.28333333333319</v>
      </c>
      <c r="K112" s="263">
        <v>612.85</v>
      </c>
      <c r="L112" s="263">
        <v>590.6</v>
      </c>
      <c r="M112" s="263">
        <v>243.48723000000001</v>
      </c>
    </row>
    <row r="113" spans="1:13">
      <c r="A113" s="282">
        <v>104</v>
      </c>
      <c r="B113" s="263" t="s">
        <v>252</v>
      </c>
      <c r="C113" s="263">
        <v>1464.9</v>
      </c>
      <c r="D113" s="265">
        <v>1468.9333333333334</v>
      </c>
      <c r="E113" s="265">
        <v>1453.9666666666667</v>
      </c>
      <c r="F113" s="265">
        <v>1443.0333333333333</v>
      </c>
      <c r="G113" s="265">
        <v>1428.0666666666666</v>
      </c>
      <c r="H113" s="265">
        <v>1479.8666666666668</v>
      </c>
      <c r="I113" s="265">
        <v>1494.8333333333335</v>
      </c>
      <c r="J113" s="265">
        <v>1505.7666666666669</v>
      </c>
      <c r="K113" s="263">
        <v>1483.9</v>
      </c>
      <c r="L113" s="263">
        <v>1458</v>
      </c>
      <c r="M113" s="263">
        <v>3.07023</v>
      </c>
    </row>
    <row r="114" spans="1:13">
      <c r="A114" s="282">
        <v>105</v>
      </c>
      <c r="B114" s="263" t="s">
        <v>117</v>
      </c>
      <c r="C114" s="263">
        <v>450.25</v>
      </c>
      <c r="D114" s="265">
        <v>451.38333333333338</v>
      </c>
      <c r="E114" s="265">
        <v>438.86666666666679</v>
      </c>
      <c r="F114" s="265">
        <v>427.48333333333341</v>
      </c>
      <c r="G114" s="265">
        <v>414.96666666666681</v>
      </c>
      <c r="H114" s="265">
        <v>462.76666666666677</v>
      </c>
      <c r="I114" s="265">
        <v>475.2833333333333</v>
      </c>
      <c r="J114" s="265">
        <v>486.66666666666674</v>
      </c>
      <c r="K114" s="263">
        <v>463.9</v>
      </c>
      <c r="L114" s="263">
        <v>440</v>
      </c>
      <c r="M114" s="263">
        <v>83.060789999999997</v>
      </c>
    </row>
    <row r="115" spans="1:13">
      <c r="A115" s="282">
        <v>106</v>
      </c>
      <c r="B115" s="263" t="s">
        <v>387</v>
      </c>
      <c r="C115" s="263">
        <v>411.3</v>
      </c>
      <c r="D115" s="265">
        <v>408.26666666666671</v>
      </c>
      <c r="E115" s="265">
        <v>403.63333333333344</v>
      </c>
      <c r="F115" s="265">
        <v>395.96666666666675</v>
      </c>
      <c r="G115" s="265">
        <v>391.33333333333348</v>
      </c>
      <c r="H115" s="265">
        <v>415.93333333333339</v>
      </c>
      <c r="I115" s="265">
        <v>420.56666666666672</v>
      </c>
      <c r="J115" s="265">
        <v>428.23333333333335</v>
      </c>
      <c r="K115" s="263">
        <v>412.9</v>
      </c>
      <c r="L115" s="263">
        <v>400.6</v>
      </c>
      <c r="M115" s="263">
        <v>4.4876300000000002</v>
      </c>
    </row>
    <row r="116" spans="1:13">
      <c r="A116" s="282">
        <v>107</v>
      </c>
      <c r="B116" s="263" t="s">
        <v>119</v>
      </c>
      <c r="C116" s="263">
        <v>65.25</v>
      </c>
      <c r="D116" s="265">
        <v>65.416666666666671</v>
      </c>
      <c r="E116" s="265">
        <v>63.533333333333346</v>
      </c>
      <c r="F116" s="265">
        <v>61.816666666666677</v>
      </c>
      <c r="G116" s="265">
        <v>59.933333333333351</v>
      </c>
      <c r="H116" s="265">
        <v>67.13333333333334</v>
      </c>
      <c r="I116" s="265">
        <v>69.016666666666666</v>
      </c>
      <c r="J116" s="265">
        <v>70.733333333333334</v>
      </c>
      <c r="K116" s="263">
        <v>67.3</v>
      </c>
      <c r="L116" s="263">
        <v>63.7</v>
      </c>
      <c r="M116" s="263">
        <v>370.11774000000003</v>
      </c>
    </row>
    <row r="117" spans="1:13">
      <c r="A117" s="282">
        <v>108</v>
      </c>
      <c r="B117" s="263" t="s">
        <v>126</v>
      </c>
      <c r="C117" s="263">
        <v>205.45</v>
      </c>
      <c r="D117" s="265">
        <v>204.35</v>
      </c>
      <c r="E117" s="265">
        <v>202.7</v>
      </c>
      <c r="F117" s="265">
        <v>199.95</v>
      </c>
      <c r="G117" s="265">
        <v>198.29999999999998</v>
      </c>
      <c r="H117" s="265">
        <v>207.1</v>
      </c>
      <c r="I117" s="265">
        <v>208.75000000000003</v>
      </c>
      <c r="J117" s="265">
        <v>211.5</v>
      </c>
      <c r="K117" s="263">
        <v>206</v>
      </c>
      <c r="L117" s="263">
        <v>201.6</v>
      </c>
      <c r="M117" s="263">
        <v>411.15906000000001</v>
      </c>
    </row>
    <row r="118" spans="1:13">
      <c r="A118" s="282">
        <v>109</v>
      </c>
      <c r="B118" s="263" t="s">
        <v>115</v>
      </c>
      <c r="C118" s="263">
        <v>218.15</v>
      </c>
      <c r="D118" s="265">
        <v>218.61666666666667</v>
      </c>
      <c r="E118" s="265">
        <v>212.28333333333336</v>
      </c>
      <c r="F118" s="265">
        <v>206.41666666666669</v>
      </c>
      <c r="G118" s="265">
        <v>200.08333333333337</v>
      </c>
      <c r="H118" s="265">
        <v>224.48333333333335</v>
      </c>
      <c r="I118" s="265">
        <v>230.81666666666666</v>
      </c>
      <c r="J118" s="265">
        <v>236.68333333333334</v>
      </c>
      <c r="K118" s="263">
        <v>224.95</v>
      </c>
      <c r="L118" s="263">
        <v>212.75</v>
      </c>
      <c r="M118" s="263">
        <v>162.20715000000001</v>
      </c>
    </row>
    <row r="119" spans="1:13">
      <c r="A119" s="282">
        <v>110</v>
      </c>
      <c r="B119" s="263" t="s">
        <v>255</v>
      </c>
      <c r="C119" s="263">
        <v>122.95</v>
      </c>
      <c r="D119" s="265">
        <v>122.89999999999999</v>
      </c>
      <c r="E119" s="265">
        <v>120.49999999999999</v>
      </c>
      <c r="F119" s="265">
        <v>118.05</v>
      </c>
      <c r="G119" s="265">
        <v>115.64999999999999</v>
      </c>
      <c r="H119" s="265">
        <v>125.34999999999998</v>
      </c>
      <c r="I119" s="265">
        <v>127.74999999999999</v>
      </c>
      <c r="J119" s="265">
        <v>130.19999999999999</v>
      </c>
      <c r="K119" s="263">
        <v>125.3</v>
      </c>
      <c r="L119" s="263">
        <v>120.45</v>
      </c>
      <c r="M119" s="263">
        <v>10.578189999999999</v>
      </c>
    </row>
    <row r="120" spans="1:13">
      <c r="A120" s="282">
        <v>111</v>
      </c>
      <c r="B120" s="263" t="s">
        <v>125</v>
      </c>
      <c r="C120" s="263">
        <v>101.05</v>
      </c>
      <c r="D120" s="265">
        <v>101.25</v>
      </c>
      <c r="E120" s="265">
        <v>99.8</v>
      </c>
      <c r="F120" s="265">
        <v>98.55</v>
      </c>
      <c r="G120" s="265">
        <v>97.1</v>
      </c>
      <c r="H120" s="265">
        <v>102.5</v>
      </c>
      <c r="I120" s="265">
        <v>103.94999999999999</v>
      </c>
      <c r="J120" s="265">
        <v>105.2</v>
      </c>
      <c r="K120" s="263">
        <v>102.7</v>
      </c>
      <c r="L120" s="263">
        <v>100</v>
      </c>
      <c r="M120" s="263">
        <v>210.98400000000001</v>
      </c>
    </row>
    <row r="121" spans="1:13">
      <c r="A121" s="282">
        <v>112</v>
      </c>
      <c r="B121" s="263" t="s">
        <v>772</v>
      </c>
      <c r="C121" s="263">
        <v>1947.05</v>
      </c>
      <c r="D121" s="265">
        <v>1956.1666666666667</v>
      </c>
      <c r="E121" s="265">
        <v>1905.8833333333334</v>
      </c>
      <c r="F121" s="265">
        <v>1864.7166666666667</v>
      </c>
      <c r="G121" s="265">
        <v>1814.4333333333334</v>
      </c>
      <c r="H121" s="265">
        <v>1997.3333333333335</v>
      </c>
      <c r="I121" s="265">
        <v>2047.6166666666668</v>
      </c>
      <c r="J121" s="265">
        <v>2088.7833333333338</v>
      </c>
      <c r="K121" s="263">
        <v>2006.45</v>
      </c>
      <c r="L121" s="263">
        <v>1915</v>
      </c>
      <c r="M121" s="263">
        <v>21.099119999999999</v>
      </c>
    </row>
    <row r="122" spans="1:13">
      <c r="A122" s="282">
        <v>113</v>
      </c>
      <c r="B122" s="263" t="s">
        <v>120</v>
      </c>
      <c r="C122" s="263">
        <v>505.4</v>
      </c>
      <c r="D122" s="265">
        <v>504.63333333333338</v>
      </c>
      <c r="E122" s="265">
        <v>497.76666666666677</v>
      </c>
      <c r="F122" s="265">
        <v>490.13333333333338</v>
      </c>
      <c r="G122" s="265">
        <v>483.26666666666677</v>
      </c>
      <c r="H122" s="265">
        <v>512.26666666666677</v>
      </c>
      <c r="I122" s="265">
        <v>519.13333333333344</v>
      </c>
      <c r="J122" s="265">
        <v>526.76666666666677</v>
      </c>
      <c r="K122" s="263">
        <v>511.5</v>
      </c>
      <c r="L122" s="263">
        <v>497</v>
      </c>
      <c r="M122" s="263">
        <v>16.99427</v>
      </c>
    </row>
    <row r="123" spans="1:13">
      <c r="A123" s="282">
        <v>114</v>
      </c>
      <c r="B123" s="263" t="s">
        <v>827</v>
      </c>
      <c r="C123" s="263">
        <v>254.8</v>
      </c>
      <c r="D123" s="265">
        <v>252.93333333333331</v>
      </c>
      <c r="E123" s="265">
        <v>250.06666666666661</v>
      </c>
      <c r="F123" s="265">
        <v>245.33333333333329</v>
      </c>
      <c r="G123" s="265">
        <v>242.46666666666658</v>
      </c>
      <c r="H123" s="265">
        <v>257.66666666666663</v>
      </c>
      <c r="I123" s="265">
        <v>260.53333333333336</v>
      </c>
      <c r="J123" s="265">
        <v>265.26666666666665</v>
      </c>
      <c r="K123" s="263">
        <v>255.8</v>
      </c>
      <c r="L123" s="263">
        <v>248.2</v>
      </c>
      <c r="M123" s="263">
        <v>14.29372</v>
      </c>
    </row>
    <row r="124" spans="1:13">
      <c r="A124" s="282">
        <v>115</v>
      </c>
      <c r="B124" s="263" t="s">
        <v>122</v>
      </c>
      <c r="C124" s="263">
        <v>1038.6500000000001</v>
      </c>
      <c r="D124" s="265">
        <v>1023.4833333333332</v>
      </c>
      <c r="E124" s="265">
        <v>1003.3666666666666</v>
      </c>
      <c r="F124" s="265">
        <v>968.08333333333337</v>
      </c>
      <c r="G124" s="265">
        <v>947.9666666666667</v>
      </c>
      <c r="H124" s="265">
        <v>1058.7666666666664</v>
      </c>
      <c r="I124" s="265">
        <v>1078.883333333333</v>
      </c>
      <c r="J124" s="265">
        <v>1114.1666666666663</v>
      </c>
      <c r="K124" s="263">
        <v>1043.5999999999999</v>
      </c>
      <c r="L124" s="263">
        <v>988.2</v>
      </c>
      <c r="M124" s="263">
        <v>80.207449999999994</v>
      </c>
    </row>
    <row r="125" spans="1:13">
      <c r="A125" s="282">
        <v>116</v>
      </c>
      <c r="B125" s="263" t="s">
        <v>256</v>
      </c>
      <c r="C125" s="263">
        <v>4769.1499999999996</v>
      </c>
      <c r="D125" s="265">
        <v>4755.0333333333328</v>
      </c>
      <c r="E125" s="265">
        <v>4659.1166666666659</v>
      </c>
      <c r="F125" s="265">
        <v>4549.083333333333</v>
      </c>
      <c r="G125" s="265">
        <v>4453.1666666666661</v>
      </c>
      <c r="H125" s="265">
        <v>4865.0666666666657</v>
      </c>
      <c r="I125" s="265">
        <v>4960.9833333333336</v>
      </c>
      <c r="J125" s="265">
        <v>5071.0166666666655</v>
      </c>
      <c r="K125" s="263">
        <v>4850.95</v>
      </c>
      <c r="L125" s="263">
        <v>4645</v>
      </c>
      <c r="M125" s="263">
        <v>3.93771</v>
      </c>
    </row>
    <row r="126" spans="1:13">
      <c r="A126" s="282">
        <v>117</v>
      </c>
      <c r="B126" s="263" t="s">
        <v>124</v>
      </c>
      <c r="C126" s="263">
        <v>1373.6</v>
      </c>
      <c r="D126" s="265">
        <v>1370.6666666666667</v>
      </c>
      <c r="E126" s="265">
        <v>1361.4333333333334</v>
      </c>
      <c r="F126" s="265">
        <v>1349.2666666666667</v>
      </c>
      <c r="G126" s="265">
        <v>1340.0333333333333</v>
      </c>
      <c r="H126" s="265">
        <v>1382.8333333333335</v>
      </c>
      <c r="I126" s="265">
        <v>1392.0666666666666</v>
      </c>
      <c r="J126" s="265">
        <v>1404.2333333333336</v>
      </c>
      <c r="K126" s="263">
        <v>1379.9</v>
      </c>
      <c r="L126" s="263">
        <v>1358.5</v>
      </c>
      <c r="M126" s="263">
        <v>66.586650000000006</v>
      </c>
    </row>
    <row r="127" spans="1:13">
      <c r="A127" s="282">
        <v>118</v>
      </c>
      <c r="B127" s="263" t="s">
        <v>121</v>
      </c>
      <c r="C127" s="263">
        <v>1661.95</v>
      </c>
      <c r="D127" s="265">
        <v>1659.3499999999997</v>
      </c>
      <c r="E127" s="265">
        <v>1632.6999999999994</v>
      </c>
      <c r="F127" s="265">
        <v>1603.4499999999996</v>
      </c>
      <c r="G127" s="265">
        <v>1576.7999999999993</v>
      </c>
      <c r="H127" s="265">
        <v>1688.5999999999995</v>
      </c>
      <c r="I127" s="265">
        <v>1715.2499999999995</v>
      </c>
      <c r="J127" s="265">
        <v>1744.4999999999995</v>
      </c>
      <c r="K127" s="263">
        <v>1686</v>
      </c>
      <c r="L127" s="263">
        <v>1630.1</v>
      </c>
      <c r="M127" s="263">
        <v>8.1500400000000006</v>
      </c>
    </row>
    <row r="128" spans="1:13">
      <c r="A128" s="282">
        <v>119</v>
      </c>
      <c r="B128" s="263" t="s">
        <v>257</v>
      </c>
      <c r="C128" s="263">
        <v>1919.8</v>
      </c>
      <c r="D128" s="265">
        <v>1926.5333333333335</v>
      </c>
      <c r="E128" s="265">
        <v>1900.416666666667</v>
      </c>
      <c r="F128" s="265">
        <v>1881.0333333333335</v>
      </c>
      <c r="G128" s="265">
        <v>1854.916666666667</v>
      </c>
      <c r="H128" s="265">
        <v>1945.916666666667</v>
      </c>
      <c r="I128" s="265">
        <v>1972.0333333333333</v>
      </c>
      <c r="J128" s="265">
        <v>1991.416666666667</v>
      </c>
      <c r="K128" s="263">
        <v>1952.65</v>
      </c>
      <c r="L128" s="263">
        <v>1907.15</v>
      </c>
      <c r="M128" s="263">
        <v>2.31223</v>
      </c>
    </row>
    <row r="129" spans="1:13">
      <c r="A129" s="282">
        <v>120</v>
      </c>
      <c r="B129" s="263" t="s">
        <v>258</v>
      </c>
      <c r="C129" s="263">
        <v>85.9</v>
      </c>
      <c r="D129" s="265">
        <v>85</v>
      </c>
      <c r="E129" s="265">
        <v>83.35</v>
      </c>
      <c r="F129" s="265">
        <v>80.8</v>
      </c>
      <c r="G129" s="265">
        <v>79.149999999999991</v>
      </c>
      <c r="H129" s="265">
        <v>87.55</v>
      </c>
      <c r="I129" s="265">
        <v>89.2</v>
      </c>
      <c r="J129" s="265">
        <v>91.75</v>
      </c>
      <c r="K129" s="263">
        <v>86.65</v>
      </c>
      <c r="L129" s="263">
        <v>82.45</v>
      </c>
      <c r="M129" s="263">
        <v>53.744309999999999</v>
      </c>
    </row>
    <row r="130" spans="1:13">
      <c r="A130" s="282">
        <v>121</v>
      </c>
      <c r="B130" s="263" t="s">
        <v>128</v>
      </c>
      <c r="C130" s="263">
        <v>429.65</v>
      </c>
      <c r="D130" s="265">
        <v>425.43333333333334</v>
      </c>
      <c r="E130" s="265">
        <v>419.11666666666667</v>
      </c>
      <c r="F130" s="265">
        <v>408.58333333333331</v>
      </c>
      <c r="G130" s="265">
        <v>402.26666666666665</v>
      </c>
      <c r="H130" s="265">
        <v>435.9666666666667</v>
      </c>
      <c r="I130" s="265">
        <v>442.28333333333342</v>
      </c>
      <c r="J130" s="265">
        <v>452.81666666666672</v>
      </c>
      <c r="K130" s="263">
        <v>431.75</v>
      </c>
      <c r="L130" s="263">
        <v>414.9</v>
      </c>
      <c r="M130" s="263">
        <v>101.46579</v>
      </c>
    </row>
    <row r="131" spans="1:13">
      <c r="A131" s="282">
        <v>122</v>
      </c>
      <c r="B131" s="263" t="s">
        <v>127</v>
      </c>
      <c r="C131" s="263">
        <v>326.10000000000002</v>
      </c>
      <c r="D131" s="265">
        <v>323.06666666666666</v>
      </c>
      <c r="E131" s="265">
        <v>318.83333333333331</v>
      </c>
      <c r="F131" s="265">
        <v>311.56666666666666</v>
      </c>
      <c r="G131" s="265">
        <v>307.33333333333331</v>
      </c>
      <c r="H131" s="265">
        <v>330.33333333333331</v>
      </c>
      <c r="I131" s="265">
        <v>334.56666666666666</v>
      </c>
      <c r="J131" s="265">
        <v>341.83333333333331</v>
      </c>
      <c r="K131" s="263">
        <v>327.3</v>
      </c>
      <c r="L131" s="263">
        <v>315.8</v>
      </c>
      <c r="M131" s="263">
        <v>76.429410000000004</v>
      </c>
    </row>
    <row r="132" spans="1:13">
      <c r="A132" s="282">
        <v>123</v>
      </c>
      <c r="B132" s="263" t="s">
        <v>129</v>
      </c>
      <c r="C132" s="263">
        <v>2962.9</v>
      </c>
      <c r="D132" s="265">
        <v>2967.8166666666671</v>
      </c>
      <c r="E132" s="265">
        <v>2936.7833333333342</v>
      </c>
      <c r="F132" s="265">
        <v>2910.666666666667</v>
      </c>
      <c r="G132" s="265">
        <v>2879.6333333333341</v>
      </c>
      <c r="H132" s="265">
        <v>2993.9333333333343</v>
      </c>
      <c r="I132" s="265">
        <v>3024.9666666666672</v>
      </c>
      <c r="J132" s="265">
        <v>3051.0833333333344</v>
      </c>
      <c r="K132" s="263">
        <v>2998.85</v>
      </c>
      <c r="L132" s="263">
        <v>2941.7</v>
      </c>
      <c r="M132" s="263">
        <v>4.2771299999999997</v>
      </c>
    </row>
    <row r="133" spans="1:13">
      <c r="A133" s="282">
        <v>124</v>
      </c>
      <c r="B133" s="263" t="s">
        <v>131</v>
      </c>
      <c r="C133" s="263">
        <v>1918.65</v>
      </c>
      <c r="D133" s="265">
        <v>1918.5833333333333</v>
      </c>
      <c r="E133" s="265">
        <v>1893.1666666666665</v>
      </c>
      <c r="F133" s="265">
        <v>1867.6833333333332</v>
      </c>
      <c r="G133" s="265">
        <v>1842.2666666666664</v>
      </c>
      <c r="H133" s="265">
        <v>1944.0666666666666</v>
      </c>
      <c r="I133" s="265">
        <v>1969.4833333333331</v>
      </c>
      <c r="J133" s="265">
        <v>1994.9666666666667</v>
      </c>
      <c r="K133" s="263">
        <v>1944</v>
      </c>
      <c r="L133" s="263">
        <v>1893.1</v>
      </c>
      <c r="M133" s="263">
        <v>26.43554</v>
      </c>
    </row>
    <row r="134" spans="1:13">
      <c r="A134" s="282">
        <v>125</v>
      </c>
      <c r="B134" s="263" t="s">
        <v>132</v>
      </c>
      <c r="C134" s="263">
        <v>102.75</v>
      </c>
      <c r="D134" s="265">
        <v>102.78333333333335</v>
      </c>
      <c r="E134" s="265">
        <v>99.766666666666694</v>
      </c>
      <c r="F134" s="265">
        <v>96.783333333333346</v>
      </c>
      <c r="G134" s="265">
        <v>93.766666666666694</v>
      </c>
      <c r="H134" s="265">
        <v>105.76666666666669</v>
      </c>
      <c r="I134" s="265">
        <v>108.78333333333335</v>
      </c>
      <c r="J134" s="265">
        <v>111.76666666666669</v>
      </c>
      <c r="K134" s="263">
        <v>105.8</v>
      </c>
      <c r="L134" s="263">
        <v>99.8</v>
      </c>
      <c r="M134" s="263">
        <v>146.61291</v>
      </c>
    </row>
    <row r="135" spans="1:13">
      <c r="A135" s="282">
        <v>126</v>
      </c>
      <c r="B135" s="263" t="s">
        <v>259</v>
      </c>
      <c r="C135" s="263">
        <v>2734.7</v>
      </c>
      <c r="D135" s="265">
        <v>2735.5666666666671</v>
      </c>
      <c r="E135" s="265">
        <v>2681.1333333333341</v>
      </c>
      <c r="F135" s="265">
        <v>2627.5666666666671</v>
      </c>
      <c r="G135" s="265">
        <v>2573.1333333333341</v>
      </c>
      <c r="H135" s="265">
        <v>2789.1333333333341</v>
      </c>
      <c r="I135" s="265">
        <v>2843.5666666666675</v>
      </c>
      <c r="J135" s="265">
        <v>2897.1333333333341</v>
      </c>
      <c r="K135" s="263">
        <v>2790</v>
      </c>
      <c r="L135" s="263">
        <v>2682</v>
      </c>
      <c r="M135" s="263">
        <v>2.3651200000000001</v>
      </c>
    </row>
    <row r="136" spans="1:13">
      <c r="A136" s="282">
        <v>127</v>
      </c>
      <c r="B136" s="263" t="s">
        <v>133</v>
      </c>
      <c r="C136" s="263">
        <v>419.8</v>
      </c>
      <c r="D136" s="265">
        <v>421.70000000000005</v>
      </c>
      <c r="E136" s="265">
        <v>409.80000000000007</v>
      </c>
      <c r="F136" s="265">
        <v>399.8</v>
      </c>
      <c r="G136" s="265">
        <v>387.90000000000003</v>
      </c>
      <c r="H136" s="265">
        <v>431.7000000000001</v>
      </c>
      <c r="I136" s="265">
        <v>443.60000000000008</v>
      </c>
      <c r="J136" s="265">
        <v>453.60000000000014</v>
      </c>
      <c r="K136" s="263">
        <v>433.6</v>
      </c>
      <c r="L136" s="263">
        <v>411.7</v>
      </c>
      <c r="M136" s="263">
        <v>51.262270000000001</v>
      </c>
    </row>
    <row r="137" spans="1:13">
      <c r="A137" s="282">
        <v>128</v>
      </c>
      <c r="B137" s="263" t="s">
        <v>260</v>
      </c>
      <c r="C137" s="263">
        <v>4087.35</v>
      </c>
      <c r="D137" s="265">
        <v>4058.1166666666668</v>
      </c>
      <c r="E137" s="265">
        <v>3996.2333333333336</v>
      </c>
      <c r="F137" s="265">
        <v>3905.1166666666668</v>
      </c>
      <c r="G137" s="265">
        <v>3843.2333333333336</v>
      </c>
      <c r="H137" s="265">
        <v>4149.2333333333336</v>
      </c>
      <c r="I137" s="265">
        <v>4211.1166666666668</v>
      </c>
      <c r="J137" s="265">
        <v>4302.2333333333336</v>
      </c>
      <c r="K137" s="263">
        <v>4120</v>
      </c>
      <c r="L137" s="263">
        <v>3967</v>
      </c>
      <c r="M137" s="263">
        <v>3.1158399999999999</v>
      </c>
    </row>
    <row r="138" spans="1:13">
      <c r="A138" s="282">
        <v>129</v>
      </c>
      <c r="B138" s="263" t="s">
        <v>134</v>
      </c>
      <c r="C138" s="263">
        <v>1483.75</v>
      </c>
      <c r="D138" s="265">
        <v>1491.7166666666665</v>
      </c>
      <c r="E138" s="265">
        <v>1455.333333333333</v>
      </c>
      <c r="F138" s="265">
        <v>1426.9166666666665</v>
      </c>
      <c r="G138" s="265">
        <v>1390.5333333333331</v>
      </c>
      <c r="H138" s="265">
        <v>1520.133333333333</v>
      </c>
      <c r="I138" s="265">
        <v>1556.5166666666667</v>
      </c>
      <c r="J138" s="265">
        <v>1584.9333333333329</v>
      </c>
      <c r="K138" s="263">
        <v>1528.1</v>
      </c>
      <c r="L138" s="263">
        <v>1463.3</v>
      </c>
      <c r="M138" s="263">
        <v>31.815239999999999</v>
      </c>
    </row>
    <row r="139" spans="1:13">
      <c r="A139" s="282">
        <v>130</v>
      </c>
      <c r="B139" s="263" t="s">
        <v>135</v>
      </c>
      <c r="C139" s="263">
        <v>1062.7</v>
      </c>
      <c r="D139" s="265">
        <v>1052.1166666666668</v>
      </c>
      <c r="E139" s="265">
        <v>1036.5833333333335</v>
      </c>
      <c r="F139" s="265">
        <v>1010.4666666666667</v>
      </c>
      <c r="G139" s="265">
        <v>994.93333333333339</v>
      </c>
      <c r="H139" s="265">
        <v>1078.2333333333336</v>
      </c>
      <c r="I139" s="265">
        <v>1093.7666666666669</v>
      </c>
      <c r="J139" s="265">
        <v>1119.8833333333337</v>
      </c>
      <c r="K139" s="263">
        <v>1067.6500000000001</v>
      </c>
      <c r="L139" s="263">
        <v>1026</v>
      </c>
      <c r="M139" s="263">
        <v>14.732049999999999</v>
      </c>
    </row>
    <row r="140" spans="1:13">
      <c r="A140" s="282">
        <v>131</v>
      </c>
      <c r="B140" s="263" t="s">
        <v>146</v>
      </c>
      <c r="C140" s="263">
        <v>87673.55</v>
      </c>
      <c r="D140" s="265">
        <v>88054.683333333334</v>
      </c>
      <c r="E140" s="265">
        <v>86618.866666666669</v>
      </c>
      <c r="F140" s="265">
        <v>85564.183333333334</v>
      </c>
      <c r="G140" s="265">
        <v>84128.366666666669</v>
      </c>
      <c r="H140" s="265">
        <v>89109.366666666669</v>
      </c>
      <c r="I140" s="265">
        <v>90545.183333333349</v>
      </c>
      <c r="J140" s="265">
        <v>91599.866666666669</v>
      </c>
      <c r="K140" s="263">
        <v>89490.5</v>
      </c>
      <c r="L140" s="263">
        <v>87000</v>
      </c>
      <c r="M140" s="263">
        <v>0.2266</v>
      </c>
    </row>
    <row r="141" spans="1:13">
      <c r="A141" s="282">
        <v>132</v>
      </c>
      <c r="B141" s="263" t="s">
        <v>143</v>
      </c>
      <c r="C141" s="263">
        <v>1223.3499999999999</v>
      </c>
      <c r="D141" s="265">
        <v>1210.5833333333333</v>
      </c>
      <c r="E141" s="265">
        <v>1194.7666666666664</v>
      </c>
      <c r="F141" s="265">
        <v>1166.1833333333332</v>
      </c>
      <c r="G141" s="265">
        <v>1150.3666666666663</v>
      </c>
      <c r="H141" s="265">
        <v>1239.1666666666665</v>
      </c>
      <c r="I141" s="265">
        <v>1254.9833333333336</v>
      </c>
      <c r="J141" s="265">
        <v>1283.5666666666666</v>
      </c>
      <c r="K141" s="263">
        <v>1226.4000000000001</v>
      </c>
      <c r="L141" s="263">
        <v>1182</v>
      </c>
      <c r="M141" s="263">
        <v>7.3311400000000004</v>
      </c>
    </row>
    <row r="142" spans="1:13">
      <c r="A142" s="282">
        <v>133</v>
      </c>
      <c r="B142" s="263" t="s">
        <v>137</v>
      </c>
      <c r="C142" s="263">
        <v>206.4</v>
      </c>
      <c r="D142" s="265">
        <v>205.70000000000002</v>
      </c>
      <c r="E142" s="265">
        <v>200.85000000000002</v>
      </c>
      <c r="F142" s="265">
        <v>195.3</v>
      </c>
      <c r="G142" s="265">
        <v>190.45000000000002</v>
      </c>
      <c r="H142" s="265">
        <v>211.25000000000003</v>
      </c>
      <c r="I142" s="265">
        <v>216.1</v>
      </c>
      <c r="J142" s="265">
        <v>221.65000000000003</v>
      </c>
      <c r="K142" s="263">
        <v>210.55</v>
      </c>
      <c r="L142" s="263">
        <v>200.15</v>
      </c>
      <c r="M142" s="263">
        <v>54.09355</v>
      </c>
    </row>
    <row r="143" spans="1:13">
      <c r="A143" s="282">
        <v>134</v>
      </c>
      <c r="B143" s="263" t="s">
        <v>136</v>
      </c>
      <c r="C143" s="263">
        <v>844.4</v>
      </c>
      <c r="D143" s="265">
        <v>843.4666666666667</v>
      </c>
      <c r="E143" s="265">
        <v>824.93333333333339</v>
      </c>
      <c r="F143" s="265">
        <v>805.4666666666667</v>
      </c>
      <c r="G143" s="265">
        <v>786.93333333333339</v>
      </c>
      <c r="H143" s="265">
        <v>862.93333333333339</v>
      </c>
      <c r="I143" s="265">
        <v>881.4666666666667</v>
      </c>
      <c r="J143" s="265">
        <v>900.93333333333339</v>
      </c>
      <c r="K143" s="263">
        <v>862</v>
      </c>
      <c r="L143" s="263">
        <v>824</v>
      </c>
      <c r="M143" s="263">
        <v>30.693429999999999</v>
      </c>
    </row>
    <row r="144" spans="1:13">
      <c r="A144" s="282">
        <v>135</v>
      </c>
      <c r="B144" s="263" t="s">
        <v>138</v>
      </c>
      <c r="C144" s="263">
        <v>160.4</v>
      </c>
      <c r="D144" s="265">
        <v>161.4</v>
      </c>
      <c r="E144" s="265">
        <v>157.85000000000002</v>
      </c>
      <c r="F144" s="265">
        <v>155.30000000000001</v>
      </c>
      <c r="G144" s="265">
        <v>151.75000000000003</v>
      </c>
      <c r="H144" s="265">
        <v>163.95000000000002</v>
      </c>
      <c r="I144" s="265">
        <v>167.50000000000003</v>
      </c>
      <c r="J144" s="265">
        <v>170.05</v>
      </c>
      <c r="K144" s="263">
        <v>164.95</v>
      </c>
      <c r="L144" s="263">
        <v>158.85</v>
      </c>
      <c r="M144" s="263">
        <v>65.357939999999999</v>
      </c>
    </row>
    <row r="145" spans="1:13">
      <c r="A145" s="282">
        <v>136</v>
      </c>
      <c r="B145" s="263" t="s">
        <v>139</v>
      </c>
      <c r="C145" s="263">
        <v>392.35</v>
      </c>
      <c r="D145" s="265">
        <v>392.86666666666662</v>
      </c>
      <c r="E145" s="265">
        <v>388.83333333333326</v>
      </c>
      <c r="F145" s="265">
        <v>385.31666666666666</v>
      </c>
      <c r="G145" s="265">
        <v>381.2833333333333</v>
      </c>
      <c r="H145" s="265">
        <v>396.38333333333321</v>
      </c>
      <c r="I145" s="265">
        <v>400.41666666666663</v>
      </c>
      <c r="J145" s="265">
        <v>403.93333333333317</v>
      </c>
      <c r="K145" s="263">
        <v>396.9</v>
      </c>
      <c r="L145" s="263">
        <v>389.35</v>
      </c>
      <c r="M145" s="263">
        <v>13.59625</v>
      </c>
    </row>
    <row r="146" spans="1:13">
      <c r="A146" s="282">
        <v>137</v>
      </c>
      <c r="B146" s="263" t="s">
        <v>140</v>
      </c>
      <c r="C146" s="263">
        <v>7089.3</v>
      </c>
      <c r="D146" s="265">
        <v>7087.75</v>
      </c>
      <c r="E146" s="265">
        <v>7012.55</v>
      </c>
      <c r="F146" s="265">
        <v>6935.8</v>
      </c>
      <c r="G146" s="265">
        <v>6860.6</v>
      </c>
      <c r="H146" s="265">
        <v>7164.5</v>
      </c>
      <c r="I146" s="265">
        <v>7239.7000000000007</v>
      </c>
      <c r="J146" s="265">
        <v>7316.45</v>
      </c>
      <c r="K146" s="263">
        <v>7162.95</v>
      </c>
      <c r="L146" s="263">
        <v>7011</v>
      </c>
      <c r="M146" s="263">
        <v>7.0030900000000003</v>
      </c>
    </row>
    <row r="147" spans="1:13">
      <c r="A147" s="282">
        <v>138</v>
      </c>
      <c r="B147" s="263" t="s">
        <v>142</v>
      </c>
      <c r="C147" s="263">
        <v>893.55</v>
      </c>
      <c r="D147" s="265">
        <v>888.15</v>
      </c>
      <c r="E147" s="265">
        <v>879.09999999999991</v>
      </c>
      <c r="F147" s="265">
        <v>864.65</v>
      </c>
      <c r="G147" s="265">
        <v>855.59999999999991</v>
      </c>
      <c r="H147" s="265">
        <v>902.59999999999991</v>
      </c>
      <c r="I147" s="265">
        <v>911.64999999999986</v>
      </c>
      <c r="J147" s="265">
        <v>926.09999999999991</v>
      </c>
      <c r="K147" s="263">
        <v>897.2</v>
      </c>
      <c r="L147" s="263">
        <v>873.7</v>
      </c>
      <c r="M147" s="263">
        <v>11.939909999999999</v>
      </c>
    </row>
    <row r="148" spans="1:13">
      <c r="A148" s="282">
        <v>139</v>
      </c>
      <c r="B148" s="263" t="s">
        <v>144</v>
      </c>
      <c r="C148" s="263">
        <v>1931.8</v>
      </c>
      <c r="D148" s="265">
        <v>1909.1833333333334</v>
      </c>
      <c r="E148" s="265">
        <v>1876.3666666666668</v>
      </c>
      <c r="F148" s="265">
        <v>1820.9333333333334</v>
      </c>
      <c r="G148" s="265">
        <v>1788.1166666666668</v>
      </c>
      <c r="H148" s="265">
        <v>1964.6166666666668</v>
      </c>
      <c r="I148" s="265">
        <v>1997.4333333333334</v>
      </c>
      <c r="J148" s="265">
        <v>2052.8666666666668</v>
      </c>
      <c r="K148" s="263">
        <v>1942</v>
      </c>
      <c r="L148" s="263">
        <v>1853.75</v>
      </c>
      <c r="M148" s="263">
        <v>18.75196</v>
      </c>
    </row>
    <row r="149" spans="1:13">
      <c r="A149" s="282">
        <v>140</v>
      </c>
      <c r="B149" s="263" t="s">
        <v>145</v>
      </c>
      <c r="C149" s="263">
        <v>218.55</v>
      </c>
      <c r="D149" s="265">
        <v>216.85</v>
      </c>
      <c r="E149" s="265">
        <v>213.95</v>
      </c>
      <c r="F149" s="265">
        <v>209.35</v>
      </c>
      <c r="G149" s="265">
        <v>206.45</v>
      </c>
      <c r="H149" s="265">
        <v>221.45</v>
      </c>
      <c r="I149" s="265">
        <v>224.35000000000002</v>
      </c>
      <c r="J149" s="265">
        <v>228.95</v>
      </c>
      <c r="K149" s="263">
        <v>219.75</v>
      </c>
      <c r="L149" s="263">
        <v>212.25</v>
      </c>
      <c r="M149" s="263">
        <v>142.85337000000001</v>
      </c>
    </row>
    <row r="150" spans="1:13">
      <c r="A150" s="282">
        <v>141</v>
      </c>
      <c r="B150" s="263" t="s">
        <v>262</v>
      </c>
      <c r="C150" s="263">
        <v>1628.45</v>
      </c>
      <c r="D150" s="265">
        <v>1629.5333333333335</v>
      </c>
      <c r="E150" s="265">
        <v>1613.866666666667</v>
      </c>
      <c r="F150" s="265">
        <v>1599.2833333333335</v>
      </c>
      <c r="G150" s="265">
        <v>1583.616666666667</v>
      </c>
      <c r="H150" s="265">
        <v>1644.116666666667</v>
      </c>
      <c r="I150" s="265">
        <v>1659.7833333333335</v>
      </c>
      <c r="J150" s="265">
        <v>1674.366666666667</v>
      </c>
      <c r="K150" s="263">
        <v>1645.2</v>
      </c>
      <c r="L150" s="263">
        <v>1614.95</v>
      </c>
      <c r="M150" s="263">
        <v>3.4289399999999999</v>
      </c>
    </row>
    <row r="151" spans="1:13">
      <c r="A151" s="282">
        <v>142</v>
      </c>
      <c r="B151" s="263" t="s">
        <v>147</v>
      </c>
      <c r="C151" s="263">
        <v>1262.75</v>
      </c>
      <c r="D151" s="265">
        <v>1266.4166666666667</v>
      </c>
      <c r="E151" s="265">
        <v>1247.8333333333335</v>
      </c>
      <c r="F151" s="265">
        <v>1232.9166666666667</v>
      </c>
      <c r="G151" s="265">
        <v>1214.3333333333335</v>
      </c>
      <c r="H151" s="265">
        <v>1281.3333333333335</v>
      </c>
      <c r="I151" s="265">
        <v>1299.916666666667</v>
      </c>
      <c r="J151" s="265">
        <v>1314.8333333333335</v>
      </c>
      <c r="K151" s="263">
        <v>1285</v>
      </c>
      <c r="L151" s="263">
        <v>1251.5</v>
      </c>
      <c r="M151" s="263">
        <v>6.6380699999999999</v>
      </c>
    </row>
    <row r="152" spans="1:13">
      <c r="A152" s="282">
        <v>143</v>
      </c>
      <c r="B152" s="263" t="s">
        <v>263</v>
      </c>
      <c r="C152" s="263">
        <v>826.95</v>
      </c>
      <c r="D152" s="265">
        <v>822.46666666666658</v>
      </c>
      <c r="E152" s="265">
        <v>812.53333333333319</v>
      </c>
      <c r="F152" s="265">
        <v>798.11666666666656</v>
      </c>
      <c r="G152" s="265">
        <v>788.18333333333317</v>
      </c>
      <c r="H152" s="265">
        <v>836.88333333333321</v>
      </c>
      <c r="I152" s="265">
        <v>846.81666666666661</v>
      </c>
      <c r="J152" s="265">
        <v>861.23333333333323</v>
      </c>
      <c r="K152" s="263">
        <v>832.4</v>
      </c>
      <c r="L152" s="263">
        <v>808.05</v>
      </c>
      <c r="M152" s="263">
        <v>1.99587</v>
      </c>
    </row>
    <row r="153" spans="1:13">
      <c r="A153" s="282">
        <v>144</v>
      </c>
      <c r="B153" s="263" t="s">
        <v>152</v>
      </c>
      <c r="C153" s="263">
        <v>135.85</v>
      </c>
      <c r="D153" s="265">
        <v>134.76666666666665</v>
      </c>
      <c r="E153" s="265">
        <v>133.08333333333331</v>
      </c>
      <c r="F153" s="265">
        <v>130.31666666666666</v>
      </c>
      <c r="G153" s="265">
        <v>128.63333333333333</v>
      </c>
      <c r="H153" s="265">
        <v>137.5333333333333</v>
      </c>
      <c r="I153" s="265">
        <v>139.21666666666664</v>
      </c>
      <c r="J153" s="265">
        <v>141.98333333333329</v>
      </c>
      <c r="K153" s="263">
        <v>136.44999999999999</v>
      </c>
      <c r="L153" s="263">
        <v>132</v>
      </c>
      <c r="M153" s="263">
        <v>139.66004000000001</v>
      </c>
    </row>
    <row r="154" spans="1:13">
      <c r="A154" s="282">
        <v>145</v>
      </c>
      <c r="B154" s="263" t="s">
        <v>153</v>
      </c>
      <c r="C154" s="263">
        <v>110.5</v>
      </c>
      <c r="D154" s="265">
        <v>109.73333333333333</v>
      </c>
      <c r="E154" s="265">
        <v>108.46666666666667</v>
      </c>
      <c r="F154" s="265">
        <v>106.43333333333334</v>
      </c>
      <c r="G154" s="265">
        <v>105.16666666666667</v>
      </c>
      <c r="H154" s="265">
        <v>111.76666666666667</v>
      </c>
      <c r="I154" s="265">
        <v>113.03333333333335</v>
      </c>
      <c r="J154" s="265">
        <v>115.06666666666666</v>
      </c>
      <c r="K154" s="263">
        <v>111</v>
      </c>
      <c r="L154" s="263">
        <v>107.7</v>
      </c>
      <c r="M154" s="263">
        <v>203.50677999999999</v>
      </c>
    </row>
    <row r="155" spans="1:13">
      <c r="A155" s="282">
        <v>146</v>
      </c>
      <c r="B155" s="263" t="s">
        <v>148</v>
      </c>
      <c r="C155" s="263">
        <v>59.8</v>
      </c>
      <c r="D155" s="265">
        <v>59.166666666666664</v>
      </c>
      <c r="E155" s="265">
        <v>58.233333333333327</v>
      </c>
      <c r="F155" s="265">
        <v>56.666666666666664</v>
      </c>
      <c r="G155" s="265">
        <v>55.733333333333327</v>
      </c>
      <c r="H155" s="265">
        <v>60.733333333333327</v>
      </c>
      <c r="I155" s="265">
        <v>61.666666666666664</v>
      </c>
      <c r="J155" s="265">
        <v>63.233333333333327</v>
      </c>
      <c r="K155" s="263">
        <v>60.1</v>
      </c>
      <c r="L155" s="263">
        <v>57.6</v>
      </c>
      <c r="M155" s="263">
        <v>224.79888</v>
      </c>
    </row>
    <row r="156" spans="1:13">
      <c r="A156" s="282">
        <v>147</v>
      </c>
      <c r="B156" s="263" t="s">
        <v>450</v>
      </c>
      <c r="C156" s="263">
        <v>2628.3</v>
      </c>
      <c r="D156" s="265">
        <v>2641.1</v>
      </c>
      <c r="E156" s="265">
        <v>2597.1999999999998</v>
      </c>
      <c r="F156" s="265">
        <v>2566.1</v>
      </c>
      <c r="G156" s="265">
        <v>2522.1999999999998</v>
      </c>
      <c r="H156" s="265">
        <v>2672.2</v>
      </c>
      <c r="I156" s="265">
        <v>2716.1000000000004</v>
      </c>
      <c r="J156" s="265">
        <v>2747.2</v>
      </c>
      <c r="K156" s="263">
        <v>2685</v>
      </c>
      <c r="L156" s="263">
        <v>2610</v>
      </c>
      <c r="M156" s="263">
        <v>0.63456999999999997</v>
      </c>
    </row>
    <row r="157" spans="1:13">
      <c r="A157" s="282">
        <v>148</v>
      </c>
      <c r="B157" s="263" t="s">
        <v>151</v>
      </c>
      <c r="C157" s="263">
        <v>16833.05</v>
      </c>
      <c r="D157" s="265">
        <v>16780.966666666664</v>
      </c>
      <c r="E157" s="265">
        <v>16682.083333333328</v>
      </c>
      <c r="F157" s="265">
        <v>16531.116666666665</v>
      </c>
      <c r="G157" s="265">
        <v>16432.23333333333</v>
      </c>
      <c r="H157" s="265">
        <v>16931.933333333327</v>
      </c>
      <c r="I157" s="265">
        <v>17030.816666666666</v>
      </c>
      <c r="J157" s="265">
        <v>17181.783333333326</v>
      </c>
      <c r="K157" s="263">
        <v>16879.849999999999</v>
      </c>
      <c r="L157" s="263">
        <v>16630</v>
      </c>
      <c r="M157" s="263">
        <v>0.68983000000000005</v>
      </c>
    </row>
    <row r="158" spans="1:13">
      <c r="A158" s="282">
        <v>149</v>
      </c>
      <c r="B158" s="263" t="s">
        <v>790</v>
      </c>
      <c r="C158" s="263">
        <v>340.15</v>
      </c>
      <c r="D158" s="265">
        <v>339.31666666666666</v>
      </c>
      <c r="E158" s="265">
        <v>333.13333333333333</v>
      </c>
      <c r="F158" s="265">
        <v>326.11666666666667</v>
      </c>
      <c r="G158" s="265">
        <v>319.93333333333334</v>
      </c>
      <c r="H158" s="265">
        <v>346.33333333333331</v>
      </c>
      <c r="I158" s="265">
        <v>352.51666666666659</v>
      </c>
      <c r="J158" s="265">
        <v>359.5333333333333</v>
      </c>
      <c r="K158" s="263">
        <v>345.5</v>
      </c>
      <c r="L158" s="263">
        <v>332.3</v>
      </c>
      <c r="M158" s="263">
        <v>8.0758600000000005</v>
      </c>
    </row>
    <row r="159" spans="1:13">
      <c r="A159" s="282">
        <v>150</v>
      </c>
      <c r="B159" s="263" t="s">
        <v>265</v>
      </c>
      <c r="C159" s="263">
        <v>596.6</v>
      </c>
      <c r="D159" s="265">
        <v>587.63333333333333</v>
      </c>
      <c r="E159" s="265">
        <v>566.26666666666665</v>
      </c>
      <c r="F159" s="265">
        <v>535.93333333333328</v>
      </c>
      <c r="G159" s="265">
        <v>514.56666666666661</v>
      </c>
      <c r="H159" s="265">
        <v>617.9666666666667</v>
      </c>
      <c r="I159" s="265">
        <v>639.33333333333326</v>
      </c>
      <c r="J159" s="265">
        <v>669.66666666666674</v>
      </c>
      <c r="K159" s="263">
        <v>609</v>
      </c>
      <c r="L159" s="263">
        <v>557.29999999999995</v>
      </c>
      <c r="M159" s="263">
        <v>12.205640000000001</v>
      </c>
    </row>
    <row r="160" spans="1:13">
      <c r="A160" s="282">
        <v>151</v>
      </c>
      <c r="B160" s="263" t="s">
        <v>155</v>
      </c>
      <c r="C160" s="263">
        <v>114.35</v>
      </c>
      <c r="D160" s="265">
        <v>114.66666666666667</v>
      </c>
      <c r="E160" s="265">
        <v>112.48333333333335</v>
      </c>
      <c r="F160" s="265">
        <v>110.61666666666667</v>
      </c>
      <c r="G160" s="265">
        <v>108.43333333333335</v>
      </c>
      <c r="H160" s="265">
        <v>116.53333333333335</v>
      </c>
      <c r="I160" s="265">
        <v>118.71666666666665</v>
      </c>
      <c r="J160" s="265">
        <v>120.58333333333334</v>
      </c>
      <c r="K160" s="263">
        <v>116.85</v>
      </c>
      <c r="L160" s="263">
        <v>112.8</v>
      </c>
      <c r="M160" s="263">
        <v>196.79957999999999</v>
      </c>
    </row>
    <row r="161" spans="1:13">
      <c r="A161" s="282">
        <v>152</v>
      </c>
      <c r="B161" s="263" t="s">
        <v>154</v>
      </c>
      <c r="C161" s="263">
        <v>131.35</v>
      </c>
      <c r="D161" s="265">
        <v>131.76666666666665</v>
      </c>
      <c r="E161" s="265">
        <v>129.73333333333329</v>
      </c>
      <c r="F161" s="265">
        <v>128.11666666666665</v>
      </c>
      <c r="G161" s="265">
        <v>126.08333333333329</v>
      </c>
      <c r="H161" s="265">
        <v>133.3833333333333</v>
      </c>
      <c r="I161" s="265">
        <v>135.41666666666666</v>
      </c>
      <c r="J161" s="265">
        <v>137.0333333333333</v>
      </c>
      <c r="K161" s="263">
        <v>133.80000000000001</v>
      </c>
      <c r="L161" s="263">
        <v>130.15</v>
      </c>
      <c r="M161" s="263">
        <v>8.3431999999999995</v>
      </c>
    </row>
    <row r="162" spans="1:13">
      <c r="A162" s="282">
        <v>153</v>
      </c>
      <c r="B162" s="263" t="s">
        <v>266</v>
      </c>
      <c r="C162" s="263">
        <v>3149.75</v>
      </c>
      <c r="D162" s="265">
        <v>3160.5499999999997</v>
      </c>
      <c r="E162" s="265">
        <v>3104.6999999999994</v>
      </c>
      <c r="F162" s="265">
        <v>3059.6499999999996</v>
      </c>
      <c r="G162" s="265">
        <v>3003.7999999999993</v>
      </c>
      <c r="H162" s="265">
        <v>3205.5999999999995</v>
      </c>
      <c r="I162" s="265">
        <v>3261.45</v>
      </c>
      <c r="J162" s="265">
        <v>3306.4999999999995</v>
      </c>
      <c r="K162" s="263">
        <v>3216.4</v>
      </c>
      <c r="L162" s="263">
        <v>3115.5</v>
      </c>
      <c r="M162" s="263">
        <v>0.51715999999999995</v>
      </c>
    </row>
    <row r="163" spans="1:13">
      <c r="A163" s="282">
        <v>154</v>
      </c>
      <c r="B163" s="263" t="s">
        <v>267</v>
      </c>
      <c r="C163" s="263">
        <v>2234.6999999999998</v>
      </c>
      <c r="D163" s="265">
        <v>2226.4499999999998</v>
      </c>
      <c r="E163" s="265">
        <v>2201.5499999999997</v>
      </c>
      <c r="F163" s="265">
        <v>2168.4</v>
      </c>
      <c r="G163" s="265">
        <v>2143.5</v>
      </c>
      <c r="H163" s="265">
        <v>2259.5999999999995</v>
      </c>
      <c r="I163" s="265">
        <v>2284.4999999999991</v>
      </c>
      <c r="J163" s="265">
        <v>2317.6499999999992</v>
      </c>
      <c r="K163" s="263">
        <v>2251.35</v>
      </c>
      <c r="L163" s="263">
        <v>2193.3000000000002</v>
      </c>
      <c r="M163" s="263">
        <v>1.46902</v>
      </c>
    </row>
    <row r="164" spans="1:13">
      <c r="A164" s="282">
        <v>155</v>
      </c>
      <c r="B164" s="263" t="s">
        <v>156</v>
      </c>
      <c r="C164" s="263">
        <v>27812.799999999999</v>
      </c>
      <c r="D164" s="265">
        <v>27941.350000000002</v>
      </c>
      <c r="E164" s="265">
        <v>27487.700000000004</v>
      </c>
      <c r="F164" s="265">
        <v>27162.600000000002</v>
      </c>
      <c r="G164" s="265">
        <v>26708.950000000004</v>
      </c>
      <c r="H164" s="265">
        <v>28266.450000000004</v>
      </c>
      <c r="I164" s="265">
        <v>28720.100000000006</v>
      </c>
      <c r="J164" s="265">
        <v>29045.200000000004</v>
      </c>
      <c r="K164" s="263">
        <v>28395</v>
      </c>
      <c r="L164" s="263">
        <v>27616.25</v>
      </c>
      <c r="M164" s="263">
        <v>0.28571999999999997</v>
      </c>
    </row>
    <row r="165" spans="1:13">
      <c r="A165" s="282">
        <v>156</v>
      </c>
      <c r="B165" s="263" t="s">
        <v>158</v>
      </c>
      <c r="C165" s="263">
        <v>239.5</v>
      </c>
      <c r="D165" s="265">
        <v>240.19999999999996</v>
      </c>
      <c r="E165" s="265">
        <v>236.49999999999991</v>
      </c>
      <c r="F165" s="265">
        <v>233.49999999999994</v>
      </c>
      <c r="G165" s="265">
        <v>229.7999999999999</v>
      </c>
      <c r="H165" s="265">
        <v>243.19999999999993</v>
      </c>
      <c r="I165" s="265">
        <v>246.89999999999998</v>
      </c>
      <c r="J165" s="265">
        <v>249.89999999999995</v>
      </c>
      <c r="K165" s="263">
        <v>243.9</v>
      </c>
      <c r="L165" s="263">
        <v>237.2</v>
      </c>
      <c r="M165" s="263">
        <v>33.877290000000002</v>
      </c>
    </row>
    <row r="166" spans="1:13">
      <c r="A166" s="282">
        <v>157</v>
      </c>
      <c r="B166" s="263" t="s">
        <v>269</v>
      </c>
      <c r="C166" s="263">
        <v>4597.3999999999996</v>
      </c>
      <c r="D166" s="265">
        <v>4611.9333333333334</v>
      </c>
      <c r="E166" s="265">
        <v>4534.2666666666664</v>
      </c>
      <c r="F166" s="265">
        <v>4471.1333333333332</v>
      </c>
      <c r="G166" s="265">
        <v>4393.4666666666662</v>
      </c>
      <c r="H166" s="265">
        <v>4675.0666666666666</v>
      </c>
      <c r="I166" s="265">
        <v>4752.7333333333327</v>
      </c>
      <c r="J166" s="265">
        <v>4815.8666666666668</v>
      </c>
      <c r="K166" s="263">
        <v>4689.6000000000004</v>
      </c>
      <c r="L166" s="263">
        <v>4548.8</v>
      </c>
      <c r="M166" s="263">
        <v>0.46422999999999998</v>
      </c>
    </row>
    <row r="167" spans="1:13">
      <c r="A167" s="282">
        <v>158</v>
      </c>
      <c r="B167" s="263" t="s">
        <v>160</v>
      </c>
      <c r="C167" s="263">
        <v>1713.3</v>
      </c>
      <c r="D167" s="265">
        <v>1713.7666666666667</v>
      </c>
      <c r="E167" s="265">
        <v>1695.4833333333333</v>
      </c>
      <c r="F167" s="265">
        <v>1677.6666666666667</v>
      </c>
      <c r="G167" s="265">
        <v>1659.3833333333334</v>
      </c>
      <c r="H167" s="265">
        <v>1731.5833333333333</v>
      </c>
      <c r="I167" s="265">
        <v>1749.8666666666666</v>
      </c>
      <c r="J167" s="265">
        <v>1767.6833333333332</v>
      </c>
      <c r="K167" s="263">
        <v>1732.05</v>
      </c>
      <c r="L167" s="263">
        <v>1695.95</v>
      </c>
      <c r="M167" s="263">
        <v>3.4639099999999998</v>
      </c>
    </row>
    <row r="168" spans="1:13">
      <c r="A168" s="282">
        <v>159</v>
      </c>
      <c r="B168" s="263" t="s">
        <v>157</v>
      </c>
      <c r="C168" s="263">
        <v>1863.25</v>
      </c>
      <c r="D168" s="265">
        <v>1868.8500000000001</v>
      </c>
      <c r="E168" s="265">
        <v>1815.4000000000003</v>
      </c>
      <c r="F168" s="265">
        <v>1767.5500000000002</v>
      </c>
      <c r="G168" s="265">
        <v>1714.1000000000004</v>
      </c>
      <c r="H168" s="265">
        <v>1916.7000000000003</v>
      </c>
      <c r="I168" s="265">
        <v>1970.15</v>
      </c>
      <c r="J168" s="265">
        <v>2018.0000000000002</v>
      </c>
      <c r="K168" s="263">
        <v>1922.3</v>
      </c>
      <c r="L168" s="263">
        <v>1821</v>
      </c>
      <c r="M168" s="263">
        <v>9.3552800000000005</v>
      </c>
    </row>
    <row r="169" spans="1:13">
      <c r="A169" s="282">
        <v>160</v>
      </c>
      <c r="B169" s="263" t="s">
        <v>461</v>
      </c>
      <c r="C169" s="263">
        <v>1357.1</v>
      </c>
      <c r="D169" s="265">
        <v>1356.5166666666667</v>
      </c>
      <c r="E169" s="265">
        <v>1336.1333333333332</v>
      </c>
      <c r="F169" s="265">
        <v>1315.1666666666665</v>
      </c>
      <c r="G169" s="265">
        <v>1294.7833333333331</v>
      </c>
      <c r="H169" s="265">
        <v>1377.4833333333333</v>
      </c>
      <c r="I169" s="265">
        <v>1397.866666666667</v>
      </c>
      <c r="J169" s="265">
        <v>1418.8333333333335</v>
      </c>
      <c r="K169" s="263">
        <v>1376.9</v>
      </c>
      <c r="L169" s="263">
        <v>1335.55</v>
      </c>
      <c r="M169" s="263">
        <v>2.1423199999999998</v>
      </c>
    </row>
    <row r="170" spans="1:13">
      <c r="A170" s="282">
        <v>161</v>
      </c>
      <c r="B170" s="263" t="s">
        <v>159</v>
      </c>
      <c r="C170" s="263">
        <v>136.85</v>
      </c>
      <c r="D170" s="265">
        <v>137.15</v>
      </c>
      <c r="E170" s="265">
        <v>134.20000000000002</v>
      </c>
      <c r="F170" s="265">
        <v>131.55000000000001</v>
      </c>
      <c r="G170" s="265">
        <v>128.60000000000002</v>
      </c>
      <c r="H170" s="265">
        <v>139.80000000000001</v>
      </c>
      <c r="I170" s="265">
        <v>142.75</v>
      </c>
      <c r="J170" s="265">
        <v>145.4</v>
      </c>
      <c r="K170" s="263">
        <v>140.1</v>
      </c>
      <c r="L170" s="263">
        <v>134.5</v>
      </c>
      <c r="M170" s="263">
        <v>160.44441</v>
      </c>
    </row>
    <row r="171" spans="1:13">
      <c r="A171" s="282">
        <v>162</v>
      </c>
      <c r="B171" s="263" t="s">
        <v>162</v>
      </c>
      <c r="C171" s="263">
        <v>224.15</v>
      </c>
      <c r="D171" s="265">
        <v>223.46666666666667</v>
      </c>
      <c r="E171" s="265">
        <v>220.43333333333334</v>
      </c>
      <c r="F171" s="265">
        <v>216.71666666666667</v>
      </c>
      <c r="G171" s="265">
        <v>213.68333333333334</v>
      </c>
      <c r="H171" s="265">
        <v>227.18333333333334</v>
      </c>
      <c r="I171" s="265">
        <v>230.2166666666667</v>
      </c>
      <c r="J171" s="265">
        <v>233.93333333333334</v>
      </c>
      <c r="K171" s="263">
        <v>226.5</v>
      </c>
      <c r="L171" s="263">
        <v>219.75</v>
      </c>
      <c r="M171" s="263">
        <v>169.26894999999999</v>
      </c>
    </row>
    <row r="172" spans="1:13">
      <c r="A172" s="282">
        <v>163</v>
      </c>
      <c r="B172" s="263" t="s">
        <v>270</v>
      </c>
      <c r="C172" s="263">
        <v>287.64999999999998</v>
      </c>
      <c r="D172" s="265">
        <v>288.68333333333334</v>
      </c>
      <c r="E172" s="265">
        <v>281.06666666666666</v>
      </c>
      <c r="F172" s="265">
        <v>274.48333333333335</v>
      </c>
      <c r="G172" s="265">
        <v>266.86666666666667</v>
      </c>
      <c r="H172" s="265">
        <v>295.26666666666665</v>
      </c>
      <c r="I172" s="265">
        <v>302.88333333333333</v>
      </c>
      <c r="J172" s="265">
        <v>309.46666666666664</v>
      </c>
      <c r="K172" s="263">
        <v>296.3</v>
      </c>
      <c r="L172" s="263">
        <v>282.10000000000002</v>
      </c>
      <c r="M172" s="263">
        <v>5.0435100000000004</v>
      </c>
    </row>
    <row r="173" spans="1:13">
      <c r="A173" s="282">
        <v>164</v>
      </c>
      <c r="B173" s="263" t="s">
        <v>271</v>
      </c>
      <c r="C173" s="263">
        <v>12993.6</v>
      </c>
      <c r="D173" s="265">
        <v>12961.016666666668</v>
      </c>
      <c r="E173" s="265">
        <v>12922.083333333336</v>
      </c>
      <c r="F173" s="265">
        <v>12850.566666666668</v>
      </c>
      <c r="G173" s="265">
        <v>12811.633333333335</v>
      </c>
      <c r="H173" s="265">
        <v>13032.533333333336</v>
      </c>
      <c r="I173" s="265">
        <v>13071.466666666667</v>
      </c>
      <c r="J173" s="265">
        <v>13142.983333333337</v>
      </c>
      <c r="K173" s="263">
        <v>12999.95</v>
      </c>
      <c r="L173" s="263">
        <v>12889.5</v>
      </c>
      <c r="M173" s="263">
        <v>1.7919999999999998E-2</v>
      </c>
    </row>
    <row r="174" spans="1:13">
      <c r="A174" s="282">
        <v>165</v>
      </c>
      <c r="B174" s="263" t="s">
        <v>161</v>
      </c>
      <c r="C174" s="263">
        <v>40.799999999999997</v>
      </c>
      <c r="D174" s="265">
        <v>40.550000000000004</v>
      </c>
      <c r="E174" s="265">
        <v>40.000000000000007</v>
      </c>
      <c r="F174" s="265">
        <v>39.200000000000003</v>
      </c>
      <c r="G174" s="265">
        <v>38.650000000000006</v>
      </c>
      <c r="H174" s="265">
        <v>41.350000000000009</v>
      </c>
      <c r="I174" s="265">
        <v>41.900000000000006</v>
      </c>
      <c r="J174" s="265">
        <v>42.70000000000001</v>
      </c>
      <c r="K174" s="263">
        <v>41.1</v>
      </c>
      <c r="L174" s="263">
        <v>39.75</v>
      </c>
      <c r="M174" s="263">
        <v>837.82422999999994</v>
      </c>
    </row>
    <row r="175" spans="1:13">
      <c r="A175" s="282">
        <v>166</v>
      </c>
      <c r="B175" s="263" t="s">
        <v>165</v>
      </c>
      <c r="C175" s="263">
        <v>238.25</v>
      </c>
      <c r="D175" s="265">
        <v>237.68333333333331</v>
      </c>
      <c r="E175" s="265">
        <v>231.36666666666662</v>
      </c>
      <c r="F175" s="265">
        <v>224.48333333333332</v>
      </c>
      <c r="G175" s="265">
        <v>218.16666666666663</v>
      </c>
      <c r="H175" s="265">
        <v>244.56666666666661</v>
      </c>
      <c r="I175" s="265">
        <v>250.88333333333327</v>
      </c>
      <c r="J175" s="265">
        <v>257.76666666666659</v>
      </c>
      <c r="K175" s="263">
        <v>244</v>
      </c>
      <c r="L175" s="263">
        <v>230.8</v>
      </c>
      <c r="M175" s="263">
        <v>156.94955999999999</v>
      </c>
    </row>
    <row r="176" spans="1:13">
      <c r="A176" s="282">
        <v>167</v>
      </c>
      <c r="B176" s="263" t="s">
        <v>166</v>
      </c>
      <c r="C176" s="263">
        <v>152.69999999999999</v>
      </c>
      <c r="D176" s="265">
        <v>151.81666666666663</v>
      </c>
      <c r="E176" s="265">
        <v>150.28333333333327</v>
      </c>
      <c r="F176" s="265">
        <v>147.86666666666665</v>
      </c>
      <c r="G176" s="265">
        <v>146.33333333333329</v>
      </c>
      <c r="H176" s="265">
        <v>154.23333333333326</v>
      </c>
      <c r="I176" s="265">
        <v>155.76666666666662</v>
      </c>
      <c r="J176" s="265">
        <v>158.18333333333325</v>
      </c>
      <c r="K176" s="263">
        <v>153.35</v>
      </c>
      <c r="L176" s="263">
        <v>149.4</v>
      </c>
      <c r="M176" s="263">
        <v>76.702749999999995</v>
      </c>
    </row>
    <row r="177" spans="1:13">
      <c r="A177" s="282">
        <v>168</v>
      </c>
      <c r="B177" s="263" t="s">
        <v>273</v>
      </c>
      <c r="C177" s="263">
        <v>518.85</v>
      </c>
      <c r="D177" s="265">
        <v>519.61666666666667</v>
      </c>
      <c r="E177" s="265">
        <v>511.98333333333335</v>
      </c>
      <c r="F177" s="265">
        <v>505.11666666666667</v>
      </c>
      <c r="G177" s="265">
        <v>497.48333333333335</v>
      </c>
      <c r="H177" s="265">
        <v>526.48333333333335</v>
      </c>
      <c r="I177" s="265">
        <v>534.11666666666679</v>
      </c>
      <c r="J177" s="265">
        <v>540.98333333333335</v>
      </c>
      <c r="K177" s="263">
        <v>527.25</v>
      </c>
      <c r="L177" s="263">
        <v>512.75</v>
      </c>
      <c r="M177" s="263">
        <v>6.2499500000000001</v>
      </c>
    </row>
    <row r="178" spans="1:13">
      <c r="A178" s="282">
        <v>169</v>
      </c>
      <c r="B178" s="263" t="s">
        <v>167</v>
      </c>
      <c r="C178" s="263">
        <v>2108.9</v>
      </c>
      <c r="D178" s="265">
        <v>2112.7666666666669</v>
      </c>
      <c r="E178" s="265">
        <v>2076.6333333333337</v>
      </c>
      <c r="F178" s="265">
        <v>2044.3666666666668</v>
      </c>
      <c r="G178" s="265">
        <v>2008.2333333333336</v>
      </c>
      <c r="H178" s="265">
        <v>2145.0333333333338</v>
      </c>
      <c r="I178" s="265">
        <v>2181.166666666667</v>
      </c>
      <c r="J178" s="265">
        <v>2213.4333333333338</v>
      </c>
      <c r="K178" s="263">
        <v>2148.9</v>
      </c>
      <c r="L178" s="263">
        <v>2080.5</v>
      </c>
      <c r="M178" s="263">
        <v>77.063019999999995</v>
      </c>
    </row>
    <row r="179" spans="1:13">
      <c r="A179" s="282">
        <v>170</v>
      </c>
      <c r="B179" s="263" t="s">
        <v>815</v>
      </c>
      <c r="C179" s="263">
        <v>1016.2</v>
      </c>
      <c r="D179" s="265">
        <v>1021.35</v>
      </c>
      <c r="E179" s="265">
        <v>1004.8500000000001</v>
      </c>
      <c r="F179" s="265">
        <v>993.50000000000011</v>
      </c>
      <c r="G179" s="265">
        <v>977.00000000000023</v>
      </c>
      <c r="H179" s="265">
        <v>1032.7</v>
      </c>
      <c r="I179" s="265">
        <v>1049.1999999999998</v>
      </c>
      <c r="J179" s="265">
        <v>1060.55</v>
      </c>
      <c r="K179" s="263">
        <v>1037.8499999999999</v>
      </c>
      <c r="L179" s="263">
        <v>1010</v>
      </c>
      <c r="M179" s="263">
        <v>11.38505</v>
      </c>
    </row>
    <row r="180" spans="1:13">
      <c r="A180" s="282">
        <v>171</v>
      </c>
      <c r="B180" s="263" t="s">
        <v>274</v>
      </c>
      <c r="C180" s="263">
        <v>920</v>
      </c>
      <c r="D180" s="265">
        <v>916.25</v>
      </c>
      <c r="E180" s="265">
        <v>905.75</v>
      </c>
      <c r="F180" s="265">
        <v>891.5</v>
      </c>
      <c r="G180" s="265">
        <v>881</v>
      </c>
      <c r="H180" s="265">
        <v>930.5</v>
      </c>
      <c r="I180" s="265">
        <v>941</v>
      </c>
      <c r="J180" s="265">
        <v>955.25</v>
      </c>
      <c r="K180" s="263">
        <v>926.75</v>
      </c>
      <c r="L180" s="263">
        <v>902</v>
      </c>
      <c r="M180" s="263">
        <v>45.81841</v>
      </c>
    </row>
    <row r="181" spans="1:13">
      <c r="A181" s="282">
        <v>172</v>
      </c>
      <c r="B181" s="263" t="s">
        <v>172</v>
      </c>
      <c r="C181" s="263">
        <v>5534.65</v>
      </c>
      <c r="D181" s="265">
        <v>5546.8833333333341</v>
      </c>
      <c r="E181" s="265">
        <v>5468.7666666666682</v>
      </c>
      <c r="F181" s="265">
        <v>5402.8833333333341</v>
      </c>
      <c r="G181" s="265">
        <v>5324.7666666666682</v>
      </c>
      <c r="H181" s="265">
        <v>5612.7666666666682</v>
      </c>
      <c r="I181" s="265">
        <v>5690.883333333335</v>
      </c>
      <c r="J181" s="265">
        <v>5756.7666666666682</v>
      </c>
      <c r="K181" s="263">
        <v>5625</v>
      </c>
      <c r="L181" s="263">
        <v>5481</v>
      </c>
      <c r="M181" s="263">
        <v>1.10711</v>
      </c>
    </row>
    <row r="182" spans="1:13">
      <c r="A182" s="282">
        <v>173</v>
      </c>
      <c r="B182" s="263" t="s">
        <v>478</v>
      </c>
      <c r="C182" s="263">
        <v>8294.9500000000007</v>
      </c>
      <c r="D182" s="265">
        <v>8265.6166666666668</v>
      </c>
      <c r="E182" s="265">
        <v>8192.3333333333339</v>
      </c>
      <c r="F182" s="265">
        <v>8089.7166666666672</v>
      </c>
      <c r="G182" s="265">
        <v>8016.4333333333343</v>
      </c>
      <c r="H182" s="265">
        <v>8368.2333333333336</v>
      </c>
      <c r="I182" s="265">
        <v>8441.5166666666664</v>
      </c>
      <c r="J182" s="265">
        <v>8544.1333333333332</v>
      </c>
      <c r="K182" s="263">
        <v>8338.9</v>
      </c>
      <c r="L182" s="263">
        <v>8163</v>
      </c>
      <c r="M182" s="263">
        <v>0.10499</v>
      </c>
    </row>
    <row r="183" spans="1:13">
      <c r="A183" s="282">
        <v>174</v>
      </c>
      <c r="B183" s="263" t="s">
        <v>170</v>
      </c>
      <c r="C183" s="263">
        <v>27644.55</v>
      </c>
      <c r="D183" s="265">
        <v>27499.883333333331</v>
      </c>
      <c r="E183" s="265">
        <v>27149.766666666663</v>
      </c>
      <c r="F183" s="265">
        <v>26654.98333333333</v>
      </c>
      <c r="G183" s="265">
        <v>26304.866666666661</v>
      </c>
      <c r="H183" s="265">
        <v>27994.666666666664</v>
      </c>
      <c r="I183" s="265">
        <v>28344.783333333333</v>
      </c>
      <c r="J183" s="265">
        <v>28839.566666666666</v>
      </c>
      <c r="K183" s="263">
        <v>27850</v>
      </c>
      <c r="L183" s="263">
        <v>27005.1</v>
      </c>
      <c r="M183" s="263">
        <v>0.32586999999999999</v>
      </c>
    </row>
    <row r="184" spans="1:13">
      <c r="A184" s="282">
        <v>175</v>
      </c>
      <c r="B184" s="263" t="s">
        <v>173</v>
      </c>
      <c r="C184" s="263">
        <v>1276.5999999999999</v>
      </c>
      <c r="D184" s="265">
        <v>1285.5333333333333</v>
      </c>
      <c r="E184" s="265">
        <v>1229.2166666666667</v>
      </c>
      <c r="F184" s="265">
        <v>1181.8333333333335</v>
      </c>
      <c r="G184" s="265">
        <v>1125.5166666666669</v>
      </c>
      <c r="H184" s="265">
        <v>1332.9166666666665</v>
      </c>
      <c r="I184" s="265">
        <v>1389.2333333333331</v>
      </c>
      <c r="J184" s="265">
        <v>1436.6166666666663</v>
      </c>
      <c r="K184" s="263">
        <v>1341.85</v>
      </c>
      <c r="L184" s="263">
        <v>1238.1500000000001</v>
      </c>
      <c r="M184" s="263">
        <v>37.012360000000001</v>
      </c>
    </row>
    <row r="185" spans="1:13">
      <c r="A185" s="282">
        <v>176</v>
      </c>
      <c r="B185" s="263" t="s">
        <v>171</v>
      </c>
      <c r="C185" s="263">
        <v>1868.6</v>
      </c>
      <c r="D185" s="265">
        <v>1879.2</v>
      </c>
      <c r="E185" s="265">
        <v>1833.9</v>
      </c>
      <c r="F185" s="265">
        <v>1799.2</v>
      </c>
      <c r="G185" s="265">
        <v>1753.9</v>
      </c>
      <c r="H185" s="265">
        <v>1913.9</v>
      </c>
      <c r="I185" s="265">
        <v>1959.1999999999998</v>
      </c>
      <c r="J185" s="265">
        <v>1993.9</v>
      </c>
      <c r="K185" s="263">
        <v>1924.5</v>
      </c>
      <c r="L185" s="263">
        <v>1844.5</v>
      </c>
      <c r="M185" s="263">
        <v>2.7288399999999999</v>
      </c>
    </row>
    <row r="186" spans="1:13">
      <c r="A186" s="282">
        <v>177</v>
      </c>
      <c r="B186" s="263" t="s">
        <v>169</v>
      </c>
      <c r="C186" s="263">
        <v>383.9</v>
      </c>
      <c r="D186" s="265">
        <v>379.75</v>
      </c>
      <c r="E186" s="265">
        <v>373.5</v>
      </c>
      <c r="F186" s="265">
        <v>363.1</v>
      </c>
      <c r="G186" s="265">
        <v>356.85</v>
      </c>
      <c r="H186" s="265">
        <v>390.15</v>
      </c>
      <c r="I186" s="265">
        <v>396.4</v>
      </c>
      <c r="J186" s="265">
        <v>406.79999999999995</v>
      </c>
      <c r="K186" s="263">
        <v>386</v>
      </c>
      <c r="L186" s="263">
        <v>369.35</v>
      </c>
      <c r="M186" s="263">
        <v>427.22976</v>
      </c>
    </row>
    <row r="187" spans="1:13">
      <c r="A187" s="282">
        <v>178</v>
      </c>
      <c r="B187" s="263" t="s">
        <v>168</v>
      </c>
      <c r="C187" s="263">
        <v>76.7</v>
      </c>
      <c r="D187" s="265">
        <v>75.216666666666669</v>
      </c>
      <c r="E187" s="265">
        <v>73.083333333333343</v>
      </c>
      <c r="F187" s="265">
        <v>69.466666666666669</v>
      </c>
      <c r="G187" s="265">
        <v>67.333333333333343</v>
      </c>
      <c r="H187" s="265">
        <v>78.833333333333343</v>
      </c>
      <c r="I187" s="265">
        <v>80.966666666666669</v>
      </c>
      <c r="J187" s="265">
        <v>84.583333333333343</v>
      </c>
      <c r="K187" s="263">
        <v>77.349999999999994</v>
      </c>
      <c r="L187" s="263">
        <v>71.599999999999994</v>
      </c>
      <c r="M187" s="263">
        <v>616.78556000000003</v>
      </c>
    </row>
    <row r="188" spans="1:13">
      <c r="A188" s="282">
        <v>179</v>
      </c>
      <c r="B188" s="263" t="s">
        <v>175</v>
      </c>
      <c r="C188" s="263">
        <v>605.5</v>
      </c>
      <c r="D188" s="265">
        <v>605.33333333333337</v>
      </c>
      <c r="E188" s="265">
        <v>596.66666666666674</v>
      </c>
      <c r="F188" s="265">
        <v>587.83333333333337</v>
      </c>
      <c r="G188" s="265">
        <v>579.16666666666674</v>
      </c>
      <c r="H188" s="265">
        <v>614.16666666666674</v>
      </c>
      <c r="I188" s="265">
        <v>622.83333333333348</v>
      </c>
      <c r="J188" s="265">
        <v>631.66666666666674</v>
      </c>
      <c r="K188" s="263">
        <v>614</v>
      </c>
      <c r="L188" s="263">
        <v>596.5</v>
      </c>
      <c r="M188" s="263">
        <v>40.308750000000003</v>
      </c>
    </row>
    <row r="189" spans="1:13">
      <c r="A189" s="282">
        <v>180</v>
      </c>
      <c r="B189" s="263" t="s">
        <v>176</v>
      </c>
      <c r="C189" s="263">
        <v>482.3</v>
      </c>
      <c r="D189" s="265">
        <v>481.93333333333334</v>
      </c>
      <c r="E189" s="265">
        <v>474.36666666666667</v>
      </c>
      <c r="F189" s="265">
        <v>466.43333333333334</v>
      </c>
      <c r="G189" s="265">
        <v>458.86666666666667</v>
      </c>
      <c r="H189" s="265">
        <v>489.86666666666667</v>
      </c>
      <c r="I189" s="265">
        <v>497.43333333333339</v>
      </c>
      <c r="J189" s="265">
        <v>505.36666666666667</v>
      </c>
      <c r="K189" s="263">
        <v>489.5</v>
      </c>
      <c r="L189" s="263">
        <v>474</v>
      </c>
      <c r="M189" s="263">
        <v>13.92144</v>
      </c>
    </row>
    <row r="190" spans="1:13">
      <c r="A190" s="282">
        <v>181</v>
      </c>
      <c r="B190" s="263" t="s">
        <v>275</v>
      </c>
      <c r="C190" s="263">
        <v>541</v>
      </c>
      <c r="D190" s="265">
        <v>544.4666666666667</v>
      </c>
      <c r="E190" s="265">
        <v>535.53333333333342</v>
      </c>
      <c r="F190" s="265">
        <v>530.06666666666672</v>
      </c>
      <c r="G190" s="265">
        <v>521.13333333333344</v>
      </c>
      <c r="H190" s="265">
        <v>549.93333333333339</v>
      </c>
      <c r="I190" s="265">
        <v>558.86666666666679</v>
      </c>
      <c r="J190" s="265">
        <v>564.33333333333337</v>
      </c>
      <c r="K190" s="263">
        <v>553.4</v>
      </c>
      <c r="L190" s="263">
        <v>539</v>
      </c>
      <c r="M190" s="263">
        <v>3.1005699999999998</v>
      </c>
    </row>
    <row r="191" spans="1:13">
      <c r="A191" s="282">
        <v>182</v>
      </c>
      <c r="B191" s="263" t="s">
        <v>188</v>
      </c>
      <c r="C191" s="263">
        <v>592.35</v>
      </c>
      <c r="D191" s="265">
        <v>589.11666666666667</v>
      </c>
      <c r="E191" s="265">
        <v>584.23333333333335</v>
      </c>
      <c r="F191" s="265">
        <v>576.11666666666667</v>
      </c>
      <c r="G191" s="265">
        <v>571.23333333333335</v>
      </c>
      <c r="H191" s="265">
        <v>597.23333333333335</v>
      </c>
      <c r="I191" s="265">
        <v>602.11666666666679</v>
      </c>
      <c r="J191" s="265">
        <v>610.23333333333335</v>
      </c>
      <c r="K191" s="263">
        <v>594</v>
      </c>
      <c r="L191" s="263">
        <v>581</v>
      </c>
      <c r="M191" s="263">
        <v>14.40746</v>
      </c>
    </row>
    <row r="192" spans="1:13">
      <c r="A192" s="282">
        <v>183</v>
      </c>
      <c r="B192" s="263" t="s">
        <v>177</v>
      </c>
      <c r="C192" s="263">
        <v>782.25</v>
      </c>
      <c r="D192" s="265">
        <v>780.65</v>
      </c>
      <c r="E192" s="265">
        <v>766.9</v>
      </c>
      <c r="F192" s="265">
        <v>751.55</v>
      </c>
      <c r="G192" s="265">
        <v>737.8</v>
      </c>
      <c r="H192" s="265">
        <v>796</v>
      </c>
      <c r="I192" s="265">
        <v>809.75</v>
      </c>
      <c r="J192" s="265">
        <v>825.1</v>
      </c>
      <c r="K192" s="263">
        <v>794.4</v>
      </c>
      <c r="L192" s="263">
        <v>765.3</v>
      </c>
      <c r="M192" s="263">
        <v>56.712859999999999</v>
      </c>
    </row>
    <row r="193" spans="1:13">
      <c r="A193" s="282">
        <v>184</v>
      </c>
      <c r="B193" s="263" t="s">
        <v>183</v>
      </c>
      <c r="C193" s="263">
        <v>3066.15</v>
      </c>
      <c r="D193" s="265">
        <v>3068.7166666666667</v>
      </c>
      <c r="E193" s="265">
        <v>3038.4333333333334</v>
      </c>
      <c r="F193" s="265">
        <v>3010.7166666666667</v>
      </c>
      <c r="G193" s="265">
        <v>2980.4333333333334</v>
      </c>
      <c r="H193" s="265">
        <v>3096.4333333333334</v>
      </c>
      <c r="I193" s="265">
        <v>3126.7166666666672</v>
      </c>
      <c r="J193" s="265">
        <v>3154.4333333333334</v>
      </c>
      <c r="K193" s="263">
        <v>3099</v>
      </c>
      <c r="L193" s="263">
        <v>3041</v>
      </c>
      <c r="M193" s="263">
        <v>30.971399999999999</v>
      </c>
    </row>
    <row r="194" spans="1:13">
      <c r="A194" s="282">
        <v>185</v>
      </c>
      <c r="B194" s="263" t="s">
        <v>804</v>
      </c>
      <c r="C194" s="263">
        <v>607.65</v>
      </c>
      <c r="D194" s="265">
        <v>609.61666666666667</v>
      </c>
      <c r="E194" s="265">
        <v>600.43333333333339</v>
      </c>
      <c r="F194" s="265">
        <v>593.2166666666667</v>
      </c>
      <c r="G194" s="265">
        <v>584.03333333333342</v>
      </c>
      <c r="H194" s="265">
        <v>616.83333333333337</v>
      </c>
      <c r="I194" s="265">
        <v>626.01666666666654</v>
      </c>
      <c r="J194" s="265">
        <v>633.23333333333335</v>
      </c>
      <c r="K194" s="263">
        <v>618.79999999999995</v>
      </c>
      <c r="L194" s="263">
        <v>602.4</v>
      </c>
      <c r="M194" s="263">
        <v>27.655889999999999</v>
      </c>
    </row>
    <row r="195" spans="1:13">
      <c r="A195" s="282">
        <v>186</v>
      </c>
      <c r="B195" s="263" t="s">
        <v>179</v>
      </c>
      <c r="C195" s="263">
        <v>318.55</v>
      </c>
      <c r="D195" s="265">
        <v>316.33333333333331</v>
      </c>
      <c r="E195" s="265">
        <v>312.26666666666665</v>
      </c>
      <c r="F195" s="265">
        <v>305.98333333333335</v>
      </c>
      <c r="G195" s="265">
        <v>301.91666666666669</v>
      </c>
      <c r="H195" s="265">
        <v>322.61666666666662</v>
      </c>
      <c r="I195" s="265">
        <v>326.68333333333334</v>
      </c>
      <c r="J195" s="265">
        <v>332.96666666666658</v>
      </c>
      <c r="K195" s="263">
        <v>320.39999999999998</v>
      </c>
      <c r="L195" s="263">
        <v>310.05</v>
      </c>
      <c r="M195" s="263">
        <v>450.83228000000003</v>
      </c>
    </row>
    <row r="196" spans="1:13">
      <c r="A196" s="282">
        <v>187</v>
      </c>
      <c r="B196" s="254" t="s">
        <v>181</v>
      </c>
      <c r="C196" s="254">
        <v>111.55</v>
      </c>
      <c r="D196" s="289">
        <v>111.23333333333333</v>
      </c>
      <c r="E196" s="289">
        <v>108.31666666666666</v>
      </c>
      <c r="F196" s="289">
        <v>105.08333333333333</v>
      </c>
      <c r="G196" s="289">
        <v>102.16666666666666</v>
      </c>
      <c r="H196" s="289">
        <v>114.46666666666667</v>
      </c>
      <c r="I196" s="289">
        <v>117.38333333333333</v>
      </c>
      <c r="J196" s="289">
        <v>120.61666666666667</v>
      </c>
      <c r="K196" s="254">
        <v>114.15</v>
      </c>
      <c r="L196" s="254">
        <v>108</v>
      </c>
      <c r="M196" s="254">
        <v>1014.5689</v>
      </c>
    </row>
    <row r="197" spans="1:13">
      <c r="A197" s="282">
        <v>188</v>
      </c>
      <c r="B197" s="254" t="s">
        <v>182</v>
      </c>
      <c r="C197" s="254">
        <v>736.4</v>
      </c>
      <c r="D197" s="289">
        <v>730.15</v>
      </c>
      <c r="E197" s="289">
        <v>721.3</v>
      </c>
      <c r="F197" s="289">
        <v>706.19999999999993</v>
      </c>
      <c r="G197" s="289">
        <v>697.34999999999991</v>
      </c>
      <c r="H197" s="289">
        <v>745.25</v>
      </c>
      <c r="I197" s="289">
        <v>754.10000000000014</v>
      </c>
      <c r="J197" s="289">
        <v>769.2</v>
      </c>
      <c r="K197" s="254">
        <v>739</v>
      </c>
      <c r="L197" s="254">
        <v>715.05</v>
      </c>
      <c r="M197" s="254">
        <v>155.43231</v>
      </c>
    </row>
    <row r="198" spans="1:13">
      <c r="A198" s="282">
        <v>189</v>
      </c>
      <c r="B198" s="254" t="s">
        <v>184</v>
      </c>
      <c r="C198" s="254">
        <v>1026.6500000000001</v>
      </c>
      <c r="D198" s="289">
        <v>1019.5333333333334</v>
      </c>
      <c r="E198" s="289">
        <v>1009.1166666666668</v>
      </c>
      <c r="F198" s="289">
        <v>991.58333333333337</v>
      </c>
      <c r="G198" s="289">
        <v>981.16666666666674</v>
      </c>
      <c r="H198" s="289">
        <v>1037.0666666666668</v>
      </c>
      <c r="I198" s="289">
        <v>1047.4833333333336</v>
      </c>
      <c r="J198" s="289">
        <v>1065.0166666666669</v>
      </c>
      <c r="K198" s="254">
        <v>1029.95</v>
      </c>
      <c r="L198" s="254">
        <v>1002</v>
      </c>
      <c r="M198" s="254">
        <v>52.031509999999997</v>
      </c>
    </row>
    <row r="199" spans="1:13">
      <c r="A199" s="282">
        <v>190</v>
      </c>
      <c r="B199" s="254" t="s">
        <v>164</v>
      </c>
      <c r="C199" s="254">
        <v>1012.15</v>
      </c>
      <c r="D199" s="289">
        <v>1004.4333333333334</v>
      </c>
      <c r="E199" s="289">
        <v>992.71666666666681</v>
      </c>
      <c r="F199" s="289">
        <v>973.28333333333342</v>
      </c>
      <c r="G199" s="289">
        <v>961.56666666666683</v>
      </c>
      <c r="H199" s="289">
        <v>1023.8666666666668</v>
      </c>
      <c r="I199" s="289">
        <v>1035.5833333333335</v>
      </c>
      <c r="J199" s="289">
        <v>1055.0166666666669</v>
      </c>
      <c r="K199" s="254">
        <v>1016.15</v>
      </c>
      <c r="L199" s="254">
        <v>985</v>
      </c>
      <c r="M199" s="254">
        <v>7.2869599999999997</v>
      </c>
    </row>
    <row r="200" spans="1:13">
      <c r="A200" s="282">
        <v>191</v>
      </c>
      <c r="B200" s="254" t="s">
        <v>185</v>
      </c>
      <c r="C200" s="254">
        <v>1492.2</v>
      </c>
      <c r="D200" s="289">
        <v>1486.7</v>
      </c>
      <c r="E200" s="289">
        <v>1476.5</v>
      </c>
      <c r="F200" s="289">
        <v>1460.8</v>
      </c>
      <c r="G200" s="289">
        <v>1450.6</v>
      </c>
      <c r="H200" s="289">
        <v>1502.4</v>
      </c>
      <c r="I200" s="289">
        <v>1512.6000000000004</v>
      </c>
      <c r="J200" s="289">
        <v>1528.3000000000002</v>
      </c>
      <c r="K200" s="254">
        <v>1496.9</v>
      </c>
      <c r="L200" s="254">
        <v>1471</v>
      </c>
      <c r="M200" s="254">
        <v>14.82288</v>
      </c>
    </row>
    <row r="201" spans="1:13">
      <c r="A201" s="282">
        <v>192</v>
      </c>
      <c r="B201" s="254" t="s">
        <v>186</v>
      </c>
      <c r="C201" s="254">
        <v>2431</v>
      </c>
      <c r="D201" s="289">
        <v>2440.6666666666665</v>
      </c>
      <c r="E201" s="289">
        <v>2407.833333333333</v>
      </c>
      <c r="F201" s="289">
        <v>2384.6666666666665</v>
      </c>
      <c r="G201" s="289">
        <v>2351.833333333333</v>
      </c>
      <c r="H201" s="289">
        <v>2463.833333333333</v>
      </c>
      <c r="I201" s="289">
        <v>2496.6666666666661</v>
      </c>
      <c r="J201" s="289">
        <v>2519.833333333333</v>
      </c>
      <c r="K201" s="254">
        <v>2473.5</v>
      </c>
      <c r="L201" s="254">
        <v>2417.5</v>
      </c>
      <c r="M201" s="254">
        <v>1.49542</v>
      </c>
    </row>
    <row r="202" spans="1:13">
      <c r="A202" s="282">
        <v>193</v>
      </c>
      <c r="B202" s="254" t="s">
        <v>187</v>
      </c>
      <c r="C202" s="254">
        <v>414.15</v>
      </c>
      <c r="D202" s="289">
        <v>411.63333333333327</v>
      </c>
      <c r="E202" s="289">
        <v>406.31666666666655</v>
      </c>
      <c r="F202" s="289">
        <v>398.48333333333329</v>
      </c>
      <c r="G202" s="289">
        <v>393.16666666666657</v>
      </c>
      <c r="H202" s="289">
        <v>419.46666666666653</v>
      </c>
      <c r="I202" s="289">
        <v>424.78333333333325</v>
      </c>
      <c r="J202" s="289">
        <v>432.6166666666665</v>
      </c>
      <c r="K202" s="254">
        <v>416.95</v>
      </c>
      <c r="L202" s="254">
        <v>403.8</v>
      </c>
      <c r="M202" s="254">
        <v>12.973089999999999</v>
      </c>
    </row>
    <row r="203" spans="1:13">
      <c r="A203" s="282">
        <v>194</v>
      </c>
      <c r="B203" s="254" t="s">
        <v>510</v>
      </c>
      <c r="C203" s="254">
        <v>845.85</v>
      </c>
      <c r="D203" s="289">
        <v>858.35</v>
      </c>
      <c r="E203" s="289">
        <v>828.6</v>
      </c>
      <c r="F203" s="289">
        <v>811.35</v>
      </c>
      <c r="G203" s="289">
        <v>781.6</v>
      </c>
      <c r="H203" s="289">
        <v>875.6</v>
      </c>
      <c r="I203" s="289">
        <v>905.35</v>
      </c>
      <c r="J203" s="289">
        <v>922.6</v>
      </c>
      <c r="K203" s="254">
        <v>888.1</v>
      </c>
      <c r="L203" s="254">
        <v>841.1</v>
      </c>
      <c r="M203" s="254">
        <v>10.45124</v>
      </c>
    </row>
    <row r="204" spans="1:13">
      <c r="A204" s="282">
        <v>195</v>
      </c>
      <c r="B204" s="254" t="s">
        <v>193</v>
      </c>
      <c r="C204" s="254">
        <v>621.35</v>
      </c>
      <c r="D204" s="289">
        <v>617.08333333333337</v>
      </c>
      <c r="E204" s="289">
        <v>608.7166666666667</v>
      </c>
      <c r="F204" s="289">
        <v>596.08333333333337</v>
      </c>
      <c r="G204" s="289">
        <v>587.7166666666667</v>
      </c>
      <c r="H204" s="289">
        <v>629.7166666666667</v>
      </c>
      <c r="I204" s="289">
        <v>638.08333333333326</v>
      </c>
      <c r="J204" s="289">
        <v>650.7166666666667</v>
      </c>
      <c r="K204" s="254">
        <v>625.45000000000005</v>
      </c>
      <c r="L204" s="254">
        <v>604.45000000000005</v>
      </c>
      <c r="M204" s="254">
        <v>54.383110000000002</v>
      </c>
    </row>
    <row r="205" spans="1:13">
      <c r="A205" s="282">
        <v>196</v>
      </c>
      <c r="B205" s="254" t="s">
        <v>191</v>
      </c>
      <c r="C205" s="254">
        <v>6561.45</v>
      </c>
      <c r="D205" s="289">
        <v>6576.7833333333328</v>
      </c>
      <c r="E205" s="289">
        <v>6474.7166666666653</v>
      </c>
      <c r="F205" s="289">
        <v>6387.9833333333327</v>
      </c>
      <c r="G205" s="289">
        <v>6285.9166666666652</v>
      </c>
      <c r="H205" s="289">
        <v>6663.5166666666655</v>
      </c>
      <c r="I205" s="289">
        <v>6765.583333333333</v>
      </c>
      <c r="J205" s="289">
        <v>6852.3166666666657</v>
      </c>
      <c r="K205" s="254">
        <v>6678.85</v>
      </c>
      <c r="L205" s="254">
        <v>6490.05</v>
      </c>
      <c r="M205" s="254">
        <v>3.4903599999999999</v>
      </c>
    </row>
    <row r="206" spans="1:13">
      <c r="A206" s="282">
        <v>197</v>
      </c>
      <c r="B206" s="254" t="s">
        <v>192</v>
      </c>
      <c r="C206" s="254">
        <v>36.950000000000003</v>
      </c>
      <c r="D206" s="289">
        <v>37.15</v>
      </c>
      <c r="E206" s="289">
        <v>36.299999999999997</v>
      </c>
      <c r="F206" s="289">
        <v>35.65</v>
      </c>
      <c r="G206" s="289">
        <v>34.799999999999997</v>
      </c>
      <c r="H206" s="289">
        <v>37.799999999999997</v>
      </c>
      <c r="I206" s="289">
        <v>38.650000000000006</v>
      </c>
      <c r="J206" s="289">
        <v>39.299999999999997</v>
      </c>
      <c r="K206" s="254">
        <v>38</v>
      </c>
      <c r="L206" s="254">
        <v>36.5</v>
      </c>
      <c r="M206" s="254">
        <v>57.497990000000001</v>
      </c>
    </row>
    <row r="207" spans="1:13">
      <c r="A207" s="282">
        <v>198</v>
      </c>
      <c r="B207" s="254" t="s">
        <v>189</v>
      </c>
      <c r="C207" s="254">
        <v>1206.2</v>
      </c>
      <c r="D207" s="289">
        <v>1205.5</v>
      </c>
      <c r="E207" s="289">
        <v>1190.7</v>
      </c>
      <c r="F207" s="289">
        <v>1175.2</v>
      </c>
      <c r="G207" s="289">
        <v>1160.4000000000001</v>
      </c>
      <c r="H207" s="289">
        <v>1221</v>
      </c>
      <c r="I207" s="289">
        <v>1235.8000000000002</v>
      </c>
      <c r="J207" s="289">
        <v>1251.3</v>
      </c>
      <c r="K207" s="254">
        <v>1220.3</v>
      </c>
      <c r="L207" s="254">
        <v>1190</v>
      </c>
      <c r="M207" s="254">
        <v>2.08934</v>
      </c>
    </row>
    <row r="208" spans="1:13">
      <c r="A208" s="282">
        <v>199</v>
      </c>
      <c r="B208" s="254" t="s">
        <v>141</v>
      </c>
      <c r="C208" s="254">
        <v>533.25</v>
      </c>
      <c r="D208" s="289">
        <v>536.11666666666667</v>
      </c>
      <c r="E208" s="289">
        <v>524.7833333333333</v>
      </c>
      <c r="F208" s="289">
        <v>516.31666666666661</v>
      </c>
      <c r="G208" s="289">
        <v>504.98333333333323</v>
      </c>
      <c r="H208" s="289">
        <v>544.58333333333337</v>
      </c>
      <c r="I208" s="289">
        <v>555.91666666666663</v>
      </c>
      <c r="J208" s="289">
        <v>564.38333333333344</v>
      </c>
      <c r="K208" s="254">
        <v>547.45000000000005</v>
      </c>
      <c r="L208" s="254">
        <v>527.65</v>
      </c>
      <c r="M208" s="254">
        <v>16.452960000000001</v>
      </c>
    </row>
    <row r="209" spans="1:13">
      <c r="A209" s="282">
        <v>200</v>
      </c>
      <c r="B209" s="254" t="s">
        <v>277</v>
      </c>
      <c r="C209" s="254">
        <v>233.8</v>
      </c>
      <c r="D209" s="289">
        <v>232.56666666666669</v>
      </c>
      <c r="E209" s="289">
        <v>230.23333333333338</v>
      </c>
      <c r="F209" s="289">
        <v>226.66666666666669</v>
      </c>
      <c r="G209" s="289">
        <v>224.33333333333337</v>
      </c>
      <c r="H209" s="289">
        <v>236.13333333333338</v>
      </c>
      <c r="I209" s="289">
        <v>238.4666666666667</v>
      </c>
      <c r="J209" s="289">
        <v>242.03333333333339</v>
      </c>
      <c r="K209" s="254">
        <v>234.9</v>
      </c>
      <c r="L209" s="254">
        <v>229</v>
      </c>
      <c r="M209" s="254">
        <v>8.9526900000000005</v>
      </c>
    </row>
    <row r="210" spans="1:13">
      <c r="A210" s="282">
        <v>201</v>
      </c>
      <c r="B210" s="254" t="s">
        <v>522</v>
      </c>
      <c r="C210" s="254">
        <v>963.05</v>
      </c>
      <c r="D210" s="289">
        <v>971.11666666666667</v>
      </c>
      <c r="E210" s="289">
        <v>949.93333333333339</v>
      </c>
      <c r="F210" s="289">
        <v>936.81666666666672</v>
      </c>
      <c r="G210" s="289">
        <v>915.63333333333344</v>
      </c>
      <c r="H210" s="289">
        <v>984.23333333333335</v>
      </c>
      <c r="I210" s="289">
        <v>1005.4166666666665</v>
      </c>
      <c r="J210" s="289">
        <v>1018.5333333333333</v>
      </c>
      <c r="K210" s="254">
        <v>992.3</v>
      </c>
      <c r="L210" s="254">
        <v>958</v>
      </c>
      <c r="M210" s="254">
        <v>2.68268</v>
      </c>
    </row>
    <row r="211" spans="1:13">
      <c r="A211" s="282">
        <v>202</v>
      </c>
      <c r="B211" s="254" t="s">
        <v>118</v>
      </c>
      <c r="C211" s="254">
        <v>10.050000000000001</v>
      </c>
      <c r="D211" s="289">
        <v>10.066666666666668</v>
      </c>
      <c r="E211" s="289">
        <v>9.8833333333333364</v>
      </c>
      <c r="F211" s="289">
        <v>9.7166666666666686</v>
      </c>
      <c r="G211" s="289">
        <v>9.5333333333333368</v>
      </c>
      <c r="H211" s="289">
        <v>10.233333333333336</v>
      </c>
      <c r="I211" s="289">
        <v>10.41666666666667</v>
      </c>
      <c r="J211" s="289">
        <v>10.583333333333336</v>
      </c>
      <c r="K211" s="254">
        <v>10.25</v>
      </c>
      <c r="L211" s="254">
        <v>9.9</v>
      </c>
      <c r="M211" s="254">
        <v>1295.7317700000001</v>
      </c>
    </row>
    <row r="212" spans="1:13">
      <c r="A212" s="282">
        <v>203</v>
      </c>
      <c r="B212" s="254" t="s">
        <v>195</v>
      </c>
      <c r="C212" s="254">
        <v>1058.8</v>
      </c>
      <c r="D212" s="289">
        <v>1063.8166666666666</v>
      </c>
      <c r="E212" s="289">
        <v>1046.9833333333331</v>
      </c>
      <c r="F212" s="289">
        <v>1035.1666666666665</v>
      </c>
      <c r="G212" s="289">
        <v>1018.333333333333</v>
      </c>
      <c r="H212" s="289">
        <v>1075.6333333333332</v>
      </c>
      <c r="I212" s="289">
        <v>1092.4666666666667</v>
      </c>
      <c r="J212" s="289">
        <v>1104.2833333333333</v>
      </c>
      <c r="K212" s="254">
        <v>1080.6500000000001</v>
      </c>
      <c r="L212" s="254">
        <v>1052</v>
      </c>
      <c r="M212" s="254">
        <v>20.247920000000001</v>
      </c>
    </row>
    <row r="213" spans="1:13">
      <c r="A213" s="282">
        <v>204</v>
      </c>
      <c r="B213" s="254" t="s">
        <v>528</v>
      </c>
      <c r="C213" s="254">
        <v>2416.15</v>
      </c>
      <c r="D213" s="289">
        <v>2417.7166666666667</v>
      </c>
      <c r="E213" s="289">
        <v>2390.4333333333334</v>
      </c>
      <c r="F213" s="289">
        <v>2364.7166666666667</v>
      </c>
      <c r="G213" s="289">
        <v>2337.4333333333334</v>
      </c>
      <c r="H213" s="289">
        <v>2443.4333333333334</v>
      </c>
      <c r="I213" s="289">
        <v>2470.7166666666672</v>
      </c>
      <c r="J213" s="289">
        <v>2496.4333333333334</v>
      </c>
      <c r="K213" s="254">
        <v>2445</v>
      </c>
      <c r="L213" s="254">
        <v>2392</v>
      </c>
      <c r="M213" s="254">
        <v>0.50751999999999997</v>
      </c>
    </row>
    <row r="214" spans="1:13">
      <c r="A214" s="282">
        <v>205</v>
      </c>
      <c r="B214" s="254" t="s">
        <v>196</v>
      </c>
      <c r="C214" s="289">
        <v>426.35</v>
      </c>
      <c r="D214" s="289">
        <v>424.25</v>
      </c>
      <c r="E214" s="289">
        <v>419.9</v>
      </c>
      <c r="F214" s="289">
        <v>413.45</v>
      </c>
      <c r="G214" s="289">
        <v>409.09999999999997</v>
      </c>
      <c r="H214" s="289">
        <v>430.7</v>
      </c>
      <c r="I214" s="289">
        <v>435.05</v>
      </c>
      <c r="J214" s="289">
        <v>441.5</v>
      </c>
      <c r="K214" s="289">
        <v>428.6</v>
      </c>
      <c r="L214" s="289">
        <v>417.8</v>
      </c>
      <c r="M214" s="289">
        <v>75.171239999999997</v>
      </c>
    </row>
    <row r="215" spans="1:13">
      <c r="A215" s="282">
        <v>206</v>
      </c>
      <c r="B215" s="254" t="s">
        <v>197</v>
      </c>
      <c r="C215" s="289">
        <v>15.65</v>
      </c>
      <c r="D215" s="289">
        <v>15.616666666666665</v>
      </c>
      <c r="E215" s="289">
        <v>15.483333333333331</v>
      </c>
      <c r="F215" s="289">
        <v>15.316666666666665</v>
      </c>
      <c r="G215" s="289">
        <v>15.18333333333333</v>
      </c>
      <c r="H215" s="289">
        <v>15.783333333333331</v>
      </c>
      <c r="I215" s="289">
        <v>15.916666666666668</v>
      </c>
      <c r="J215" s="289">
        <v>16.083333333333332</v>
      </c>
      <c r="K215" s="289">
        <v>15.75</v>
      </c>
      <c r="L215" s="289">
        <v>15.45</v>
      </c>
      <c r="M215" s="289">
        <v>802.53110000000004</v>
      </c>
    </row>
    <row r="216" spans="1:13">
      <c r="A216" s="282">
        <v>207</v>
      </c>
      <c r="B216" s="254" t="s">
        <v>198</v>
      </c>
      <c r="C216" s="289">
        <v>213.25</v>
      </c>
      <c r="D216" s="289">
        <v>214.2166666666667</v>
      </c>
      <c r="E216" s="289">
        <v>208.0833333333334</v>
      </c>
      <c r="F216" s="289">
        <v>202.91666666666671</v>
      </c>
      <c r="G216" s="289">
        <v>196.78333333333342</v>
      </c>
      <c r="H216" s="289">
        <v>219.38333333333338</v>
      </c>
      <c r="I216" s="289">
        <v>225.51666666666671</v>
      </c>
      <c r="J216" s="289">
        <v>230.68333333333337</v>
      </c>
      <c r="K216" s="289">
        <v>220.35</v>
      </c>
      <c r="L216" s="289">
        <v>209.05</v>
      </c>
      <c r="M216" s="289">
        <v>198.24700000000001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5"/>
      <c r="B1" s="555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44271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52" t="s">
        <v>16</v>
      </c>
      <c r="B9" s="553" t="s">
        <v>18</v>
      </c>
      <c r="C9" s="551" t="s">
        <v>19</v>
      </c>
      <c r="D9" s="551" t="s">
        <v>20</v>
      </c>
      <c r="E9" s="551" t="s">
        <v>21</v>
      </c>
      <c r="F9" s="551"/>
      <c r="G9" s="551"/>
      <c r="H9" s="551" t="s">
        <v>22</v>
      </c>
      <c r="I9" s="551"/>
      <c r="J9" s="551"/>
      <c r="K9" s="260"/>
      <c r="L9" s="267"/>
      <c r="M9" s="268"/>
    </row>
    <row r="10" spans="1:15" ht="42.75" customHeight="1">
      <c r="A10" s="547"/>
      <c r="B10" s="549"/>
      <c r="C10" s="554" t="s">
        <v>23</v>
      </c>
      <c r="D10" s="554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0" t="s">
        <v>284</v>
      </c>
      <c r="C11" s="507">
        <v>27450.7</v>
      </c>
      <c r="D11" s="508">
        <v>27683.566666666666</v>
      </c>
      <c r="E11" s="508">
        <v>26967.133333333331</v>
      </c>
      <c r="F11" s="508">
        <v>26483.566666666666</v>
      </c>
      <c r="G11" s="508">
        <v>25767.133333333331</v>
      </c>
      <c r="H11" s="508">
        <v>28167.133333333331</v>
      </c>
      <c r="I11" s="508">
        <v>28883.566666666666</v>
      </c>
      <c r="J11" s="508">
        <v>29367.133333333331</v>
      </c>
      <c r="K11" s="507">
        <v>28400</v>
      </c>
      <c r="L11" s="507">
        <v>27200</v>
      </c>
      <c r="M11" s="507">
        <v>0.10403999999999999</v>
      </c>
    </row>
    <row r="12" spans="1:15" ht="12" customHeight="1">
      <c r="A12" s="254">
        <v>2</v>
      </c>
      <c r="B12" s="510" t="s">
        <v>785</v>
      </c>
      <c r="C12" s="507">
        <v>1447.65</v>
      </c>
      <c r="D12" s="508">
        <v>1454.9166666666667</v>
      </c>
      <c r="E12" s="508">
        <v>1432.9333333333334</v>
      </c>
      <c r="F12" s="508">
        <v>1418.2166666666667</v>
      </c>
      <c r="G12" s="508">
        <v>1396.2333333333333</v>
      </c>
      <c r="H12" s="508">
        <v>1469.6333333333334</v>
      </c>
      <c r="I12" s="508">
        <v>1491.6166666666666</v>
      </c>
      <c r="J12" s="508">
        <v>1506.3333333333335</v>
      </c>
      <c r="K12" s="507">
        <v>1476.9</v>
      </c>
      <c r="L12" s="507">
        <v>1440.2</v>
      </c>
      <c r="M12" s="507">
        <v>0.49332999999999999</v>
      </c>
    </row>
    <row r="13" spans="1:15" ht="12" customHeight="1">
      <c r="A13" s="254">
        <v>3</v>
      </c>
      <c r="B13" s="510" t="s">
        <v>816</v>
      </c>
      <c r="C13" s="507">
        <v>1311.3</v>
      </c>
      <c r="D13" s="508">
        <v>1326.2833333333333</v>
      </c>
      <c r="E13" s="508">
        <v>1280.0166666666667</v>
      </c>
      <c r="F13" s="508">
        <v>1248.7333333333333</v>
      </c>
      <c r="G13" s="508">
        <v>1202.4666666666667</v>
      </c>
      <c r="H13" s="508">
        <v>1357.5666666666666</v>
      </c>
      <c r="I13" s="508">
        <v>1403.833333333333</v>
      </c>
      <c r="J13" s="508">
        <v>1435.1166666666666</v>
      </c>
      <c r="K13" s="507">
        <v>1372.55</v>
      </c>
      <c r="L13" s="507">
        <v>1295</v>
      </c>
      <c r="M13" s="507">
        <v>0.29386000000000001</v>
      </c>
    </row>
    <row r="14" spans="1:15" ht="12" customHeight="1">
      <c r="A14" s="254">
        <v>4</v>
      </c>
      <c r="B14" s="510" t="s">
        <v>38</v>
      </c>
      <c r="C14" s="507">
        <v>1767.1</v>
      </c>
      <c r="D14" s="508">
        <v>1768.9833333333333</v>
      </c>
      <c r="E14" s="508">
        <v>1739.2166666666667</v>
      </c>
      <c r="F14" s="508">
        <v>1711.3333333333333</v>
      </c>
      <c r="G14" s="508">
        <v>1681.5666666666666</v>
      </c>
      <c r="H14" s="508">
        <v>1796.8666666666668</v>
      </c>
      <c r="I14" s="508">
        <v>1826.6333333333337</v>
      </c>
      <c r="J14" s="508">
        <v>1854.5166666666669</v>
      </c>
      <c r="K14" s="507">
        <v>1798.75</v>
      </c>
      <c r="L14" s="507">
        <v>1741.1</v>
      </c>
      <c r="M14" s="507">
        <v>7.1592900000000004</v>
      </c>
    </row>
    <row r="15" spans="1:15" ht="12" customHeight="1">
      <c r="A15" s="254">
        <v>5</v>
      </c>
      <c r="B15" s="510" t="s">
        <v>285</v>
      </c>
      <c r="C15" s="507">
        <v>1900.95</v>
      </c>
      <c r="D15" s="508">
        <v>1913.55</v>
      </c>
      <c r="E15" s="508">
        <v>1877.3999999999999</v>
      </c>
      <c r="F15" s="508">
        <v>1853.85</v>
      </c>
      <c r="G15" s="508">
        <v>1817.6999999999998</v>
      </c>
      <c r="H15" s="508">
        <v>1937.1</v>
      </c>
      <c r="I15" s="508">
        <v>1973.25</v>
      </c>
      <c r="J15" s="508">
        <v>1996.8</v>
      </c>
      <c r="K15" s="507">
        <v>1949.7</v>
      </c>
      <c r="L15" s="507">
        <v>1890</v>
      </c>
      <c r="M15" s="507">
        <v>0.82784000000000002</v>
      </c>
    </row>
    <row r="16" spans="1:15" ht="12" customHeight="1">
      <c r="A16" s="254">
        <v>6</v>
      </c>
      <c r="B16" s="510" t="s">
        <v>286</v>
      </c>
      <c r="C16" s="507">
        <v>1144.5</v>
      </c>
      <c r="D16" s="508">
        <v>1172.5</v>
      </c>
      <c r="E16" s="508">
        <v>1095</v>
      </c>
      <c r="F16" s="508">
        <v>1045.5</v>
      </c>
      <c r="G16" s="508">
        <v>968</v>
      </c>
      <c r="H16" s="508">
        <v>1222</v>
      </c>
      <c r="I16" s="508">
        <v>1299.5</v>
      </c>
      <c r="J16" s="508">
        <v>1349</v>
      </c>
      <c r="K16" s="507">
        <v>1250</v>
      </c>
      <c r="L16" s="507">
        <v>1123</v>
      </c>
      <c r="M16" s="507">
        <v>4.8510099999999996</v>
      </c>
    </row>
    <row r="17" spans="1:13" ht="12" customHeight="1">
      <c r="A17" s="254">
        <v>7</v>
      </c>
      <c r="B17" s="510" t="s">
        <v>222</v>
      </c>
      <c r="C17" s="507">
        <v>1188.55</v>
      </c>
      <c r="D17" s="508">
        <v>1206.4166666666667</v>
      </c>
      <c r="E17" s="508">
        <v>1161.1333333333334</v>
      </c>
      <c r="F17" s="508">
        <v>1133.7166666666667</v>
      </c>
      <c r="G17" s="508">
        <v>1088.4333333333334</v>
      </c>
      <c r="H17" s="508">
        <v>1233.8333333333335</v>
      </c>
      <c r="I17" s="508">
        <v>1279.1166666666668</v>
      </c>
      <c r="J17" s="508">
        <v>1306.5333333333335</v>
      </c>
      <c r="K17" s="507">
        <v>1251.7</v>
      </c>
      <c r="L17" s="507">
        <v>1179</v>
      </c>
      <c r="M17" s="507">
        <v>12.467219999999999</v>
      </c>
    </row>
    <row r="18" spans="1:13" ht="12" customHeight="1">
      <c r="A18" s="254">
        <v>8</v>
      </c>
      <c r="B18" s="510" t="s">
        <v>734</v>
      </c>
      <c r="C18" s="507">
        <v>667.35</v>
      </c>
      <c r="D18" s="508">
        <v>675.65</v>
      </c>
      <c r="E18" s="508">
        <v>656.69999999999993</v>
      </c>
      <c r="F18" s="508">
        <v>646.04999999999995</v>
      </c>
      <c r="G18" s="508">
        <v>627.09999999999991</v>
      </c>
      <c r="H18" s="508">
        <v>686.3</v>
      </c>
      <c r="I18" s="508">
        <v>705.25</v>
      </c>
      <c r="J18" s="508">
        <v>715.9</v>
      </c>
      <c r="K18" s="507">
        <v>694.6</v>
      </c>
      <c r="L18" s="507">
        <v>665</v>
      </c>
      <c r="M18" s="507">
        <v>4.7543600000000001</v>
      </c>
    </row>
    <row r="19" spans="1:13" ht="12" customHeight="1">
      <c r="A19" s="254">
        <v>9</v>
      </c>
      <c r="B19" s="510" t="s">
        <v>735</v>
      </c>
      <c r="C19" s="507">
        <v>1270.1500000000001</v>
      </c>
      <c r="D19" s="508">
        <v>1268.3666666666668</v>
      </c>
      <c r="E19" s="508">
        <v>1252.7833333333335</v>
      </c>
      <c r="F19" s="508">
        <v>1235.4166666666667</v>
      </c>
      <c r="G19" s="508">
        <v>1219.8333333333335</v>
      </c>
      <c r="H19" s="508">
        <v>1285.7333333333336</v>
      </c>
      <c r="I19" s="508">
        <v>1301.3166666666666</v>
      </c>
      <c r="J19" s="508">
        <v>1318.6833333333336</v>
      </c>
      <c r="K19" s="507">
        <v>1283.95</v>
      </c>
      <c r="L19" s="507">
        <v>1251</v>
      </c>
      <c r="M19" s="507">
        <v>1.4448000000000001</v>
      </c>
    </row>
    <row r="20" spans="1:13" ht="12" customHeight="1">
      <c r="A20" s="254">
        <v>10</v>
      </c>
      <c r="B20" s="510" t="s">
        <v>287</v>
      </c>
      <c r="C20" s="507">
        <v>2199.15</v>
      </c>
      <c r="D20" s="508">
        <v>2213.0499999999997</v>
      </c>
      <c r="E20" s="508">
        <v>2171.0999999999995</v>
      </c>
      <c r="F20" s="508">
        <v>2143.0499999999997</v>
      </c>
      <c r="G20" s="508">
        <v>2101.0999999999995</v>
      </c>
      <c r="H20" s="508">
        <v>2241.0999999999995</v>
      </c>
      <c r="I20" s="508">
        <v>2283.0499999999993</v>
      </c>
      <c r="J20" s="508">
        <v>2311.0999999999995</v>
      </c>
      <c r="K20" s="507">
        <v>2255</v>
      </c>
      <c r="L20" s="507">
        <v>2185</v>
      </c>
      <c r="M20" s="507">
        <v>0.25849</v>
      </c>
    </row>
    <row r="21" spans="1:13" ht="12" customHeight="1">
      <c r="A21" s="254">
        <v>11</v>
      </c>
      <c r="B21" s="510" t="s">
        <v>288</v>
      </c>
      <c r="C21" s="507">
        <v>14535.8</v>
      </c>
      <c r="D21" s="508">
        <v>14540.266666666668</v>
      </c>
      <c r="E21" s="508">
        <v>14430.533333333336</v>
      </c>
      <c r="F21" s="508">
        <v>14325.266666666668</v>
      </c>
      <c r="G21" s="508">
        <v>14215.533333333336</v>
      </c>
      <c r="H21" s="508">
        <v>14645.533333333336</v>
      </c>
      <c r="I21" s="508">
        <v>14755.26666666667</v>
      </c>
      <c r="J21" s="508">
        <v>14860.533333333336</v>
      </c>
      <c r="K21" s="507">
        <v>14650</v>
      </c>
      <c r="L21" s="507">
        <v>14435</v>
      </c>
      <c r="M21" s="507">
        <v>0.10603</v>
      </c>
    </row>
    <row r="22" spans="1:13" ht="12" customHeight="1">
      <c r="A22" s="254">
        <v>12</v>
      </c>
      <c r="B22" s="510" t="s">
        <v>40</v>
      </c>
      <c r="C22" s="507">
        <v>896.2</v>
      </c>
      <c r="D22" s="508">
        <v>891.56666666666661</v>
      </c>
      <c r="E22" s="508">
        <v>879.13333333333321</v>
      </c>
      <c r="F22" s="508">
        <v>862.06666666666661</v>
      </c>
      <c r="G22" s="508">
        <v>849.63333333333321</v>
      </c>
      <c r="H22" s="508">
        <v>908.63333333333321</v>
      </c>
      <c r="I22" s="508">
        <v>921.06666666666661</v>
      </c>
      <c r="J22" s="508">
        <v>938.13333333333321</v>
      </c>
      <c r="K22" s="507">
        <v>904</v>
      </c>
      <c r="L22" s="507">
        <v>874.5</v>
      </c>
      <c r="M22" s="507">
        <v>52.350639999999999</v>
      </c>
    </row>
    <row r="23" spans="1:13">
      <c r="A23" s="254">
        <v>13</v>
      </c>
      <c r="B23" s="510" t="s">
        <v>289</v>
      </c>
      <c r="C23" s="507">
        <v>1193.0999999999999</v>
      </c>
      <c r="D23" s="508">
        <v>1177.7833333333333</v>
      </c>
      <c r="E23" s="508">
        <v>1150.5666666666666</v>
      </c>
      <c r="F23" s="508">
        <v>1108.0333333333333</v>
      </c>
      <c r="G23" s="508">
        <v>1080.8166666666666</v>
      </c>
      <c r="H23" s="508">
        <v>1220.3166666666666</v>
      </c>
      <c r="I23" s="508">
        <v>1247.5333333333333</v>
      </c>
      <c r="J23" s="508">
        <v>1290.0666666666666</v>
      </c>
      <c r="K23" s="507">
        <v>1205</v>
      </c>
      <c r="L23" s="507">
        <v>1135.25</v>
      </c>
      <c r="M23" s="507">
        <v>4.5347799999999996</v>
      </c>
    </row>
    <row r="24" spans="1:13">
      <c r="A24" s="254">
        <v>14</v>
      </c>
      <c r="B24" s="510" t="s">
        <v>41</v>
      </c>
      <c r="C24" s="507">
        <v>719.05</v>
      </c>
      <c r="D24" s="508">
        <v>717.63333333333321</v>
      </c>
      <c r="E24" s="508">
        <v>707.46666666666647</v>
      </c>
      <c r="F24" s="508">
        <v>695.88333333333321</v>
      </c>
      <c r="G24" s="508">
        <v>685.71666666666647</v>
      </c>
      <c r="H24" s="508">
        <v>729.21666666666647</v>
      </c>
      <c r="I24" s="508">
        <v>739.38333333333321</v>
      </c>
      <c r="J24" s="508">
        <v>750.96666666666647</v>
      </c>
      <c r="K24" s="507">
        <v>727.8</v>
      </c>
      <c r="L24" s="507">
        <v>706.05</v>
      </c>
      <c r="M24" s="507">
        <v>134.03595000000001</v>
      </c>
    </row>
    <row r="25" spans="1:13">
      <c r="A25" s="254">
        <v>15</v>
      </c>
      <c r="B25" s="510" t="s">
        <v>832</v>
      </c>
      <c r="C25" s="507">
        <v>749.1</v>
      </c>
      <c r="D25" s="508">
        <v>749.93333333333339</v>
      </c>
      <c r="E25" s="508">
        <v>741.16666666666674</v>
      </c>
      <c r="F25" s="508">
        <v>733.23333333333335</v>
      </c>
      <c r="G25" s="508">
        <v>724.4666666666667</v>
      </c>
      <c r="H25" s="508">
        <v>757.86666666666679</v>
      </c>
      <c r="I25" s="508">
        <v>766.63333333333344</v>
      </c>
      <c r="J25" s="508">
        <v>774.56666666666683</v>
      </c>
      <c r="K25" s="507">
        <v>758.7</v>
      </c>
      <c r="L25" s="507">
        <v>742</v>
      </c>
      <c r="M25" s="507">
        <v>19.16677</v>
      </c>
    </row>
    <row r="26" spans="1:13">
      <c r="A26" s="254">
        <v>16</v>
      </c>
      <c r="B26" s="510" t="s">
        <v>290</v>
      </c>
      <c r="C26" s="507">
        <v>778.4</v>
      </c>
      <c r="D26" s="508">
        <v>777.05000000000007</v>
      </c>
      <c r="E26" s="508">
        <v>762.50000000000011</v>
      </c>
      <c r="F26" s="508">
        <v>746.6</v>
      </c>
      <c r="G26" s="508">
        <v>732.05000000000007</v>
      </c>
      <c r="H26" s="508">
        <v>792.95000000000016</v>
      </c>
      <c r="I26" s="508">
        <v>807.50000000000011</v>
      </c>
      <c r="J26" s="508">
        <v>823.4000000000002</v>
      </c>
      <c r="K26" s="507">
        <v>791.6</v>
      </c>
      <c r="L26" s="507">
        <v>761.15</v>
      </c>
      <c r="M26" s="507">
        <v>7.2257300000000004</v>
      </c>
    </row>
    <row r="27" spans="1:13">
      <c r="A27" s="254">
        <v>17</v>
      </c>
      <c r="B27" s="510" t="s">
        <v>223</v>
      </c>
      <c r="C27" s="507">
        <v>127.9</v>
      </c>
      <c r="D27" s="508">
        <v>128.35</v>
      </c>
      <c r="E27" s="508">
        <v>124.54999999999998</v>
      </c>
      <c r="F27" s="508">
        <v>121.19999999999999</v>
      </c>
      <c r="G27" s="508">
        <v>117.39999999999998</v>
      </c>
      <c r="H27" s="508">
        <v>131.69999999999999</v>
      </c>
      <c r="I27" s="508">
        <v>135.5</v>
      </c>
      <c r="J27" s="508">
        <v>138.85</v>
      </c>
      <c r="K27" s="507">
        <v>132.15</v>
      </c>
      <c r="L27" s="507">
        <v>125</v>
      </c>
      <c r="M27" s="507">
        <v>29.63954</v>
      </c>
    </row>
    <row r="28" spans="1:13">
      <c r="A28" s="254">
        <v>18</v>
      </c>
      <c r="B28" s="510" t="s">
        <v>224</v>
      </c>
      <c r="C28" s="507">
        <v>216.8</v>
      </c>
      <c r="D28" s="508">
        <v>217</v>
      </c>
      <c r="E28" s="508">
        <v>213.9</v>
      </c>
      <c r="F28" s="508">
        <v>211</v>
      </c>
      <c r="G28" s="508">
        <v>207.9</v>
      </c>
      <c r="H28" s="508">
        <v>219.9</v>
      </c>
      <c r="I28" s="508">
        <v>223.00000000000003</v>
      </c>
      <c r="J28" s="508">
        <v>225.9</v>
      </c>
      <c r="K28" s="507">
        <v>220.1</v>
      </c>
      <c r="L28" s="507">
        <v>214.1</v>
      </c>
      <c r="M28" s="507">
        <v>16.759699999999999</v>
      </c>
    </row>
    <row r="29" spans="1:13">
      <c r="A29" s="254">
        <v>19</v>
      </c>
      <c r="B29" s="510" t="s">
        <v>291</v>
      </c>
      <c r="C29" s="507">
        <v>366.3</v>
      </c>
      <c r="D29" s="508">
        <v>360.84999999999997</v>
      </c>
      <c r="E29" s="508">
        <v>351.94999999999993</v>
      </c>
      <c r="F29" s="508">
        <v>337.59999999999997</v>
      </c>
      <c r="G29" s="508">
        <v>328.69999999999993</v>
      </c>
      <c r="H29" s="508">
        <v>375.19999999999993</v>
      </c>
      <c r="I29" s="508">
        <v>384.09999999999991</v>
      </c>
      <c r="J29" s="508">
        <v>398.44999999999993</v>
      </c>
      <c r="K29" s="507">
        <v>369.75</v>
      </c>
      <c r="L29" s="507">
        <v>346.5</v>
      </c>
      <c r="M29" s="507">
        <v>4.4818600000000002</v>
      </c>
    </row>
    <row r="30" spans="1:13">
      <c r="A30" s="254">
        <v>20</v>
      </c>
      <c r="B30" s="510" t="s">
        <v>292</v>
      </c>
      <c r="C30" s="507">
        <v>288.7</v>
      </c>
      <c r="D30" s="508">
        <v>292.91666666666669</v>
      </c>
      <c r="E30" s="508">
        <v>279.78333333333336</v>
      </c>
      <c r="F30" s="508">
        <v>270.86666666666667</v>
      </c>
      <c r="G30" s="508">
        <v>257.73333333333335</v>
      </c>
      <c r="H30" s="508">
        <v>301.83333333333337</v>
      </c>
      <c r="I30" s="508">
        <v>314.9666666666667</v>
      </c>
      <c r="J30" s="508">
        <v>323.88333333333338</v>
      </c>
      <c r="K30" s="507">
        <v>306.05</v>
      </c>
      <c r="L30" s="507">
        <v>284</v>
      </c>
      <c r="M30" s="507">
        <v>6.7899700000000003</v>
      </c>
    </row>
    <row r="31" spans="1:13">
      <c r="A31" s="254">
        <v>21</v>
      </c>
      <c r="B31" s="510" t="s">
        <v>736</v>
      </c>
      <c r="C31" s="507">
        <v>5878.45</v>
      </c>
      <c r="D31" s="508">
        <v>5819.9000000000005</v>
      </c>
      <c r="E31" s="508">
        <v>5739.8000000000011</v>
      </c>
      <c r="F31" s="508">
        <v>5601.1500000000005</v>
      </c>
      <c r="G31" s="508">
        <v>5521.0500000000011</v>
      </c>
      <c r="H31" s="508">
        <v>5958.5500000000011</v>
      </c>
      <c r="I31" s="508">
        <v>6038.6500000000015</v>
      </c>
      <c r="J31" s="508">
        <v>6177.3000000000011</v>
      </c>
      <c r="K31" s="507">
        <v>5900</v>
      </c>
      <c r="L31" s="507">
        <v>5681.25</v>
      </c>
      <c r="M31" s="507">
        <v>0.41963</v>
      </c>
    </row>
    <row r="32" spans="1:13">
      <c r="A32" s="254">
        <v>22</v>
      </c>
      <c r="B32" s="510" t="s">
        <v>225</v>
      </c>
      <c r="C32" s="507">
        <v>1823.15</v>
      </c>
      <c r="D32" s="508">
        <v>1814.3833333333332</v>
      </c>
      <c r="E32" s="508">
        <v>1768.7666666666664</v>
      </c>
      <c r="F32" s="508">
        <v>1714.3833333333332</v>
      </c>
      <c r="G32" s="508">
        <v>1668.7666666666664</v>
      </c>
      <c r="H32" s="508">
        <v>1868.7666666666664</v>
      </c>
      <c r="I32" s="508">
        <v>1914.3833333333332</v>
      </c>
      <c r="J32" s="508">
        <v>1968.7666666666664</v>
      </c>
      <c r="K32" s="507">
        <v>1860</v>
      </c>
      <c r="L32" s="507">
        <v>1760</v>
      </c>
      <c r="M32" s="507">
        <v>1.28613</v>
      </c>
    </row>
    <row r="33" spans="1:13">
      <c r="A33" s="254">
        <v>23</v>
      </c>
      <c r="B33" s="510" t="s">
        <v>293</v>
      </c>
      <c r="C33" s="507">
        <v>2317.35</v>
      </c>
      <c r="D33" s="508">
        <v>2314.7333333333331</v>
      </c>
      <c r="E33" s="508">
        <v>2285.6166666666663</v>
      </c>
      <c r="F33" s="508">
        <v>2253.8833333333332</v>
      </c>
      <c r="G33" s="508">
        <v>2224.7666666666664</v>
      </c>
      <c r="H33" s="508">
        <v>2346.4666666666662</v>
      </c>
      <c r="I33" s="508">
        <v>2375.583333333333</v>
      </c>
      <c r="J33" s="508">
        <v>2407.3166666666662</v>
      </c>
      <c r="K33" s="507">
        <v>2343.85</v>
      </c>
      <c r="L33" s="507">
        <v>2283</v>
      </c>
      <c r="M33" s="507">
        <v>0.30918000000000001</v>
      </c>
    </row>
    <row r="34" spans="1:13">
      <c r="A34" s="254">
        <v>24</v>
      </c>
      <c r="B34" s="510" t="s">
        <v>737</v>
      </c>
      <c r="C34" s="507">
        <v>98.4</v>
      </c>
      <c r="D34" s="508">
        <v>99.100000000000009</v>
      </c>
      <c r="E34" s="508">
        <v>97.300000000000011</v>
      </c>
      <c r="F34" s="508">
        <v>96.2</v>
      </c>
      <c r="G34" s="508">
        <v>94.4</v>
      </c>
      <c r="H34" s="508">
        <v>100.20000000000002</v>
      </c>
      <c r="I34" s="508">
        <v>102</v>
      </c>
      <c r="J34" s="508">
        <v>103.10000000000002</v>
      </c>
      <c r="K34" s="507">
        <v>100.9</v>
      </c>
      <c r="L34" s="507">
        <v>98</v>
      </c>
      <c r="M34" s="507">
        <v>1.8220700000000001</v>
      </c>
    </row>
    <row r="35" spans="1:13">
      <c r="A35" s="254">
        <v>25</v>
      </c>
      <c r="B35" s="510" t="s">
        <v>294</v>
      </c>
      <c r="C35" s="507">
        <v>917.05</v>
      </c>
      <c r="D35" s="508">
        <v>920.33333333333337</v>
      </c>
      <c r="E35" s="508">
        <v>897.9666666666667</v>
      </c>
      <c r="F35" s="508">
        <v>878.88333333333333</v>
      </c>
      <c r="G35" s="508">
        <v>856.51666666666665</v>
      </c>
      <c r="H35" s="508">
        <v>939.41666666666674</v>
      </c>
      <c r="I35" s="508">
        <v>961.7833333333333</v>
      </c>
      <c r="J35" s="508">
        <v>980.86666666666679</v>
      </c>
      <c r="K35" s="507">
        <v>942.7</v>
      </c>
      <c r="L35" s="507">
        <v>901.25</v>
      </c>
      <c r="M35" s="507">
        <v>2.5998800000000002</v>
      </c>
    </row>
    <row r="36" spans="1:13">
      <c r="A36" s="254">
        <v>26</v>
      </c>
      <c r="B36" s="510" t="s">
        <v>226</v>
      </c>
      <c r="C36" s="507">
        <v>2685.9</v>
      </c>
      <c r="D36" s="508">
        <v>2719.2833333333333</v>
      </c>
      <c r="E36" s="508">
        <v>2640.5666666666666</v>
      </c>
      <c r="F36" s="508">
        <v>2595.2333333333331</v>
      </c>
      <c r="G36" s="508">
        <v>2516.5166666666664</v>
      </c>
      <c r="H36" s="508">
        <v>2764.6166666666668</v>
      </c>
      <c r="I36" s="508">
        <v>2843.333333333333</v>
      </c>
      <c r="J36" s="508">
        <v>2888.666666666667</v>
      </c>
      <c r="K36" s="507">
        <v>2798</v>
      </c>
      <c r="L36" s="507">
        <v>2673.95</v>
      </c>
      <c r="M36" s="507">
        <v>1.36077</v>
      </c>
    </row>
    <row r="37" spans="1:13">
      <c r="A37" s="254">
        <v>27</v>
      </c>
      <c r="B37" s="510" t="s">
        <v>738</v>
      </c>
      <c r="C37" s="507">
        <v>5217.45</v>
      </c>
      <c r="D37" s="508">
        <v>5215.8500000000004</v>
      </c>
      <c r="E37" s="508">
        <v>5151.7000000000007</v>
      </c>
      <c r="F37" s="508">
        <v>5085.9500000000007</v>
      </c>
      <c r="G37" s="508">
        <v>5021.8000000000011</v>
      </c>
      <c r="H37" s="508">
        <v>5281.6</v>
      </c>
      <c r="I37" s="508">
        <v>5345.75</v>
      </c>
      <c r="J37" s="508">
        <v>5411.5</v>
      </c>
      <c r="K37" s="507">
        <v>5280</v>
      </c>
      <c r="L37" s="507">
        <v>5150.1000000000004</v>
      </c>
      <c r="M37" s="507">
        <v>0.40059</v>
      </c>
    </row>
    <row r="38" spans="1:13">
      <c r="A38" s="254">
        <v>28</v>
      </c>
      <c r="B38" s="510" t="s">
        <v>800</v>
      </c>
      <c r="C38" s="507">
        <v>21.05</v>
      </c>
      <c r="D38" s="508">
        <v>21.133333333333336</v>
      </c>
      <c r="E38" s="508">
        <v>20.616666666666674</v>
      </c>
      <c r="F38" s="508">
        <v>20.183333333333337</v>
      </c>
      <c r="G38" s="508">
        <v>19.666666666666675</v>
      </c>
      <c r="H38" s="508">
        <v>21.566666666666674</v>
      </c>
      <c r="I38" s="508">
        <v>22.083333333333332</v>
      </c>
      <c r="J38" s="508">
        <v>22.516666666666673</v>
      </c>
      <c r="K38" s="507">
        <v>21.65</v>
      </c>
      <c r="L38" s="507">
        <v>20.7</v>
      </c>
      <c r="M38" s="507">
        <v>86.780420000000007</v>
      </c>
    </row>
    <row r="39" spans="1:13">
      <c r="A39" s="254">
        <v>29</v>
      </c>
      <c r="B39" s="510" t="s">
        <v>44</v>
      </c>
      <c r="C39" s="507">
        <v>893.4</v>
      </c>
      <c r="D39" s="508">
        <v>887.38333333333333</v>
      </c>
      <c r="E39" s="508">
        <v>877.41666666666663</v>
      </c>
      <c r="F39" s="508">
        <v>861.43333333333328</v>
      </c>
      <c r="G39" s="508">
        <v>851.46666666666658</v>
      </c>
      <c r="H39" s="508">
        <v>903.36666666666667</v>
      </c>
      <c r="I39" s="508">
        <v>913.33333333333337</v>
      </c>
      <c r="J39" s="508">
        <v>929.31666666666672</v>
      </c>
      <c r="K39" s="507">
        <v>897.35</v>
      </c>
      <c r="L39" s="507">
        <v>871.4</v>
      </c>
      <c r="M39" s="507">
        <v>7.0933400000000004</v>
      </c>
    </row>
    <row r="40" spans="1:13">
      <c r="A40" s="254">
        <v>30</v>
      </c>
      <c r="B40" s="510" t="s">
        <v>296</v>
      </c>
      <c r="C40" s="507">
        <v>3443.75</v>
      </c>
      <c r="D40" s="508">
        <v>3414.1</v>
      </c>
      <c r="E40" s="508">
        <v>3333.75</v>
      </c>
      <c r="F40" s="508">
        <v>3223.75</v>
      </c>
      <c r="G40" s="508">
        <v>3143.4</v>
      </c>
      <c r="H40" s="508">
        <v>3524.1</v>
      </c>
      <c r="I40" s="508">
        <v>3604.4499999999994</v>
      </c>
      <c r="J40" s="508">
        <v>3714.45</v>
      </c>
      <c r="K40" s="507">
        <v>3494.45</v>
      </c>
      <c r="L40" s="507">
        <v>3304.1</v>
      </c>
      <c r="M40" s="507">
        <v>0.59057999999999999</v>
      </c>
    </row>
    <row r="41" spans="1:13">
      <c r="A41" s="254">
        <v>31</v>
      </c>
      <c r="B41" s="510" t="s">
        <v>45</v>
      </c>
      <c r="C41" s="507">
        <v>283.64999999999998</v>
      </c>
      <c r="D41" s="508">
        <v>284.51666666666665</v>
      </c>
      <c r="E41" s="508">
        <v>278.13333333333333</v>
      </c>
      <c r="F41" s="508">
        <v>272.61666666666667</v>
      </c>
      <c r="G41" s="508">
        <v>266.23333333333335</v>
      </c>
      <c r="H41" s="508">
        <v>290.0333333333333</v>
      </c>
      <c r="I41" s="508">
        <v>296.41666666666663</v>
      </c>
      <c r="J41" s="508">
        <v>301.93333333333328</v>
      </c>
      <c r="K41" s="507">
        <v>290.89999999999998</v>
      </c>
      <c r="L41" s="507">
        <v>279</v>
      </c>
      <c r="M41" s="507">
        <v>48.791150000000002</v>
      </c>
    </row>
    <row r="42" spans="1:13">
      <c r="A42" s="254">
        <v>32</v>
      </c>
      <c r="B42" s="510" t="s">
        <v>46</v>
      </c>
      <c r="C42" s="507">
        <v>2996.6</v>
      </c>
      <c r="D42" s="508">
        <v>2978.8666666666668</v>
      </c>
      <c r="E42" s="508">
        <v>2932.7333333333336</v>
      </c>
      <c r="F42" s="508">
        <v>2868.8666666666668</v>
      </c>
      <c r="G42" s="508">
        <v>2822.7333333333336</v>
      </c>
      <c r="H42" s="508">
        <v>3042.7333333333336</v>
      </c>
      <c r="I42" s="508">
        <v>3088.8666666666668</v>
      </c>
      <c r="J42" s="508">
        <v>3152.7333333333336</v>
      </c>
      <c r="K42" s="507">
        <v>3025</v>
      </c>
      <c r="L42" s="507">
        <v>2915</v>
      </c>
      <c r="M42" s="507">
        <v>9.1872100000000003</v>
      </c>
    </row>
    <row r="43" spans="1:13">
      <c r="A43" s="254">
        <v>33</v>
      </c>
      <c r="B43" s="510" t="s">
        <v>47</v>
      </c>
      <c r="C43" s="507">
        <v>235.65</v>
      </c>
      <c r="D43" s="508">
        <v>236.04999999999998</v>
      </c>
      <c r="E43" s="508">
        <v>231.19999999999996</v>
      </c>
      <c r="F43" s="508">
        <v>226.74999999999997</v>
      </c>
      <c r="G43" s="508">
        <v>221.89999999999995</v>
      </c>
      <c r="H43" s="508">
        <v>240.49999999999997</v>
      </c>
      <c r="I43" s="508">
        <v>245.35</v>
      </c>
      <c r="J43" s="508">
        <v>249.79999999999998</v>
      </c>
      <c r="K43" s="507">
        <v>240.9</v>
      </c>
      <c r="L43" s="507">
        <v>231.6</v>
      </c>
      <c r="M43" s="507">
        <v>51.445329999999998</v>
      </c>
    </row>
    <row r="44" spans="1:13">
      <c r="A44" s="254">
        <v>34</v>
      </c>
      <c r="B44" s="510" t="s">
        <v>48</v>
      </c>
      <c r="C44" s="507">
        <v>121.5</v>
      </c>
      <c r="D44" s="508">
        <v>120.71666666666665</v>
      </c>
      <c r="E44" s="508">
        <v>117.83333333333331</v>
      </c>
      <c r="F44" s="508">
        <v>114.16666666666666</v>
      </c>
      <c r="G44" s="508">
        <v>111.28333333333332</v>
      </c>
      <c r="H44" s="508">
        <v>124.38333333333331</v>
      </c>
      <c r="I44" s="508">
        <v>127.26666666666667</v>
      </c>
      <c r="J44" s="508">
        <v>130.93333333333331</v>
      </c>
      <c r="K44" s="507">
        <v>123.6</v>
      </c>
      <c r="L44" s="507">
        <v>117.05</v>
      </c>
      <c r="M44" s="507">
        <v>205.07606999999999</v>
      </c>
    </row>
    <row r="45" spans="1:13">
      <c r="A45" s="254">
        <v>35</v>
      </c>
      <c r="B45" s="510" t="s">
        <v>297</v>
      </c>
      <c r="C45" s="507">
        <v>107.4</v>
      </c>
      <c r="D45" s="508">
        <v>108.2</v>
      </c>
      <c r="E45" s="508">
        <v>105.4</v>
      </c>
      <c r="F45" s="508">
        <v>103.4</v>
      </c>
      <c r="G45" s="508">
        <v>100.60000000000001</v>
      </c>
      <c r="H45" s="508">
        <v>110.2</v>
      </c>
      <c r="I45" s="508">
        <v>112.99999999999999</v>
      </c>
      <c r="J45" s="508">
        <v>115</v>
      </c>
      <c r="K45" s="507">
        <v>111</v>
      </c>
      <c r="L45" s="507">
        <v>106.2</v>
      </c>
      <c r="M45" s="507">
        <v>7.2184200000000001</v>
      </c>
    </row>
    <row r="46" spans="1:13">
      <c r="A46" s="254">
        <v>36</v>
      </c>
      <c r="B46" s="510" t="s">
        <v>50</v>
      </c>
      <c r="C46" s="507">
        <v>2355</v>
      </c>
      <c r="D46" s="508">
        <v>2375.2000000000003</v>
      </c>
      <c r="E46" s="508">
        <v>2322.8500000000004</v>
      </c>
      <c r="F46" s="508">
        <v>2290.7000000000003</v>
      </c>
      <c r="G46" s="508">
        <v>2238.3500000000004</v>
      </c>
      <c r="H46" s="508">
        <v>2407.3500000000004</v>
      </c>
      <c r="I46" s="508">
        <v>2459.6999999999998</v>
      </c>
      <c r="J46" s="508">
        <v>2491.8500000000004</v>
      </c>
      <c r="K46" s="507">
        <v>2427.5500000000002</v>
      </c>
      <c r="L46" s="507">
        <v>2343.0500000000002</v>
      </c>
      <c r="M46" s="507">
        <v>15.24455</v>
      </c>
    </row>
    <row r="47" spans="1:13">
      <c r="A47" s="254">
        <v>37</v>
      </c>
      <c r="B47" s="510" t="s">
        <v>298</v>
      </c>
      <c r="C47" s="507">
        <v>140.19999999999999</v>
      </c>
      <c r="D47" s="508">
        <v>140.73333333333332</v>
      </c>
      <c r="E47" s="508">
        <v>137.51666666666665</v>
      </c>
      <c r="F47" s="508">
        <v>134.83333333333334</v>
      </c>
      <c r="G47" s="508">
        <v>131.61666666666667</v>
      </c>
      <c r="H47" s="508">
        <v>143.41666666666663</v>
      </c>
      <c r="I47" s="508">
        <v>146.63333333333327</v>
      </c>
      <c r="J47" s="508">
        <v>149.31666666666661</v>
      </c>
      <c r="K47" s="507">
        <v>143.94999999999999</v>
      </c>
      <c r="L47" s="507">
        <v>138.05000000000001</v>
      </c>
      <c r="M47" s="507">
        <v>1.3381099999999999</v>
      </c>
    </row>
    <row r="48" spans="1:13">
      <c r="A48" s="254">
        <v>38</v>
      </c>
      <c r="B48" s="510" t="s">
        <v>299</v>
      </c>
      <c r="C48" s="507">
        <v>3313.35</v>
      </c>
      <c r="D48" s="508">
        <v>3335.7666666666664</v>
      </c>
      <c r="E48" s="508">
        <v>3277.583333333333</v>
      </c>
      <c r="F48" s="508">
        <v>3241.8166666666666</v>
      </c>
      <c r="G48" s="508">
        <v>3183.6333333333332</v>
      </c>
      <c r="H48" s="508">
        <v>3371.5333333333328</v>
      </c>
      <c r="I48" s="508">
        <v>3429.7166666666662</v>
      </c>
      <c r="J48" s="508">
        <v>3465.4833333333327</v>
      </c>
      <c r="K48" s="507">
        <v>3393.95</v>
      </c>
      <c r="L48" s="507">
        <v>3300</v>
      </c>
      <c r="M48" s="507">
        <v>0.50339</v>
      </c>
    </row>
    <row r="49" spans="1:13">
      <c r="A49" s="254">
        <v>39</v>
      </c>
      <c r="B49" s="510" t="s">
        <v>300</v>
      </c>
      <c r="C49" s="507">
        <v>2541.3000000000002</v>
      </c>
      <c r="D49" s="508">
        <v>2542.3833333333332</v>
      </c>
      <c r="E49" s="508">
        <v>2490.7666666666664</v>
      </c>
      <c r="F49" s="508">
        <v>2440.2333333333331</v>
      </c>
      <c r="G49" s="508">
        <v>2388.6166666666663</v>
      </c>
      <c r="H49" s="508">
        <v>2592.9166666666665</v>
      </c>
      <c r="I49" s="508">
        <v>2644.5333333333333</v>
      </c>
      <c r="J49" s="508">
        <v>2695.0666666666666</v>
      </c>
      <c r="K49" s="507">
        <v>2594</v>
      </c>
      <c r="L49" s="507">
        <v>2491.85</v>
      </c>
      <c r="M49" s="507">
        <v>5.4952899999999998</v>
      </c>
    </row>
    <row r="50" spans="1:13">
      <c r="A50" s="254">
        <v>40</v>
      </c>
      <c r="B50" s="510" t="s">
        <v>301</v>
      </c>
      <c r="C50" s="507">
        <v>6784.85</v>
      </c>
      <c r="D50" s="508">
        <v>6798.2833333333328</v>
      </c>
      <c r="E50" s="508">
        <v>6736.5666666666657</v>
      </c>
      <c r="F50" s="508">
        <v>6688.2833333333328</v>
      </c>
      <c r="G50" s="508">
        <v>6626.5666666666657</v>
      </c>
      <c r="H50" s="508">
        <v>6846.5666666666657</v>
      </c>
      <c r="I50" s="508">
        <v>6908.2833333333328</v>
      </c>
      <c r="J50" s="508">
        <v>6956.5666666666657</v>
      </c>
      <c r="K50" s="507">
        <v>6860</v>
      </c>
      <c r="L50" s="507">
        <v>6750</v>
      </c>
      <c r="M50" s="507">
        <v>0.14055999999999999</v>
      </c>
    </row>
    <row r="51" spans="1:13">
      <c r="A51" s="254">
        <v>41</v>
      </c>
      <c r="B51" s="510" t="s">
        <v>52</v>
      </c>
      <c r="C51" s="507">
        <v>835.3</v>
      </c>
      <c r="D51" s="508">
        <v>833.43333333333339</v>
      </c>
      <c r="E51" s="508">
        <v>818.86666666666679</v>
      </c>
      <c r="F51" s="508">
        <v>802.43333333333339</v>
      </c>
      <c r="G51" s="508">
        <v>787.86666666666679</v>
      </c>
      <c r="H51" s="508">
        <v>849.86666666666679</v>
      </c>
      <c r="I51" s="508">
        <v>864.43333333333339</v>
      </c>
      <c r="J51" s="508">
        <v>880.86666666666679</v>
      </c>
      <c r="K51" s="507">
        <v>848</v>
      </c>
      <c r="L51" s="507">
        <v>817</v>
      </c>
      <c r="M51" s="507">
        <v>21.096620000000001</v>
      </c>
    </row>
    <row r="52" spans="1:13">
      <c r="A52" s="254">
        <v>42</v>
      </c>
      <c r="B52" s="510" t="s">
        <v>302</v>
      </c>
      <c r="C52" s="507">
        <v>474.05</v>
      </c>
      <c r="D52" s="508">
        <v>476.15000000000003</v>
      </c>
      <c r="E52" s="508">
        <v>469.35000000000008</v>
      </c>
      <c r="F52" s="508">
        <v>464.65000000000003</v>
      </c>
      <c r="G52" s="508">
        <v>457.85000000000008</v>
      </c>
      <c r="H52" s="508">
        <v>480.85000000000008</v>
      </c>
      <c r="I52" s="508">
        <v>487.65000000000003</v>
      </c>
      <c r="J52" s="508">
        <v>492.35000000000008</v>
      </c>
      <c r="K52" s="507">
        <v>482.95</v>
      </c>
      <c r="L52" s="507">
        <v>471.45</v>
      </c>
      <c r="M52" s="507">
        <v>2.6806299999999998</v>
      </c>
    </row>
    <row r="53" spans="1:13">
      <c r="A53" s="254">
        <v>43</v>
      </c>
      <c r="B53" s="510" t="s">
        <v>227</v>
      </c>
      <c r="C53" s="507">
        <v>3108.75</v>
      </c>
      <c r="D53" s="508">
        <v>3125.2833333333333</v>
      </c>
      <c r="E53" s="508">
        <v>3079.4666666666667</v>
      </c>
      <c r="F53" s="508">
        <v>3050.1833333333334</v>
      </c>
      <c r="G53" s="508">
        <v>3004.3666666666668</v>
      </c>
      <c r="H53" s="508">
        <v>3154.5666666666666</v>
      </c>
      <c r="I53" s="508">
        <v>3200.3833333333332</v>
      </c>
      <c r="J53" s="508">
        <v>3229.6666666666665</v>
      </c>
      <c r="K53" s="507">
        <v>3171.1</v>
      </c>
      <c r="L53" s="507">
        <v>3096</v>
      </c>
      <c r="M53" s="507">
        <v>1.6246400000000001</v>
      </c>
    </row>
    <row r="54" spans="1:13">
      <c r="A54" s="254">
        <v>44</v>
      </c>
      <c r="B54" s="510" t="s">
        <v>54</v>
      </c>
      <c r="C54" s="507">
        <v>744.4</v>
      </c>
      <c r="D54" s="508">
        <v>738.35</v>
      </c>
      <c r="E54" s="508">
        <v>722.7</v>
      </c>
      <c r="F54" s="508">
        <v>701</v>
      </c>
      <c r="G54" s="508">
        <v>685.35</v>
      </c>
      <c r="H54" s="508">
        <v>760.05000000000007</v>
      </c>
      <c r="I54" s="508">
        <v>775.69999999999993</v>
      </c>
      <c r="J54" s="508">
        <v>797.40000000000009</v>
      </c>
      <c r="K54" s="507">
        <v>754</v>
      </c>
      <c r="L54" s="507">
        <v>716.65</v>
      </c>
      <c r="M54" s="507">
        <v>224.66578999999999</v>
      </c>
    </row>
    <row r="55" spans="1:13">
      <c r="A55" s="254">
        <v>45</v>
      </c>
      <c r="B55" s="510" t="s">
        <v>303</v>
      </c>
      <c r="C55" s="507">
        <v>2227.9499999999998</v>
      </c>
      <c r="D55" s="508">
        <v>2235.9</v>
      </c>
      <c r="E55" s="508">
        <v>2201.8500000000004</v>
      </c>
      <c r="F55" s="508">
        <v>2175.7500000000005</v>
      </c>
      <c r="G55" s="508">
        <v>2141.7000000000007</v>
      </c>
      <c r="H55" s="508">
        <v>2262</v>
      </c>
      <c r="I55" s="508">
        <v>2296.0500000000002</v>
      </c>
      <c r="J55" s="508">
        <v>2322.1499999999996</v>
      </c>
      <c r="K55" s="507">
        <v>2269.9499999999998</v>
      </c>
      <c r="L55" s="507">
        <v>2209.8000000000002</v>
      </c>
      <c r="M55" s="507">
        <v>0.13924</v>
      </c>
    </row>
    <row r="56" spans="1:13">
      <c r="A56" s="254">
        <v>46</v>
      </c>
      <c r="B56" s="510" t="s">
        <v>304</v>
      </c>
      <c r="C56" s="507">
        <v>1353.4</v>
      </c>
      <c r="D56" s="508">
        <v>1377.4666666666665</v>
      </c>
      <c r="E56" s="508">
        <v>1309.0333333333328</v>
      </c>
      <c r="F56" s="508">
        <v>1264.6666666666663</v>
      </c>
      <c r="G56" s="508">
        <v>1196.2333333333327</v>
      </c>
      <c r="H56" s="508">
        <v>1421.833333333333</v>
      </c>
      <c r="I56" s="508">
        <v>1490.2666666666669</v>
      </c>
      <c r="J56" s="508">
        <v>1534.6333333333332</v>
      </c>
      <c r="K56" s="507">
        <v>1445.9</v>
      </c>
      <c r="L56" s="507">
        <v>1333.1</v>
      </c>
      <c r="M56" s="507">
        <v>11.41808</v>
      </c>
    </row>
    <row r="57" spans="1:13">
      <c r="A57" s="254">
        <v>47</v>
      </c>
      <c r="B57" s="510" t="s">
        <v>305</v>
      </c>
      <c r="C57" s="507">
        <v>574.35</v>
      </c>
      <c r="D57" s="508">
        <v>577.75</v>
      </c>
      <c r="E57" s="508">
        <v>567.6</v>
      </c>
      <c r="F57" s="508">
        <v>560.85</v>
      </c>
      <c r="G57" s="508">
        <v>550.70000000000005</v>
      </c>
      <c r="H57" s="508">
        <v>584.5</v>
      </c>
      <c r="I57" s="508">
        <v>594.65000000000009</v>
      </c>
      <c r="J57" s="508">
        <v>601.4</v>
      </c>
      <c r="K57" s="507">
        <v>587.9</v>
      </c>
      <c r="L57" s="507">
        <v>571</v>
      </c>
      <c r="M57" s="507">
        <v>2.7212999999999998</v>
      </c>
    </row>
    <row r="58" spans="1:13">
      <c r="A58" s="254">
        <v>48</v>
      </c>
      <c r="B58" s="510" t="s">
        <v>55</v>
      </c>
      <c r="C58" s="507">
        <v>3664.65</v>
      </c>
      <c r="D58" s="508">
        <v>3686.9</v>
      </c>
      <c r="E58" s="508">
        <v>3598.8</v>
      </c>
      <c r="F58" s="508">
        <v>3532.9500000000003</v>
      </c>
      <c r="G58" s="508">
        <v>3444.8500000000004</v>
      </c>
      <c r="H58" s="508">
        <v>3752.75</v>
      </c>
      <c r="I58" s="508">
        <v>3840.8499999999995</v>
      </c>
      <c r="J58" s="508">
        <v>3906.7</v>
      </c>
      <c r="K58" s="507">
        <v>3775</v>
      </c>
      <c r="L58" s="507">
        <v>3621.05</v>
      </c>
      <c r="M58" s="507">
        <v>10.24258</v>
      </c>
    </row>
    <row r="59" spans="1:13">
      <c r="A59" s="254">
        <v>49</v>
      </c>
      <c r="B59" s="510" t="s">
        <v>306</v>
      </c>
      <c r="C59" s="507">
        <v>262.25</v>
      </c>
      <c r="D59" s="508">
        <v>263.46666666666664</v>
      </c>
      <c r="E59" s="508">
        <v>254.93333333333328</v>
      </c>
      <c r="F59" s="508">
        <v>247.61666666666662</v>
      </c>
      <c r="G59" s="508">
        <v>239.08333333333326</v>
      </c>
      <c r="H59" s="508">
        <v>270.7833333333333</v>
      </c>
      <c r="I59" s="508">
        <v>279.31666666666672</v>
      </c>
      <c r="J59" s="508">
        <v>286.63333333333333</v>
      </c>
      <c r="K59" s="507">
        <v>272</v>
      </c>
      <c r="L59" s="507">
        <v>256.14999999999998</v>
      </c>
      <c r="M59" s="507">
        <v>9.3656500000000005</v>
      </c>
    </row>
    <row r="60" spans="1:13" ht="12" customHeight="1">
      <c r="A60" s="254">
        <v>50</v>
      </c>
      <c r="B60" s="510" t="s">
        <v>307</v>
      </c>
      <c r="C60" s="507">
        <v>1001.3</v>
      </c>
      <c r="D60" s="508">
        <v>1007.1666666666666</v>
      </c>
      <c r="E60" s="508">
        <v>984.33333333333326</v>
      </c>
      <c r="F60" s="508">
        <v>967.36666666666667</v>
      </c>
      <c r="G60" s="508">
        <v>944.5333333333333</v>
      </c>
      <c r="H60" s="508">
        <v>1024.1333333333332</v>
      </c>
      <c r="I60" s="508">
        <v>1046.9666666666665</v>
      </c>
      <c r="J60" s="508">
        <v>1063.9333333333332</v>
      </c>
      <c r="K60" s="507">
        <v>1030</v>
      </c>
      <c r="L60" s="507">
        <v>990.2</v>
      </c>
      <c r="M60" s="507">
        <v>0.81384999999999996</v>
      </c>
    </row>
    <row r="61" spans="1:13">
      <c r="A61" s="254">
        <v>51</v>
      </c>
      <c r="B61" s="510" t="s">
        <v>58</v>
      </c>
      <c r="C61" s="507">
        <v>5439.05</v>
      </c>
      <c r="D61" s="508">
        <v>5458.416666666667</v>
      </c>
      <c r="E61" s="508">
        <v>5331.1833333333343</v>
      </c>
      <c r="F61" s="508">
        <v>5223.3166666666675</v>
      </c>
      <c r="G61" s="508">
        <v>5096.0833333333348</v>
      </c>
      <c r="H61" s="508">
        <v>5566.2833333333338</v>
      </c>
      <c r="I61" s="508">
        <v>5693.5166666666655</v>
      </c>
      <c r="J61" s="508">
        <v>5801.3833333333332</v>
      </c>
      <c r="K61" s="507">
        <v>5585.65</v>
      </c>
      <c r="L61" s="507">
        <v>5350.55</v>
      </c>
      <c r="M61" s="507">
        <v>20.870100000000001</v>
      </c>
    </row>
    <row r="62" spans="1:13">
      <c r="A62" s="254">
        <v>52</v>
      </c>
      <c r="B62" s="510" t="s">
        <v>57</v>
      </c>
      <c r="C62" s="507">
        <v>9689.0499999999993</v>
      </c>
      <c r="D62" s="508">
        <v>9734.0166666666664</v>
      </c>
      <c r="E62" s="508">
        <v>9499.0333333333328</v>
      </c>
      <c r="F62" s="508">
        <v>9309.0166666666664</v>
      </c>
      <c r="G62" s="508">
        <v>9074.0333333333328</v>
      </c>
      <c r="H62" s="508">
        <v>9924.0333333333328</v>
      </c>
      <c r="I62" s="508">
        <v>10159.016666666666</v>
      </c>
      <c r="J62" s="508">
        <v>10349.033333333333</v>
      </c>
      <c r="K62" s="507">
        <v>9969</v>
      </c>
      <c r="L62" s="507">
        <v>9544</v>
      </c>
      <c r="M62" s="507">
        <v>5.4591900000000004</v>
      </c>
    </row>
    <row r="63" spans="1:13">
      <c r="A63" s="254">
        <v>53</v>
      </c>
      <c r="B63" s="510" t="s">
        <v>228</v>
      </c>
      <c r="C63" s="507">
        <v>3490.25</v>
      </c>
      <c r="D63" s="508">
        <v>3528.0166666666664</v>
      </c>
      <c r="E63" s="508">
        <v>3436.0333333333328</v>
      </c>
      <c r="F63" s="508">
        <v>3381.8166666666666</v>
      </c>
      <c r="G63" s="508">
        <v>3289.833333333333</v>
      </c>
      <c r="H63" s="508">
        <v>3582.2333333333327</v>
      </c>
      <c r="I63" s="508">
        <v>3674.2166666666662</v>
      </c>
      <c r="J63" s="508">
        <v>3728.4333333333325</v>
      </c>
      <c r="K63" s="507">
        <v>3620</v>
      </c>
      <c r="L63" s="507">
        <v>3473.8</v>
      </c>
      <c r="M63" s="507">
        <v>0.35658000000000001</v>
      </c>
    </row>
    <row r="64" spans="1:13">
      <c r="A64" s="254">
        <v>54</v>
      </c>
      <c r="B64" s="510" t="s">
        <v>59</v>
      </c>
      <c r="C64" s="507">
        <v>1634.6</v>
      </c>
      <c r="D64" s="508">
        <v>1621.2666666666667</v>
      </c>
      <c r="E64" s="508">
        <v>1603.5333333333333</v>
      </c>
      <c r="F64" s="508">
        <v>1572.4666666666667</v>
      </c>
      <c r="G64" s="508">
        <v>1554.7333333333333</v>
      </c>
      <c r="H64" s="508">
        <v>1652.3333333333333</v>
      </c>
      <c r="I64" s="508">
        <v>1670.0666666666664</v>
      </c>
      <c r="J64" s="508">
        <v>1701.1333333333332</v>
      </c>
      <c r="K64" s="507">
        <v>1639</v>
      </c>
      <c r="L64" s="507">
        <v>1590.2</v>
      </c>
      <c r="M64" s="507">
        <v>5.5996899999999998</v>
      </c>
    </row>
    <row r="65" spans="1:13">
      <c r="A65" s="254">
        <v>55</v>
      </c>
      <c r="B65" s="510" t="s">
        <v>308</v>
      </c>
      <c r="C65" s="507">
        <v>146.35</v>
      </c>
      <c r="D65" s="508">
        <v>148.1</v>
      </c>
      <c r="E65" s="508">
        <v>142.29999999999998</v>
      </c>
      <c r="F65" s="508">
        <v>138.25</v>
      </c>
      <c r="G65" s="508">
        <v>132.44999999999999</v>
      </c>
      <c r="H65" s="508">
        <v>152.14999999999998</v>
      </c>
      <c r="I65" s="508">
        <v>157.94999999999999</v>
      </c>
      <c r="J65" s="508">
        <v>161.99999999999997</v>
      </c>
      <c r="K65" s="507">
        <v>153.9</v>
      </c>
      <c r="L65" s="507">
        <v>144.05000000000001</v>
      </c>
      <c r="M65" s="507">
        <v>13.302350000000001</v>
      </c>
    </row>
    <row r="66" spans="1:13">
      <c r="A66" s="254">
        <v>56</v>
      </c>
      <c r="B66" s="510" t="s">
        <v>309</v>
      </c>
      <c r="C66" s="507">
        <v>210.75</v>
      </c>
      <c r="D66" s="508">
        <v>213.33333333333334</v>
      </c>
      <c r="E66" s="508">
        <v>205.41666666666669</v>
      </c>
      <c r="F66" s="508">
        <v>200.08333333333334</v>
      </c>
      <c r="G66" s="508">
        <v>192.16666666666669</v>
      </c>
      <c r="H66" s="508">
        <v>218.66666666666669</v>
      </c>
      <c r="I66" s="508">
        <v>226.58333333333337</v>
      </c>
      <c r="J66" s="508">
        <v>231.91666666666669</v>
      </c>
      <c r="K66" s="507">
        <v>221.25</v>
      </c>
      <c r="L66" s="507">
        <v>208</v>
      </c>
      <c r="M66" s="507">
        <v>15.23366</v>
      </c>
    </row>
    <row r="67" spans="1:13">
      <c r="A67" s="254">
        <v>57</v>
      </c>
      <c r="B67" s="510" t="s">
        <v>229</v>
      </c>
      <c r="C67" s="507">
        <v>339.4</v>
      </c>
      <c r="D67" s="508">
        <v>339.8</v>
      </c>
      <c r="E67" s="508">
        <v>329.6</v>
      </c>
      <c r="F67" s="508">
        <v>319.8</v>
      </c>
      <c r="G67" s="508">
        <v>309.60000000000002</v>
      </c>
      <c r="H67" s="508">
        <v>349.6</v>
      </c>
      <c r="I67" s="508">
        <v>359.79999999999995</v>
      </c>
      <c r="J67" s="508">
        <v>369.6</v>
      </c>
      <c r="K67" s="507">
        <v>350</v>
      </c>
      <c r="L67" s="507">
        <v>330</v>
      </c>
      <c r="M67" s="507">
        <v>92.577240000000003</v>
      </c>
    </row>
    <row r="68" spans="1:13">
      <c r="A68" s="254">
        <v>58</v>
      </c>
      <c r="B68" s="510" t="s">
        <v>60</v>
      </c>
      <c r="C68" s="507">
        <v>78.849999999999994</v>
      </c>
      <c r="D68" s="508">
        <v>78.183333333333337</v>
      </c>
      <c r="E68" s="508">
        <v>76.666666666666671</v>
      </c>
      <c r="F68" s="508">
        <v>74.483333333333334</v>
      </c>
      <c r="G68" s="508">
        <v>72.966666666666669</v>
      </c>
      <c r="H68" s="508">
        <v>80.366666666666674</v>
      </c>
      <c r="I68" s="508">
        <v>81.883333333333326</v>
      </c>
      <c r="J68" s="508">
        <v>84.066666666666677</v>
      </c>
      <c r="K68" s="507">
        <v>79.7</v>
      </c>
      <c r="L68" s="507">
        <v>76</v>
      </c>
      <c r="M68" s="507">
        <v>749.71698000000004</v>
      </c>
    </row>
    <row r="69" spans="1:13">
      <c r="A69" s="254">
        <v>59</v>
      </c>
      <c r="B69" s="510" t="s">
        <v>61</v>
      </c>
      <c r="C69" s="507">
        <v>73.599999999999994</v>
      </c>
      <c r="D69" s="508">
        <v>74.266666666666666</v>
      </c>
      <c r="E69" s="508">
        <v>71.983333333333334</v>
      </c>
      <c r="F69" s="508">
        <v>70.366666666666674</v>
      </c>
      <c r="G69" s="508">
        <v>68.083333333333343</v>
      </c>
      <c r="H69" s="508">
        <v>75.883333333333326</v>
      </c>
      <c r="I69" s="508">
        <v>78.166666666666657</v>
      </c>
      <c r="J69" s="508">
        <v>79.783333333333317</v>
      </c>
      <c r="K69" s="507">
        <v>76.55</v>
      </c>
      <c r="L69" s="507">
        <v>72.650000000000006</v>
      </c>
      <c r="M69" s="507">
        <v>41.523519999999998</v>
      </c>
    </row>
    <row r="70" spans="1:13">
      <c r="A70" s="254">
        <v>60</v>
      </c>
      <c r="B70" s="510" t="s">
        <v>310</v>
      </c>
      <c r="C70" s="507">
        <v>22.15</v>
      </c>
      <c r="D70" s="508">
        <v>22.466666666666669</v>
      </c>
      <c r="E70" s="508">
        <v>21.583333333333336</v>
      </c>
      <c r="F70" s="508">
        <v>21.016666666666666</v>
      </c>
      <c r="G70" s="508">
        <v>20.133333333333333</v>
      </c>
      <c r="H70" s="508">
        <v>23.033333333333339</v>
      </c>
      <c r="I70" s="508">
        <v>23.916666666666671</v>
      </c>
      <c r="J70" s="508">
        <v>24.483333333333341</v>
      </c>
      <c r="K70" s="507">
        <v>23.35</v>
      </c>
      <c r="L70" s="507">
        <v>21.9</v>
      </c>
      <c r="M70" s="507">
        <v>65.299989999999994</v>
      </c>
    </row>
    <row r="71" spans="1:13">
      <c r="A71" s="254">
        <v>61</v>
      </c>
      <c r="B71" s="510" t="s">
        <v>62</v>
      </c>
      <c r="C71" s="507">
        <v>1494.9</v>
      </c>
      <c r="D71" s="508">
        <v>1496.6833333333334</v>
      </c>
      <c r="E71" s="508">
        <v>1482.4666666666667</v>
      </c>
      <c r="F71" s="508">
        <v>1470.0333333333333</v>
      </c>
      <c r="G71" s="508">
        <v>1455.8166666666666</v>
      </c>
      <c r="H71" s="508">
        <v>1509.1166666666668</v>
      </c>
      <c r="I71" s="508">
        <v>1523.3333333333335</v>
      </c>
      <c r="J71" s="508">
        <v>1535.7666666666669</v>
      </c>
      <c r="K71" s="507">
        <v>1510.9</v>
      </c>
      <c r="L71" s="507">
        <v>1484.25</v>
      </c>
      <c r="M71" s="507">
        <v>3.8071899999999999</v>
      </c>
    </row>
    <row r="72" spans="1:13">
      <c r="A72" s="254">
        <v>62</v>
      </c>
      <c r="B72" s="510" t="s">
        <v>311</v>
      </c>
      <c r="C72" s="507">
        <v>5122.8500000000004</v>
      </c>
      <c r="D72" s="508">
        <v>5126.2833333333338</v>
      </c>
      <c r="E72" s="508">
        <v>5047.5666666666675</v>
      </c>
      <c r="F72" s="508">
        <v>4972.2833333333338</v>
      </c>
      <c r="G72" s="508">
        <v>4893.5666666666675</v>
      </c>
      <c r="H72" s="508">
        <v>5201.5666666666675</v>
      </c>
      <c r="I72" s="508">
        <v>5280.2833333333328</v>
      </c>
      <c r="J72" s="508">
        <v>5355.5666666666675</v>
      </c>
      <c r="K72" s="507">
        <v>5205</v>
      </c>
      <c r="L72" s="507">
        <v>5051</v>
      </c>
      <c r="M72" s="507">
        <v>0.20099</v>
      </c>
    </row>
    <row r="73" spans="1:13">
      <c r="A73" s="254">
        <v>63</v>
      </c>
      <c r="B73" s="510" t="s">
        <v>65</v>
      </c>
      <c r="C73" s="507">
        <v>718.2</v>
      </c>
      <c r="D73" s="508">
        <v>715.83333333333337</v>
      </c>
      <c r="E73" s="508">
        <v>708.66666666666674</v>
      </c>
      <c r="F73" s="508">
        <v>699.13333333333333</v>
      </c>
      <c r="G73" s="508">
        <v>691.9666666666667</v>
      </c>
      <c r="H73" s="508">
        <v>725.36666666666679</v>
      </c>
      <c r="I73" s="508">
        <v>732.53333333333353</v>
      </c>
      <c r="J73" s="508">
        <v>742.06666666666683</v>
      </c>
      <c r="K73" s="507">
        <v>723</v>
      </c>
      <c r="L73" s="507">
        <v>706.3</v>
      </c>
      <c r="M73" s="507">
        <v>6.3017599999999998</v>
      </c>
    </row>
    <row r="74" spans="1:13">
      <c r="A74" s="254">
        <v>64</v>
      </c>
      <c r="B74" s="510" t="s">
        <v>312</v>
      </c>
      <c r="C74" s="507">
        <v>359.7</v>
      </c>
      <c r="D74" s="508">
        <v>361.59999999999997</v>
      </c>
      <c r="E74" s="508">
        <v>355.09999999999991</v>
      </c>
      <c r="F74" s="508">
        <v>350.49999999999994</v>
      </c>
      <c r="G74" s="508">
        <v>343.99999999999989</v>
      </c>
      <c r="H74" s="508">
        <v>366.19999999999993</v>
      </c>
      <c r="I74" s="508">
        <v>372.70000000000005</v>
      </c>
      <c r="J74" s="508">
        <v>377.29999999999995</v>
      </c>
      <c r="K74" s="507">
        <v>368.1</v>
      </c>
      <c r="L74" s="507">
        <v>357</v>
      </c>
      <c r="M74" s="507">
        <v>1.98614</v>
      </c>
    </row>
    <row r="75" spans="1:13">
      <c r="A75" s="254">
        <v>65</v>
      </c>
      <c r="B75" s="510" t="s">
        <v>64</v>
      </c>
      <c r="C75" s="507">
        <v>137.1</v>
      </c>
      <c r="D75" s="508">
        <v>137.28333333333333</v>
      </c>
      <c r="E75" s="508">
        <v>133.21666666666667</v>
      </c>
      <c r="F75" s="508">
        <v>129.33333333333334</v>
      </c>
      <c r="G75" s="508">
        <v>125.26666666666668</v>
      </c>
      <c r="H75" s="508">
        <v>141.16666666666666</v>
      </c>
      <c r="I75" s="508">
        <v>145.23333333333332</v>
      </c>
      <c r="J75" s="508">
        <v>149.11666666666665</v>
      </c>
      <c r="K75" s="507">
        <v>141.35</v>
      </c>
      <c r="L75" s="507">
        <v>133.4</v>
      </c>
      <c r="M75" s="507">
        <v>100.62649999999999</v>
      </c>
    </row>
    <row r="76" spans="1:13" s="13" customFormat="1">
      <c r="A76" s="254">
        <v>66</v>
      </c>
      <c r="B76" s="510" t="s">
        <v>66</v>
      </c>
      <c r="C76" s="507">
        <v>613.29999999999995</v>
      </c>
      <c r="D76" s="508">
        <v>611.94999999999993</v>
      </c>
      <c r="E76" s="508">
        <v>603.39999999999986</v>
      </c>
      <c r="F76" s="508">
        <v>593.49999999999989</v>
      </c>
      <c r="G76" s="508">
        <v>584.94999999999982</v>
      </c>
      <c r="H76" s="508">
        <v>621.84999999999991</v>
      </c>
      <c r="I76" s="508">
        <v>630.39999999999986</v>
      </c>
      <c r="J76" s="508">
        <v>640.29999999999995</v>
      </c>
      <c r="K76" s="507">
        <v>620.5</v>
      </c>
      <c r="L76" s="507">
        <v>602.04999999999995</v>
      </c>
      <c r="M76" s="507">
        <v>13.04064</v>
      </c>
    </row>
    <row r="77" spans="1:13" s="13" customFormat="1">
      <c r="A77" s="254">
        <v>67</v>
      </c>
      <c r="B77" s="510" t="s">
        <v>69</v>
      </c>
      <c r="C77" s="507">
        <v>55.25</v>
      </c>
      <c r="D77" s="508">
        <v>55.1</v>
      </c>
      <c r="E77" s="508">
        <v>54.2</v>
      </c>
      <c r="F77" s="508">
        <v>53.15</v>
      </c>
      <c r="G77" s="508">
        <v>52.25</v>
      </c>
      <c r="H77" s="508">
        <v>56.150000000000006</v>
      </c>
      <c r="I77" s="508">
        <v>57.05</v>
      </c>
      <c r="J77" s="508">
        <v>58.100000000000009</v>
      </c>
      <c r="K77" s="507">
        <v>56</v>
      </c>
      <c r="L77" s="507">
        <v>54.05</v>
      </c>
      <c r="M77" s="507">
        <v>1078.41399</v>
      </c>
    </row>
    <row r="78" spans="1:13" s="13" customFormat="1">
      <c r="A78" s="254">
        <v>68</v>
      </c>
      <c r="B78" s="510" t="s">
        <v>73</v>
      </c>
      <c r="C78" s="507">
        <v>460.55</v>
      </c>
      <c r="D78" s="508">
        <v>458.95</v>
      </c>
      <c r="E78" s="508">
        <v>452.9</v>
      </c>
      <c r="F78" s="508">
        <v>445.25</v>
      </c>
      <c r="G78" s="508">
        <v>439.2</v>
      </c>
      <c r="H78" s="508">
        <v>466.59999999999997</v>
      </c>
      <c r="I78" s="508">
        <v>472.65000000000003</v>
      </c>
      <c r="J78" s="508">
        <v>480.29999999999995</v>
      </c>
      <c r="K78" s="507">
        <v>465</v>
      </c>
      <c r="L78" s="507">
        <v>451.3</v>
      </c>
      <c r="M78" s="507">
        <v>169.21115</v>
      </c>
    </row>
    <row r="79" spans="1:13" s="13" customFormat="1">
      <c r="A79" s="254">
        <v>69</v>
      </c>
      <c r="B79" s="510" t="s">
        <v>739</v>
      </c>
      <c r="C79" s="507">
        <v>9744.25</v>
      </c>
      <c r="D79" s="508">
        <v>9771.4333333333325</v>
      </c>
      <c r="E79" s="508">
        <v>9672.8166666666657</v>
      </c>
      <c r="F79" s="508">
        <v>9601.3833333333332</v>
      </c>
      <c r="G79" s="508">
        <v>9502.7666666666664</v>
      </c>
      <c r="H79" s="508">
        <v>9842.866666666665</v>
      </c>
      <c r="I79" s="508">
        <v>9941.4833333333299</v>
      </c>
      <c r="J79" s="508">
        <v>10012.916666666664</v>
      </c>
      <c r="K79" s="507">
        <v>9870.0499999999993</v>
      </c>
      <c r="L79" s="507">
        <v>9700</v>
      </c>
      <c r="M79" s="507">
        <v>1.3729999999999999E-2</v>
      </c>
    </row>
    <row r="80" spans="1:13" s="13" customFormat="1">
      <c r="A80" s="254">
        <v>70</v>
      </c>
      <c r="B80" s="510" t="s">
        <v>68</v>
      </c>
      <c r="C80" s="507">
        <v>522.85</v>
      </c>
      <c r="D80" s="508">
        <v>522.35</v>
      </c>
      <c r="E80" s="508">
        <v>516.90000000000009</v>
      </c>
      <c r="F80" s="508">
        <v>510.95000000000005</v>
      </c>
      <c r="G80" s="508">
        <v>505.50000000000011</v>
      </c>
      <c r="H80" s="508">
        <v>528.30000000000007</v>
      </c>
      <c r="I80" s="508">
        <v>533.75000000000011</v>
      </c>
      <c r="J80" s="508">
        <v>539.70000000000005</v>
      </c>
      <c r="K80" s="507">
        <v>527.79999999999995</v>
      </c>
      <c r="L80" s="507">
        <v>516.4</v>
      </c>
      <c r="M80" s="507">
        <v>106.76602</v>
      </c>
    </row>
    <row r="81" spans="1:13" s="13" customFormat="1">
      <c r="A81" s="254">
        <v>71</v>
      </c>
      <c r="B81" s="510" t="s">
        <v>70</v>
      </c>
      <c r="C81" s="507">
        <v>395.75</v>
      </c>
      <c r="D81" s="508">
        <v>394.61666666666662</v>
      </c>
      <c r="E81" s="508">
        <v>388.13333333333321</v>
      </c>
      <c r="F81" s="508">
        <v>380.51666666666659</v>
      </c>
      <c r="G81" s="508">
        <v>374.03333333333319</v>
      </c>
      <c r="H81" s="508">
        <v>402.23333333333323</v>
      </c>
      <c r="I81" s="508">
        <v>408.7166666666667</v>
      </c>
      <c r="J81" s="508">
        <v>416.33333333333326</v>
      </c>
      <c r="K81" s="507">
        <v>401.1</v>
      </c>
      <c r="L81" s="507">
        <v>387</v>
      </c>
      <c r="M81" s="507">
        <v>29.633379999999999</v>
      </c>
    </row>
    <row r="82" spans="1:13" s="13" customFormat="1">
      <c r="A82" s="254">
        <v>72</v>
      </c>
      <c r="B82" s="510" t="s">
        <v>313</v>
      </c>
      <c r="C82" s="507">
        <v>852.1</v>
      </c>
      <c r="D82" s="508">
        <v>853.69999999999993</v>
      </c>
      <c r="E82" s="508">
        <v>836.54999999999984</v>
      </c>
      <c r="F82" s="508">
        <v>820.99999999999989</v>
      </c>
      <c r="G82" s="508">
        <v>803.8499999999998</v>
      </c>
      <c r="H82" s="508">
        <v>869.24999999999989</v>
      </c>
      <c r="I82" s="508">
        <v>886.4</v>
      </c>
      <c r="J82" s="508">
        <v>901.94999999999993</v>
      </c>
      <c r="K82" s="507">
        <v>870.85</v>
      </c>
      <c r="L82" s="507">
        <v>838.15</v>
      </c>
      <c r="M82" s="507">
        <v>1.89717</v>
      </c>
    </row>
    <row r="83" spans="1:13" s="13" customFormat="1">
      <c r="A83" s="254">
        <v>73</v>
      </c>
      <c r="B83" s="510" t="s">
        <v>314</v>
      </c>
      <c r="C83" s="507">
        <v>246.7</v>
      </c>
      <c r="D83" s="508">
        <v>247.56666666666669</v>
      </c>
      <c r="E83" s="508">
        <v>238.13333333333338</v>
      </c>
      <c r="F83" s="508">
        <v>229.56666666666669</v>
      </c>
      <c r="G83" s="508">
        <v>220.13333333333338</v>
      </c>
      <c r="H83" s="508">
        <v>256.13333333333338</v>
      </c>
      <c r="I83" s="508">
        <v>265.56666666666672</v>
      </c>
      <c r="J83" s="508">
        <v>274.13333333333338</v>
      </c>
      <c r="K83" s="507">
        <v>257</v>
      </c>
      <c r="L83" s="507">
        <v>239</v>
      </c>
      <c r="M83" s="507">
        <v>13.69173</v>
      </c>
    </row>
    <row r="84" spans="1:13" s="13" customFormat="1">
      <c r="A84" s="254">
        <v>74</v>
      </c>
      <c r="B84" s="510" t="s">
        <v>315</v>
      </c>
      <c r="C84" s="507">
        <v>129.80000000000001</v>
      </c>
      <c r="D84" s="508">
        <v>141.31666666666666</v>
      </c>
      <c r="E84" s="508">
        <v>118.28333333333333</v>
      </c>
      <c r="F84" s="508">
        <v>106.76666666666668</v>
      </c>
      <c r="G84" s="508">
        <v>83.733333333333348</v>
      </c>
      <c r="H84" s="508">
        <v>152.83333333333331</v>
      </c>
      <c r="I84" s="508">
        <v>175.86666666666662</v>
      </c>
      <c r="J84" s="508">
        <v>187.3833333333333</v>
      </c>
      <c r="K84" s="507">
        <v>164.35</v>
      </c>
      <c r="L84" s="507">
        <v>129.80000000000001</v>
      </c>
      <c r="M84" s="507">
        <v>23.756060000000002</v>
      </c>
    </row>
    <row r="85" spans="1:13" s="13" customFormat="1">
      <c r="A85" s="254">
        <v>75</v>
      </c>
      <c r="B85" s="510" t="s">
        <v>316</v>
      </c>
      <c r="C85" s="507">
        <v>5507.65</v>
      </c>
      <c r="D85" s="508">
        <v>5549.5999999999995</v>
      </c>
      <c r="E85" s="508">
        <v>5359.1999999999989</v>
      </c>
      <c r="F85" s="508">
        <v>5210.7499999999991</v>
      </c>
      <c r="G85" s="508">
        <v>5020.3499999999985</v>
      </c>
      <c r="H85" s="508">
        <v>5698.0499999999993</v>
      </c>
      <c r="I85" s="508">
        <v>5888.4499999999989</v>
      </c>
      <c r="J85" s="508">
        <v>6036.9</v>
      </c>
      <c r="K85" s="507">
        <v>5740</v>
      </c>
      <c r="L85" s="507">
        <v>5401.15</v>
      </c>
      <c r="M85" s="507">
        <v>0.89966999999999997</v>
      </c>
    </row>
    <row r="86" spans="1:13" s="13" customFormat="1">
      <c r="A86" s="254">
        <v>76</v>
      </c>
      <c r="B86" s="510" t="s">
        <v>317</v>
      </c>
      <c r="C86" s="507">
        <v>926.15</v>
      </c>
      <c r="D86" s="508">
        <v>933.6</v>
      </c>
      <c r="E86" s="508">
        <v>907.55000000000007</v>
      </c>
      <c r="F86" s="508">
        <v>888.95</v>
      </c>
      <c r="G86" s="508">
        <v>862.90000000000009</v>
      </c>
      <c r="H86" s="508">
        <v>952.2</v>
      </c>
      <c r="I86" s="508">
        <v>978.25</v>
      </c>
      <c r="J86" s="508">
        <v>996.85</v>
      </c>
      <c r="K86" s="507">
        <v>959.65</v>
      </c>
      <c r="L86" s="507">
        <v>915</v>
      </c>
      <c r="M86" s="507">
        <v>0.83023000000000002</v>
      </c>
    </row>
    <row r="87" spans="1:13" s="13" customFormat="1">
      <c r="A87" s="254">
        <v>77</v>
      </c>
      <c r="B87" s="510" t="s">
        <v>230</v>
      </c>
      <c r="C87" s="507">
        <v>1162.8</v>
      </c>
      <c r="D87" s="508">
        <v>1172.4000000000001</v>
      </c>
      <c r="E87" s="508">
        <v>1148.8000000000002</v>
      </c>
      <c r="F87" s="508">
        <v>1134.8000000000002</v>
      </c>
      <c r="G87" s="508">
        <v>1111.2000000000003</v>
      </c>
      <c r="H87" s="508">
        <v>1186.4000000000001</v>
      </c>
      <c r="I87" s="508">
        <v>1210</v>
      </c>
      <c r="J87" s="508">
        <v>1224</v>
      </c>
      <c r="K87" s="507">
        <v>1196</v>
      </c>
      <c r="L87" s="507">
        <v>1158.4000000000001</v>
      </c>
      <c r="M87" s="507">
        <v>0.40162999999999999</v>
      </c>
    </row>
    <row r="88" spans="1:13" s="13" customFormat="1">
      <c r="A88" s="254">
        <v>78</v>
      </c>
      <c r="B88" s="510" t="s">
        <v>318</v>
      </c>
      <c r="C88" s="507">
        <v>79.150000000000006</v>
      </c>
      <c r="D88" s="508">
        <v>79.36666666666666</v>
      </c>
      <c r="E88" s="508">
        <v>77.633333333333326</v>
      </c>
      <c r="F88" s="508">
        <v>76.11666666666666</v>
      </c>
      <c r="G88" s="508">
        <v>74.383333333333326</v>
      </c>
      <c r="H88" s="508">
        <v>80.883333333333326</v>
      </c>
      <c r="I88" s="508">
        <v>82.616666666666646</v>
      </c>
      <c r="J88" s="508">
        <v>84.133333333333326</v>
      </c>
      <c r="K88" s="507">
        <v>81.099999999999994</v>
      </c>
      <c r="L88" s="507">
        <v>77.849999999999994</v>
      </c>
      <c r="M88" s="507">
        <v>18.039819999999999</v>
      </c>
    </row>
    <row r="89" spans="1:13" s="13" customFormat="1">
      <c r="A89" s="254">
        <v>79</v>
      </c>
      <c r="B89" s="510" t="s">
        <v>71</v>
      </c>
      <c r="C89" s="507">
        <v>14989.8</v>
      </c>
      <c r="D89" s="508">
        <v>14880.883333333333</v>
      </c>
      <c r="E89" s="508">
        <v>14734.766666666666</v>
      </c>
      <c r="F89" s="508">
        <v>14479.733333333334</v>
      </c>
      <c r="G89" s="508">
        <v>14333.616666666667</v>
      </c>
      <c r="H89" s="508">
        <v>15135.916666666666</v>
      </c>
      <c r="I89" s="508">
        <v>15282.033333333331</v>
      </c>
      <c r="J89" s="508">
        <v>15537.066666666666</v>
      </c>
      <c r="K89" s="507">
        <v>15027</v>
      </c>
      <c r="L89" s="507">
        <v>14625.85</v>
      </c>
      <c r="M89" s="507">
        <v>0.28854999999999997</v>
      </c>
    </row>
    <row r="90" spans="1:13" s="13" customFormat="1">
      <c r="A90" s="254">
        <v>80</v>
      </c>
      <c r="B90" s="510" t="s">
        <v>319</v>
      </c>
      <c r="C90" s="507">
        <v>283.7</v>
      </c>
      <c r="D90" s="508">
        <v>284.7</v>
      </c>
      <c r="E90" s="508">
        <v>279.39999999999998</v>
      </c>
      <c r="F90" s="508">
        <v>275.09999999999997</v>
      </c>
      <c r="G90" s="508">
        <v>269.79999999999995</v>
      </c>
      <c r="H90" s="508">
        <v>289</v>
      </c>
      <c r="I90" s="508">
        <v>294.30000000000007</v>
      </c>
      <c r="J90" s="508">
        <v>298.60000000000002</v>
      </c>
      <c r="K90" s="507">
        <v>290</v>
      </c>
      <c r="L90" s="507">
        <v>280.39999999999998</v>
      </c>
      <c r="M90" s="507">
        <v>1.71258</v>
      </c>
    </row>
    <row r="91" spans="1:13" s="13" customFormat="1">
      <c r="A91" s="254">
        <v>81</v>
      </c>
      <c r="B91" s="510" t="s">
        <v>74</v>
      </c>
      <c r="C91" s="507">
        <v>3450.4</v>
      </c>
      <c r="D91" s="508">
        <v>3435.3166666666671</v>
      </c>
      <c r="E91" s="508">
        <v>3414.0833333333339</v>
      </c>
      <c r="F91" s="508">
        <v>3377.7666666666669</v>
      </c>
      <c r="G91" s="508">
        <v>3356.5333333333338</v>
      </c>
      <c r="H91" s="508">
        <v>3471.6333333333341</v>
      </c>
      <c r="I91" s="508">
        <v>3492.8666666666668</v>
      </c>
      <c r="J91" s="508">
        <v>3529.1833333333343</v>
      </c>
      <c r="K91" s="507">
        <v>3456.55</v>
      </c>
      <c r="L91" s="507">
        <v>3399</v>
      </c>
      <c r="M91" s="507">
        <v>3.1107800000000001</v>
      </c>
    </row>
    <row r="92" spans="1:13" s="13" customFormat="1">
      <c r="A92" s="254">
        <v>82</v>
      </c>
      <c r="B92" s="510" t="s">
        <v>320</v>
      </c>
      <c r="C92" s="507">
        <v>453.9</v>
      </c>
      <c r="D92" s="508">
        <v>454.40000000000003</v>
      </c>
      <c r="E92" s="508">
        <v>449.80000000000007</v>
      </c>
      <c r="F92" s="508">
        <v>445.70000000000005</v>
      </c>
      <c r="G92" s="508">
        <v>441.10000000000008</v>
      </c>
      <c r="H92" s="508">
        <v>458.50000000000006</v>
      </c>
      <c r="I92" s="508">
        <v>463.10000000000008</v>
      </c>
      <c r="J92" s="508">
        <v>467.20000000000005</v>
      </c>
      <c r="K92" s="507">
        <v>459</v>
      </c>
      <c r="L92" s="507">
        <v>450.3</v>
      </c>
      <c r="M92" s="507">
        <v>0.75531000000000004</v>
      </c>
    </row>
    <row r="93" spans="1:13" s="13" customFormat="1">
      <c r="A93" s="254">
        <v>83</v>
      </c>
      <c r="B93" s="510" t="s">
        <v>321</v>
      </c>
      <c r="C93" s="507">
        <v>249.5</v>
      </c>
      <c r="D93" s="508">
        <v>247.71666666666667</v>
      </c>
      <c r="E93" s="508">
        <v>245.43333333333334</v>
      </c>
      <c r="F93" s="508">
        <v>241.36666666666667</v>
      </c>
      <c r="G93" s="508">
        <v>239.08333333333334</v>
      </c>
      <c r="H93" s="508">
        <v>251.78333333333333</v>
      </c>
      <c r="I93" s="508">
        <v>254.06666666666669</v>
      </c>
      <c r="J93" s="508">
        <v>258.13333333333333</v>
      </c>
      <c r="K93" s="507">
        <v>250</v>
      </c>
      <c r="L93" s="507">
        <v>243.65</v>
      </c>
      <c r="M93" s="507">
        <v>0.70043999999999995</v>
      </c>
    </row>
    <row r="94" spans="1:13" s="13" customFormat="1">
      <c r="A94" s="254">
        <v>84</v>
      </c>
      <c r="B94" s="510" t="s">
        <v>80</v>
      </c>
      <c r="C94" s="507">
        <v>620.6</v>
      </c>
      <c r="D94" s="508">
        <v>622.55000000000007</v>
      </c>
      <c r="E94" s="508">
        <v>613.15000000000009</v>
      </c>
      <c r="F94" s="508">
        <v>605.70000000000005</v>
      </c>
      <c r="G94" s="508">
        <v>596.30000000000007</v>
      </c>
      <c r="H94" s="508">
        <v>630.00000000000011</v>
      </c>
      <c r="I94" s="508">
        <v>639.4</v>
      </c>
      <c r="J94" s="508">
        <v>646.85000000000014</v>
      </c>
      <c r="K94" s="507">
        <v>631.95000000000005</v>
      </c>
      <c r="L94" s="507">
        <v>615.1</v>
      </c>
      <c r="M94" s="507">
        <v>2.8198699999999999</v>
      </c>
    </row>
    <row r="95" spans="1:13" s="13" customFormat="1">
      <c r="A95" s="254">
        <v>85</v>
      </c>
      <c r="B95" s="510" t="s">
        <v>322</v>
      </c>
      <c r="C95" s="507">
        <v>1904.25</v>
      </c>
      <c r="D95" s="508">
        <v>1913.2666666666667</v>
      </c>
      <c r="E95" s="508">
        <v>1888.9833333333333</v>
      </c>
      <c r="F95" s="508">
        <v>1873.7166666666667</v>
      </c>
      <c r="G95" s="508">
        <v>1849.4333333333334</v>
      </c>
      <c r="H95" s="508">
        <v>1928.5333333333333</v>
      </c>
      <c r="I95" s="508">
        <v>1952.8166666666666</v>
      </c>
      <c r="J95" s="508">
        <v>1968.0833333333333</v>
      </c>
      <c r="K95" s="507">
        <v>1937.55</v>
      </c>
      <c r="L95" s="507">
        <v>1898</v>
      </c>
      <c r="M95" s="507">
        <v>9.5200000000000007E-2</v>
      </c>
    </row>
    <row r="96" spans="1:13" s="13" customFormat="1">
      <c r="A96" s="254">
        <v>86</v>
      </c>
      <c r="B96" s="510" t="s">
        <v>783</v>
      </c>
      <c r="C96" s="507">
        <v>258.45</v>
      </c>
      <c r="D96" s="508">
        <v>261.40000000000003</v>
      </c>
      <c r="E96" s="508">
        <v>253.05000000000007</v>
      </c>
      <c r="F96" s="508">
        <v>247.65000000000003</v>
      </c>
      <c r="G96" s="508">
        <v>239.30000000000007</v>
      </c>
      <c r="H96" s="508">
        <v>266.80000000000007</v>
      </c>
      <c r="I96" s="508">
        <v>275.15000000000009</v>
      </c>
      <c r="J96" s="508">
        <v>280.55000000000007</v>
      </c>
      <c r="K96" s="507">
        <v>269.75</v>
      </c>
      <c r="L96" s="507">
        <v>256</v>
      </c>
      <c r="M96" s="507">
        <v>3.5726499999999999</v>
      </c>
    </row>
    <row r="97" spans="1:13" s="13" customFormat="1">
      <c r="A97" s="254">
        <v>87</v>
      </c>
      <c r="B97" s="510" t="s">
        <v>75</v>
      </c>
      <c r="C97" s="507">
        <v>439.95</v>
      </c>
      <c r="D97" s="508">
        <v>437.68333333333339</v>
      </c>
      <c r="E97" s="508">
        <v>432.86666666666679</v>
      </c>
      <c r="F97" s="508">
        <v>425.78333333333342</v>
      </c>
      <c r="G97" s="508">
        <v>420.96666666666681</v>
      </c>
      <c r="H97" s="508">
        <v>444.76666666666677</v>
      </c>
      <c r="I97" s="508">
        <v>449.58333333333337</v>
      </c>
      <c r="J97" s="508">
        <v>456.66666666666674</v>
      </c>
      <c r="K97" s="507">
        <v>442.5</v>
      </c>
      <c r="L97" s="507">
        <v>430.6</v>
      </c>
      <c r="M97" s="507">
        <v>14.859489999999999</v>
      </c>
    </row>
    <row r="98" spans="1:13" s="13" customFormat="1">
      <c r="A98" s="254">
        <v>88</v>
      </c>
      <c r="B98" s="510" t="s">
        <v>323</v>
      </c>
      <c r="C98" s="507">
        <v>576.54999999999995</v>
      </c>
      <c r="D98" s="508">
        <v>582.80000000000007</v>
      </c>
      <c r="E98" s="508">
        <v>564.25000000000011</v>
      </c>
      <c r="F98" s="508">
        <v>551.95000000000005</v>
      </c>
      <c r="G98" s="508">
        <v>533.40000000000009</v>
      </c>
      <c r="H98" s="508">
        <v>595.10000000000014</v>
      </c>
      <c r="I98" s="508">
        <v>613.65000000000009</v>
      </c>
      <c r="J98" s="508">
        <v>625.95000000000016</v>
      </c>
      <c r="K98" s="507">
        <v>601.35</v>
      </c>
      <c r="L98" s="507">
        <v>570.5</v>
      </c>
      <c r="M98" s="507">
        <v>9.3642500000000002</v>
      </c>
    </row>
    <row r="99" spans="1:13" s="13" customFormat="1">
      <c r="A99" s="254">
        <v>89</v>
      </c>
      <c r="B99" s="510" t="s">
        <v>76</v>
      </c>
      <c r="C99" s="507">
        <v>158.30000000000001</v>
      </c>
      <c r="D99" s="508">
        <v>156.35</v>
      </c>
      <c r="E99" s="508">
        <v>153.69999999999999</v>
      </c>
      <c r="F99" s="508">
        <v>149.1</v>
      </c>
      <c r="G99" s="508">
        <v>146.44999999999999</v>
      </c>
      <c r="H99" s="508">
        <v>160.94999999999999</v>
      </c>
      <c r="I99" s="508">
        <v>163.60000000000002</v>
      </c>
      <c r="J99" s="508">
        <v>168.2</v>
      </c>
      <c r="K99" s="507">
        <v>159</v>
      </c>
      <c r="L99" s="507">
        <v>151.75</v>
      </c>
      <c r="M99" s="507">
        <v>156.11839000000001</v>
      </c>
    </row>
    <row r="100" spans="1:13" s="13" customFormat="1">
      <c r="A100" s="254">
        <v>90</v>
      </c>
      <c r="B100" s="510" t="s">
        <v>324</v>
      </c>
      <c r="C100" s="507">
        <v>451.9</v>
      </c>
      <c r="D100" s="508">
        <v>454.48333333333335</v>
      </c>
      <c r="E100" s="508">
        <v>447.41666666666669</v>
      </c>
      <c r="F100" s="508">
        <v>442.93333333333334</v>
      </c>
      <c r="G100" s="508">
        <v>435.86666666666667</v>
      </c>
      <c r="H100" s="508">
        <v>458.9666666666667</v>
      </c>
      <c r="I100" s="508">
        <v>466.0333333333333</v>
      </c>
      <c r="J100" s="508">
        <v>470.51666666666671</v>
      </c>
      <c r="K100" s="507">
        <v>461.55</v>
      </c>
      <c r="L100" s="507">
        <v>450</v>
      </c>
      <c r="M100" s="507">
        <v>0.86997999999999998</v>
      </c>
    </row>
    <row r="101" spans="1:13">
      <c r="A101" s="254">
        <v>91</v>
      </c>
      <c r="B101" s="510" t="s">
        <v>325</v>
      </c>
      <c r="C101" s="507">
        <v>351.35</v>
      </c>
      <c r="D101" s="508">
        <v>350.5</v>
      </c>
      <c r="E101" s="508">
        <v>345.85</v>
      </c>
      <c r="F101" s="508">
        <v>340.35</v>
      </c>
      <c r="G101" s="508">
        <v>335.70000000000005</v>
      </c>
      <c r="H101" s="508">
        <v>356</v>
      </c>
      <c r="I101" s="508">
        <v>360.65</v>
      </c>
      <c r="J101" s="508">
        <v>366.15</v>
      </c>
      <c r="K101" s="507">
        <v>355.15</v>
      </c>
      <c r="L101" s="507">
        <v>345</v>
      </c>
      <c r="M101" s="507">
        <v>0.88704000000000005</v>
      </c>
    </row>
    <row r="102" spans="1:13">
      <c r="A102" s="254">
        <v>92</v>
      </c>
      <c r="B102" s="510" t="s">
        <v>326</v>
      </c>
      <c r="C102" s="507">
        <v>515.70000000000005</v>
      </c>
      <c r="D102" s="508">
        <v>511.23333333333335</v>
      </c>
      <c r="E102" s="508">
        <v>498.9666666666667</v>
      </c>
      <c r="F102" s="508">
        <v>482.23333333333335</v>
      </c>
      <c r="G102" s="508">
        <v>469.9666666666667</v>
      </c>
      <c r="H102" s="508">
        <v>527.9666666666667</v>
      </c>
      <c r="I102" s="508">
        <v>540.23333333333335</v>
      </c>
      <c r="J102" s="508">
        <v>556.9666666666667</v>
      </c>
      <c r="K102" s="507">
        <v>523.5</v>
      </c>
      <c r="L102" s="507">
        <v>494.5</v>
      </c>
      <c r="M102" s="507">
        <v>2.7778299999999998</v>
      </c>
    </row>
    <row r="103" spans="1:13">
      <c r="A103" s="254">
        <v>93</v>
      </c>
      <c r="B103" s="510" t="s">
        <v>77</v>
      </c>
      <c r="C103" s="507">
        <v>126.8</v>
      </c>
      <c r="D103" s="508">
        <v>127.73333333333333</v>
      </c>
      <c r="E103" s="508">
        <v>125.06666666666666</v>
      </c>
      <c r="F103" s="508">
        <v>123.33333333333333</v>
      </c>
      <c r="G103" s="508">
        <v>120.66666666666666</v>
      </c>
      <c r="H103" s="508">
        <v>129.46666666666667</v>
      </c>
      <c r="I103" s="508">
        <v>132.13333333333333</v>
      </c>
      <c r="J103" s="508">
        <v>133.86666666666667</v>
      </c>
      <c r="K103" s="507">
        <v>130.4</v>
      </c>
      <c r="L103" s="507">
        <v>126</v>
      </c>
      <c r="M103" s="507">
        <v>10.61298</v>
      </c>
    </row>
    <row r="104" spans="1:13">
      <c r="A104" s="254">
        <v>94</v>
      </c>
      <c r="B104" s="510" t="s">
        <v>327</v>
      </c>
      <c r="C104" s="507">
        <v>1591.15</v>
      </c>
      <c r="D104" s="508">
        <v>1601.7166666666665</v>
      </c>
      <c r="E104" s="508">
        <v>1574.4333333333329</v>
      </c>
      <c r="F104" s="508">
        <v>1557.7166666666665</v>
      </c>
      <c r="G104" s="508">
        <v>1530.4333333333329</v>
      </c>
      <c r="H104" s="508">
        <v>1618.4333333333329</v>
      </c>
      <c r="I104" s="508">
        <v>1645.7166666666662</v>
      </c>
      <c r="J104" s="508">
        <v>1662.4333333333329</v>
      </c>
      <c r="K104" s="507">
        <v>1629</v>
      </c>
      <c r="L104" s="507">
        <v>1585</v>
      </c>
      <c r="M104" s="507">
        <v>1.41052</v>
      </c>
    </row>
    <row r="105" spans="1:13">
      <c r="A105" s="254">
        <v>95</v>
      </c>
      <c r="B105" s="510" t="s">
        <v>328</v>
      </c>
      <c r="C105" s="507">
        <v>19.149999999999999</v>
      </c>
      <c r="D105" s="508">
        <v>19.283333333333335</v>
      </c>
      <c r="E105" s="508">
        <v>18.766666666666669</v>
      </c>
      <c r="F105" s="508">
        <v>18.383333333333333</v>
      </c>
      <c r="G105" s="508">
        <v>17.866666666666667</v>
      </c>
      <c r="H105" s="508">
        <v>19.666666666666671</v>
      </c>
      <c r="I105" s="508">
        <v>20.183333333333337</v>
      </c>
      <c r="J105" s="508">
        <v>20.566666666666674</v>
      </c>
      <c r="K105" s="507">
        <v>19.8</v>
      </c>
      <c r="L105" s="507">
        <v>18.899999999999999</v>
      </c>
      <c r="M105" s="507">
        <v>122.90342</v>
      </c>
    </row>
    <row r="106" spans="1:13">
      <c r="A106" s="254">
        <v>96</v>
      </c>
      <c r="B106" s="510" t="s">
        <v>329</v>
      </c>
      <c r="C106" s="507">
        <v>607.54999999999995</v>
      </c>
      <c r="D106" s="508">
        <v>595.15</v>
      </c>
      <c r="E106" s="508">
        <v>577.9</v>
      </c>
      <c r="F106" s="508">
        <v>548.25</v>
      </c>
      <c r="G106" s="508">
        <v>531</v>
      </c>
      <c r="H106" s="508">
        <v>624.79999999999995</v>
      </c>
      <c r="I106" s="508">
        <v>642.04999999999995</v>
      </c>
      <c r="J106" s="508">
        <v>671.69999999999993</v>
      </c>
      <c r="K106" s="507">
        <v>612.4</v>
      </c>
      <c r="L106" s="507">
        <v>565.5</v>
      </c>
      <c r="M106" s="507">
        <v>11.41112</v>
      </c>
    </row>
    <row r="107" spans="1:13">
      <c r="A107" s="254">
        <v>97</v>
      </c>
      <c r="B107" s="510" t="s">
        <v>330</v>
      </c>
      <c r="C107" s="507">
        <v>316.05</v>
      </c>
      <c r="D107" s="508">
        <v>314.9666666666667</v>
      </c>
      <c r="E107" s="508">
        <v>311.28333333333342</v>
      </c>
      <c r="F107" s="508">
        <v>306.51666666666671</v>
      </c>
      <c r="G107" s="508">
        <v>302.83333333333343</v>
      </c>
      <c r="H107" s="508">
        <v>319.73333333333341</v>
      </c>
      <c r="I107" s="508">
        <v>323.41666666666669</v>
      </c>
      <c r="J107" s="508">
        <v>328.18333333333339</v>
      </c>
      <c r="K107" s="507">
        <v>318.64999999999998</v>
      </c>
      <c r="L107" s="507">
        <v>310.2</v>
      </c>
      <c r="M107" s="507">
        <v>1.14592</v>
      </c>
    </row>
    <row r="108" spans="1:13">
      <c r="A108" s="254">
        <v>98</v>
      </c>
      <c r="B108" s="510" t="s">
        <v>79</v>
      </c>
      <c r="C108" s="507">
        <v>493.8</v>
      </c>
      <c r="D108" s="508">
        <v>493.11666666666662</v>
      </c>
      <c r="E108" s="508">
        <v>483.98333333333323</v>
      </c>
      <c r="F108" s="508">
        <v>474.16666666666663</v>
      </c>
      <c r="G108" s="508">
        <v>465.03333333333325</v>
      </c>
      <c r="H108" s="508">
        <v>502.93333333333322</v>
      </c>
      <c r="I108" s="508">
        <v>512.06666666666661</v>
      </c>
      <c r="J108" s="508">
        <v>521.88333333333321</v>
      </c>
      <c r="K108" s="507">
        <v>502.25</v>
      </c>
      <c r="L108" s="507">
        <v>483.3</v>
      </c>
      <c r="M108" s="507">
        <v>4.52902</v>
      </c>
    </row>
    <row r="109" spans="1:13">
      <c r="A109" s="254">
        <v>99</v>
      </c>
      <c r="B109" s="510" t="s">
        <v>331</v>
      </c>
      <c r="C109" s="507">
        <v>3999.4</v>
      </c>
      <c r="D109" s="508">
        <v>4007.2833333333333</v>
      </c>
      <c r="E109" s="508">
        <v>3947.1166666666668</v>
      </c>
      <c r="F109" s="508">
        <v>3894.8333333333335</v>
      </c>
      <c r="G109" s="508">
        <v>3834.666666666667</v>
      </c>
      <c r="H109" s="508">
        <v>4059.5666666666666</v>
      </c>
      <c r="I109" s="508">
        <v>4119.7333333333336</v>
      </c>
      <c r="J109" s="508">
        <v>4172.0166666666664</v>
      </c>
      <c r="K109" s="507">
        <v>4067.45</v>
      </c>
      <c r="L109" s="507">
        <v>3955</v>
      </c>
      <c r="M109" s="507">
        <v>9.4409999999999994E-2</v>
      </c>
    </row>
    <row r="110" spans="1:13">
      <c r="A110" s="254">
        <v>100</v>
      </c>
      <c r="B110" s="510" t="s">
        <v>332</v>
      </c>
      <c r="C110" s="507">
        <v>169.9</v>
      </c>
      <c r="D110" s="508">
        <v>170.48333333333335</v>
      </c>
      <c r="E110" s="508">
        <v>166.06666666666669</v>
      </c>
      <c r="F110" s="508">
        <v>162.23333333333335</v>
      </c>
      <c r="G110" s="508">
        <v>157.81666666666669</v>
      </c>
      <c r="H110" s="508">
        <v>174.31666666666669</v>
      </c>
      <c r="I110" s="508">
        <v>178.73333333333332</v>
      </c>
      <c r="J110" s="508">
        <v>182.56666666666669</v>
      </c>
      <c r="K110" s="507">
        <v>174.9</v>
      </c>
      <c r="L110" s="507">
        <v>166.65</v>
      </c>
      <c r="M110" s="507">
        <v>1.5762799999999999</v>
      </c>
    </row>
    <row r="111" spans="1:13">
      <c r="A111" s="254">
        <v>101</v>
      </c>
      <c r="B111" s="510" t="s">
        <v>333</v>
      </c>
      <c r="C111" s="507">
        <v>239.5</v>
      </c>
      <c r="D111" s="508">
        <v>236.08333333333334</v>
      </c>
      <c r="E111" s="508">
        <v>230.51666666666668</v>
      </c>
      <c r="F111" s="508">
        <v>221.53333333333333</v>
      </c>
      <c r="G111" s="508">
        <v>215.96666666666667</v>
      </c>
      <c r="H111" s="508">
        <v>245.06666666666669</v>
      </c>
      <c r="I111" s="508">
        <v>250.63333333333335</v>
      </c>
      <c r="J111" s="508">
        <v>259.61666666666667</v>
      </c>
      <c r="K111" s="507">
        <v>241.65</v>
      </c>
      <c r="L111" s="507">
        <v>227.1</v>
      </c>
      <c r="M111" s="507">
        <v>17.623290000000001</v>
      </c>
    </row>
    <row r="112" spans="1:13">
      <c r="A112" s="254">
        <v>102</v>
      </c>
      <c r="B112" s="510" t="s">
        <v>334</v>
      </c>
      <c r="C112" s="507">
        <v>107.35</v>
      </c>
      <c r="D112" s="508">
        <v>108.93333333333332</v>
      </c>
      <c r="E112" s="508">
        <v>105.06666666666665</v>
      </c>
      <c r="F112" s="508">
        <v>102.78333333333333</v>
      </c>
      <c r="G112" s="508">
        <v>98.916666666666657</v>
      </c>
      <c r="H112" s="508">
        <v>111.21666666666664</v>
      </c>
      <c r="I112" s="508">
        <v>115.08333333333331</v>
      </c>
      <c r="J112" s="508">
        <v>117.36666666666663</v>
      </c>
      <c r="K112" s="507">
        <v>112.8</v>
      </c>
      <c r="L112" s="507">
        <v>106.65</v>
      </c>
      <c r="M112" s="507">
        <v>7.7061400000000004</v>
      </c>
    </row>
    <row r="113" spans="1:13">
      <c r="A113" s="254">
        <v>103</v>
      </c>
      <c r="B113" s="510" t="s">
        <v>335</v>
      </c>
      <c r="C113" s="507">
        <v>604.35</v>
      </c>
      <c r="D113" s="508">
        <v>606.11666666666667</v>
      </c>
      <c r="E113" s="508">
        <v>593.23333333333335</v>
      </c>
      <c r="F113" s="508">
        <v>582.11666666666667</v>
      </c>
      <c r="G113" s="508">
        <v>569.23333333333335</v>
      </c>
      <c r="H113" s="508">
        <v>617.23333333333335</v>
      </c>
      <c r="I113" s="508">
        <v>630.11666666666679</v>
      </c>
      <c r="J113" s="508">
        <v>641.23333333333335</v>
      </c>
      <c r="K113" s="507">
        <v>619</v>
      </c>
      <c r="L113" s="507">
        <v>595</v>
      </c>
      <c r="M113" s="507">
        <v>1.32368</v>
      </c>
    </row>
    <row r="114" spans="1:13">
      <c r="A114" s="254">
        <v>104</v>
      </c>
      <c r="B114" s="510" t="s">
        <v>81</v>
      </c>
      <c r="C114" s="507">
        <v>534.95000000000005</v>
      </c>
      <c r="D114" s="508">
        <v>528.95000000000005</v>
      </c>
      <c r="E114" s="508">
        <v>520.05000000000007</v>
      </c>
      <c r="F114" s="508">
        <v>505.15</v>
      </c>
      <c r="G114" s="508">
        <v>496.25</v>
      </c>
      <c r="H114" s="508">
        <v>543.85000000000014</v>
      </c>
      <c r="I114" s="508">
        <v>552.75000000000023</v>
      </c>
      <c r="J114" s="508">
        <v>567.6500000000002</v>
      </c>
      <c r="K114" s="507">
        <v>537.85</v>
      </c>
      <c r="L114" s="507">
        <v>514.04999999999995</v>
      </c>
      <c r="M114" s="507">
        <v>31.8993</v>
      </c>
    </row>
    <row r="115" spans="1:13">
      <c r="A115" s="254">
        <v>105</v>
      </c>
      <c r="B115" s="510" t="s">
        <v>82</v>
      </c>
      <c r="C115" s="507">
        <v>805.5</v>
      </c>
      <c r="D115" s="508">
        <v>801.4666666666667</v>
      </c>
      <c r="E115" s="508">
        <v>794.03333333333342</v>
      </c>
      <c r="F115" s="508">
        <v>782.56666666666672</v>
      </c>
      <c r="G115" s="508">
        <v>775.13333333333344</v>
      </c>
      <c r="H115" s="508">
        <v>812.93333333333339</v>
      </c>
      <c r="I115" s="508">
        <v>820.36666666666679</v>
      </c>
      <c r="J115" s="508">
        <v>831.83333333333337</v>
      </c>
      <c r="K115" s="507">
        <v>808.9</v>
      </c>
      <c r="L115" s="507">
        <v>790</v>
      </c>
      <c r="M115" s="507">
        <v>26.510619999999999</v>
      </c>
    </row>
    <row r="116" spans="1:13">
      <c r="A116" s="254">
        <v>106</v>
      </c>
      <c r="B116" s="510" t="s">
        <v>231</v>
      </c>
      <c r="C116" s="507">
        <v>171.2</v>
      </c>
      <c r="D116" s="508">
        <v>170.53333333333333</v>
      </c>
      <c r="E116" s="508">
        <v>168.31666666666666</v>
      </c>
      <c r="F116" s="508">
        <v>165.43333333333334</v>
      </c>
      <c r="G116" s="508">
        <v>163.21666666666667</v>
      </c>
      <c r="H116" s="508">
        <v>173.41666666666666</v>
      </c>
      <c r="I116" s="508">
        <v>175.6333333333333</v>
      </c>
      <c r="J116" s="508">
        <v>178.51666666666665</v>
      </c>
      <c r="K116" s="507">
        <v>172.75</v>
      </c>
      <c r="L116" s="507">
        <v>167.65</v>
      </c>
      <c r="M116" s="507">
        <v>21.474119999999999</v>
      </c>
    </row>
    <row r="117" spans="1:13">
      <c r="A117" s="254">
        <v>107</v>
      </c>
      <c r="B117" s="510" t="s">
        <v>83</v>
      </c>
      <c r="C117" s="507">
        <v>146.9</v>
      </c>
      <c r="D117" s="508">
        <v>146.41666666666666</v>
      </c>
      <c r="E117" s="508">
        <v>145.23333333333332</v>
      </c>
      <c r="F117" s="508">
        <v>143.56666666666666</v>
      </c>
      <c r="G117" s="508">
        <v>142.38333333333333</v>
      </c>
      <c r="H117" s="508">
        <v>148.08333333333331</v>
      </c>
      <c r="I117" s="508">
        <v>149.26666666666665</v>
      </c>
      <c r="J117" s="508">
        <v>150.93333333333331</v>
      </c>
      <c r="K117" s="507">
        <v>147.6</v>
      </c>
      <c r="L117" s="507">
        <v>144.75</v>
      </c>
      <c r="M117" s="507">
        <v>157.84630000000001</v>
      </c>
    </row>
    <row r="118" spans="1:13">
      <c r="A118" s="254">
        <v>108</v>
      </c>
      <c r="B118" s="510" t="s">
        <v>336</v>
      </c>
      <c r="C118" s="507">
        <v>376.35</v>
      </c>
      <c r="D118" s="508">
        <v>377.9666666666667</v>
      </c>
      <c r="E118" s="508">
        <v>372.48333333333341</v>
      </c>
      <c r="F118" s="508">
        <v>368.61666666666673</v>
      </c>
      <c r="G118" s="508">
        <v>363.13333333333344</v>
      </c>
      <c r="H118" s="508">
        <v>381.83333333333337</v>
      </c>
      <c r="I118" s="508">
        <v>387.31666666666672</v>
      </c>
      <c r="J118" s="508">
        <v>391.18333333333334</v>
      </c>
      <c r="K118" s="507">
        <v>383.45</v>
      </c>
      <c r="L118" s="507">
        <v>374.1</v>
      </c>
      <c r="M118" s="507">
        <v>1.8610800000000001</v>
      </c>
    </row>
    <row r="119" spans="1:13">
      <c r="A119" s="254">
        <v>109</v>
      </c>
      <c r="B119" s="510" t="s">
        <v>823</v>
      </c>
      <c r="C119" s="507">
        <v>2825.4</v>
      </c>
      <c r="D119" s="508">
        <v>2797.4666666666667</v>
      </c>
      <c r="E119" s="508">
        <v>2754.9333333333334</v>
      </c>
      <c r="F119" s="508">
        <v>2684.4666666666667</v>
      </c>
      <c r="G119" s="508">
        <v>2641.9333333333334</v>
      </c>
      <c r="H119" s="508">
        <v>2867.9333333333334</v>
      </c>
      <c r="I119" s="508">
        <v>2910.4666666666672</v>
      </c>
      <c r="J119" s="508">
        <v>2980.9333333333334</v>
      </c>
      <c r="K119" s="507">
        <v>2840</v>
      </c>
      <c r="L119" s="507">
        <v>2727</v>
      </c>
      <c r="M119" s="507">
        <v>7.5745500000000003</v>
      </c>
    </row>
    <row r="120" spans="1:13">
      <c r="A120" s="254">
        <v>110</v>
      </c>
      <c r="B120" s="510" t="s">
        <v>84</v>
      </c>
      <c r="C120" s="507">
        <v>1598.6</v>
      </c>
      <c r="D120" s="508">
        <v>1603.1833333333332</v>
      </c>
      <c r="E120" s="508">
        <v>1581.3166666666664</v>
      </c>
      <c r="F120" s="508">
        <v>1564.0333333333333</v>
      </c>
      <c r="G120" s="508">
        <v>1542.1666666666665</v>
      </c>
      <c r="H120" s="508">
        <v>1620.4666666666662</v>
      </c>
      <c r="I120" s="508">
        <v>1642.333333333333</v>
      </c>
      <c r="J120" s="508">
        <v>1659.6166666666661</v>
      </c>
      <c r="K120" s="507">
        <v>1625.05</v>
      </c>
      <c r="L120" s="507">
        <v>1585.9</v>
      </c>
      <c r="M120" s="507">
        <v>3.7591999999999999</v>
      </c>
    </row>
    <row r="121" spans="1:13">
      <c r="A121" s="254">
        <v>111</v>
      </c>
      <c r="B121" s="510" t="s">
        <v>85</v>
      </c>
      <c r="C121" s="507">
        <v>560.54999999999995</v>
      </c>
      <c r="D121" s="508">
        <v>562.01666666666665</v>
      </c>
      <c r="E121" s="508">
        <v>551.5333333333333</v>
      </c>
      <c r="F121" s="508">
        <v>542.51666666666665</v>
      </c>
      <c r="G121" s="508">
        <v>532.0333333333333</v>
      </c>
      <c r="H121" s="508">
        <v>571.0333333333333</v>
      </c>
      <c r="I121" s="508">
        <v>581.51666666666665</v>
      </c>
      <c r="J121" s="508">
        <v>590.5333333333333</v>
      </c>
      <c r="K121" s="507">
        <v>572.5</v>
      </c>
      <c r="L121" s="507">
        <v>553</v>
      </c>
      <c r="M121" s="507">
        <v>34.835680000000004</v>
      </c>
    </row>
    <row r="122" spans="1:13">
      <c r="A122" s="254">
        <v>112</v>
      </c>
      <c r="B122" s="510" t="s">
        <v>232</v>
      </c>
      <c r="C122" s="507">
        <v>769.95</v>
      </c>
      <c r="D122" s="508">
        <v>768.70000000000016</v>
      </c>
      <c r="E122" s="508">
        <v>762.5500000000003</v>
      </c>
      <c r="F122" s="508">
        <v>755.15000000000009</v>
      </c>
      <c r="G122" s="508">
        <v>749.00000000000023</v>
      </c>
      <c r="H122" s="508">
        <v>776.10000000000036</v>
      </c>
      <c r="I122" s="508">
        <v>782.25000000000023</v>
      </c>
      <c r="J122" s="508">
        <v>789.65000000000043</v>
      </c>
      <c r="K122" s="507">
        <v>774.85</v>
      </c>
      <c r="L122" s="507">
        <v>761.3</v>
      </c>
      <c r="M122" s="507">
        <v>2.1446900000000002</v>
      </c>
    </row>
    <row r="123" spans="1:13">
      <c r="A123" s="254">
        <v>113</v>
      </c>
      <c r="B123" s="510" t="s">
        <v>337</v>
      </c>
      <c r="C123" s="507">
        <v>709.95</v>
      </c>
      <c r="D123" s="508">
        <v>707.86666666666667</v>
      </c>
      <c r="E123" s="508">
        <v>698.43333333333339</v>
      </c>
      <c r="F123" s="508">
        <v>686.91666666666674</v>
      </c>
      <c r="G123" s="508">
        <v>677.48333333333346</v>
      </c>
      <c r="H123" s="508">
        <v>719.38333333333333</v>
      </c>
      <c r="I123" s="508">
        <v>728.81666666666649</v>
      </c>
      <c r="J123" s="508">
        <v>740.33333333333326</v>
      </c>
      <c r="K123" s="507">
        <v>717.3</v>
      </c>
      <c r="L123" s="507">
        <v>696.35</v>
      </c>
      <c r="M123" s="507">
        <v>1.0037700000000001</v>
      </c>
    </row>
    <row r="124" spans="1:13">
      <c r="A124" s="254">
        <v>114</v>
      </c>
      <c r="B124" s="510" t="s">
        <v>233</v>
      </c>
      <c r="C124" s="507">
        <v>401.25</v>
      </c>
      <c r="D124" s="508">
        <v>403.7833333333333</v>
      </c>
      <c r="E124" s="508">
        <v>394.61666666666662</v>
      </c>
      <c r="F124" s="508">
        <v>387.98333333333329</v>
      </c>
      <c r="G124" s="508">
        <v>378.81666666666661</v>
      </c>
      <c r="H124" s="508">
        <v>410.41666666666663</v>
      </c>
      <c r="I124" s="508">
        <v>419.58333333333337</v>
      </c>
      <c r="J124" s="508">
        <v>426.21666666666664</v>
      </c>
      <c r="K124" s="507">
        <v>412.95</v>
      </c>
      <c r="L124" s="507">
        <v>397.15</v>
      </c>
      <c r="M124" s="507">
        <v>7.1899300000000004</v>
      </c>
    </row>
    <row r="125" spans="1:13">
      <c r="A125" s="254">
        <v>115</v>
      </c>
      <c r="B125" s="510" t="s">
        <v>86</v>
      </c>
      <c r="C125" s="507">
        <v>862.85</v>
      </c>
      <c r="D125" s="508">
        <v>869.48333333333323</v>
      </c>
      <c r="E125" s="508">
        <v>849.61666666666645</v>
      </c>
      <c r="F125" s="508">
        <v>836.38333333333321</v>
      </c>
      <c r="G125" s="508">
        <v>816.51666666666642</v>
      </c>
      <c r="H125" s="508">
        <v>882.71666666666647</v>
      </c>
      <c r="I125" s="508">
        <v>902.58333333333326</v>
      </c>
      <c r="J125" s="508">
        <v>915.81666666666649</v>
      </c>
      <c r="K125" s="507">
        <v>889.35</v>
      </c>
      <c r="L125" s="507">
        <v>856.25</v>
      </c>
      <c r="M125" s="507">
        <v>12.24666</v>
      </c>
    </row>
    <row r="126" spans="1:13">
      <c r="A126" s="254">
        <v>116</v>
      </c>
      <c r="B126" s="510" t="s">
        <v>338</v>
      </c>
      <c r="C126" s="507">
        <v>668.2</v>
      </c>
      <c r="D126" s="508">
        <v>675.2833333333333</v>
      </c>
      <c r="E126" s="508">
        <v>646.91666666666663</v>
      </c>
      <c r="F126" s="508">
        <v>625.63333333333333</v>
      </c>
      <c r="G126" s="508">
        <v>597.26666666666665</v>
      </c>
      <c r="H126" s="508">
        <v>696.56666666666661</v>
      </c>
      <c r="I126" s="508">
        <v>724.93333333333339</v>
      </c>
      <c r="J126" s="508">
        <v>746.21666666666658</v>
      </c>
      <c r="K126" s="507">
        <v>703.65</v>
      </c>
      <c r="L126" s="507">
        <v>654</v>
      </c>
      <c r="M126" s="507">
        <v>17.911110000000001</v>
      </c>
    </row>
    <row r="127" spans="1:13">
      <c r="A127" s="254">
        <v>117</v>
      </c>
      <c r="B127" s="510" t="s">
        <v>339</v>
      </c>
      <c r="C127" s="507">
        <v>94.4</v>
      </c>
      <c r="D127" s="508">
        <v>95.183333333333323</v>
      </c>
      <c r="E127" s="508">
        <v>92.066666666666649</v>
      </c>
      <c r="F127" s="508">
        <v>89.73333333333332</v>
      </c>
      <c r="G127" s="508">
        <v>86.616666666666646</v>
      </c>
      <c r="H127" s="508">
        <v>97.516666666666652</v>
      </c>
      <c r="I127" s="508">
        <v>100.63333333333333</v>
      </c>
      <c r="J127" s="508">
        <v>102.96666666666665</v>
      </c>
      <c r="K127" s="507">
        <v>98.3</v>
      </c>
      <c r="L127" s="507">
        <v>92.85</v>
      </c>
      <c r="M127" s="507">
        <v>3.1587999999999998</v>
      </c>
    </row>
    <row r="128" spans="1:13">
      <c r="A128" s="254">
        <v>118</v>
      </c>
      <c r="B128" s="510" t="s">
        <v>340</v>
      </c>
      <c r="C128" s="507">
        <v>114.4</v>
      </c>
      <c r="D128" s="508">
        <v>113.83333333333333</v>
      </c>
      <c r="E128" s="508">
        <v>111.66666666666666</v>
      </c>
      <c r="F128" s="508">
        <v>108.93333333333332</v>
      </c>
      <c r="G128" s="508">
        <v>106.76666666666665</v>
      </c>
      <c r="H128" s="508">
        <v>116.56666666666666</v>
      </c>
      <c r="I128" s="508">
        <v>118.73333333333332</v>
      </c>
      <c r="J128" s="508">
        <v>121.46666666666667</v>
      </c>
      <c r="K128" s="507">
        <v>116</v>
      </c>
      <c r="L128" s="507">
        <v>111.1</v>
      </c>
      <c r="M128" s="507">
        <v>15.242229999999999</v>
      </c>
    </row>
    <row r="129" spans="1:13">
      <c r="A129" s="254">
        <v>119</v>
      </c>
      <c r="B129" s="510" t="s">
        <v>341</v>
      </c>
      <c r="C129" s="507">
        <v>531.85</v>
      </c>
      <c r="D129" s="508">
        <v>533.41666666666663</v>
      </c>
      <c r="E129" s="508">
        <v>523.48333333333323</v>
      </c>
      <c r="F129" s="508">
        <v>515.11666666666656</v>
      </c>
      <c r="G129" s="508">
        <v>505.18333333333317</v>
      </c>
      <c r="H129" s="508">
        <v>541.7833333333333</v>
      </c>
      <c r="I129" s="508">
        <v>551.7166666666667</v>
      </c>
      <c r="J129" s="508">
        <v>560.08333333333337</v>
      </c>
      <c r="K129" s="507">
        <v>543.35</v>
      </c>
      <c r="L129" s="507">
        <v>525.04999999999995</v>
      </c>
      <c r="M129" s="507">
        <v>0.74550000000000005</v>
      </c>
    </row>
    <row r="130" spans="1:13">
      <c r="A130" s="254">
        <v>120</v>
      </c>
      <c r="B130" s="510" t="s">
        <v>92</v>
      </c>
      <c r="C130" s="507">
        <v>304.25</v>
      </c>
      <c r="D130" s="508">
        <v>303.88333333333338</v>
      </c>
      <c r="E130" s="508">
        <v>297.06666666666678</v>
      </c>
      <c r="F130" s="508">
        <v>289.88333333333338</v>
      </c>
      <c r="G130" s="508">
        <v>283.06666666666678</v>
      </c>
      <c r="H130" s="508">
        <v>311.06666666666678</v>
      </c>
      <c r="I130" s="508">
        <v>317.88333333333338</v>
      </c>
      <c r="J130" s="508">
        <v>325.06666666666678</v>
      </c>
      <c r="K130" s="507">
        <v>310.7</v>
      </c>
      <c r="L130" s="507">
        <v>296.7</v>
      </c>
      <c r="M130" s="507">
        <v>94.899420000000006</v>
      </c>
    </row>
    <row r="131" spans="1:13">
      <c r="A131" s="254">
        <v>121</v>
      </c>
      <c r="B131" s="510" t="s">
        <v>87</v>
      </c>
      <c r="C131" s="507">
        <v>526.1</v>
      </c>
      <c r="D131" s="508">
        <v>525.79999999999995</v>
      </c>
      <c r="E131" s="508">
        <v>521.59999999999991</v>
      </c>
      <c r="F131" s="508">
        <v>517.09999999999991</v>
      </c>
      <c r="G131" s="508">
        <v>512.89999999999986</v>
      </c>
      <c r="H131" s="508">
        <v>530.29999999999995</v>
      </c>
      <c r="I131" s="508">
        <v>534.5</v>
      </c>
      <c r="J131" s="508">
        <v>539</v>
      </c>
      <c r="K131" s="507">
        <v>530</v>
      </c>
      <c r="L131" s="507">
        <v>521.29999999999995</v>
      </c>
      <c r="M131" s="507">
        <v>30.070889999999999</v>
      </c>
    </row>
    <row r="132" spans="1:13">
      <c r="A132" s="254">
        <v>122</v>
      </c>
      <c r="B132" s="510" t="s">
        <v>234</v>
      </c>
      <c r="C132" s="507">
        <v>1472.35</v>
      </c>
      <c r="D132" s="508">
        <v>1476.8500000000001</v>
      </c>
      <c r="E132" s="508">
        <v>1440.7000000000003</v>
      </c>
      <c r="F132" s="508">
        <v>1409.0500000000002</v>
      </c>
      <c r="G132" s="508">
        <v>1372.9000000000003</v>
      </c>
      <c r="H132" s="508">
        <v>1508.5000000000002</v>
      </c>
      <c r="I132" s="508">
        <v>1544.6500000000003</v>
      </c>
      <c r="J132" s="508">
        <v>1576.3000000000002</v>
      </c>
      <c r="K132" s="507">
        <v>1513</v>
      </c>
      <c r="L132" s="507">
        <v>1445.2</v>
      </c>
      <c r="M132" s="507">
        <v>1.9176200000000001</v>
      </c>
    </row>
    <row r="133" spans="1:13">
      <c r="A133" s="254">
        <v>123</v>
      </c>
      <c r="B133" s="510" t="s">
        <v>342</v>
      </c>
      <c r="C133" s="507">
        <v>1553.15</v>
      </c>
      <c r="D133" s="508">
        <v>1551.0166666666664</v>
      </c>
      <c r="E133" s="508">
        <v>1525.2333333333329</v>
      </c>
      <c r="F133" s="508">
        <v>1497.3166666666664</v>
      </c>
      <c r="G133" s="508">
        <v>1471.5333333333328</v>
      </c>
      <c r="H133" s="508">
        <v>1578.9333333333329</v>
      </c>
      <c r="I133" s="508">
        <v>1604.7166666666667</v>
      </c>
      <c r="J133" s="508">
        <v>1632.633333333333</v>
      </c>
      <c r="K133" s="507">
        <v>1576.8</v>
      </c>
      <c r="L133" s="507">
        <v>1523.1</v>
      </c>
      <c r="M133" s="507">
        <v>6.7801799999999997</v>
      </c>
    </row>
    <row r="134" spans="1:13">
      <c r="A134" s="254">
        <v>124</v>
      </c>
      <c r="B134" s="510" t="s">
        <v>343</v>
      </c>
      <c r="C134" s="507">
        <v>195.85</v>
      </c>
      <c r="D134" s="508">
        <v>194.25</v>
      </c>
      <c r="E134" s="508">
        <v>189.3</v>
      </c>
      <c r="F134" s="508">
        <v>182.75</v>
      </c>
      <c r="G134" s="508">
        <v>177.8</v>
      </c>
      <c r="H134" s="508">
        <v>200.8</v>
      </c>
      <c r="I134" s="508">
        <v>205.75</v>
      </c>
      <c r="J134" s="508">
        <v>212.3</v>
      </c>
      <c r="K134" s="507">
        <v>199.2</v>
      </c>
      <c r="L134" s="507">
        <v>187.7</v>
      </c>
      <c r="M134" s="507">
        <v>128.31072</v>
      </c>
    </row>
    <row r="135" spans="1:13">
      <c r="A135" s="254">
        <v>125</v>
      </c>
      <c r="B135" s="510" t="s">
        <v>834</v>
      </c>
      <c r="C135" s="507">
        <v>261.64999999999998</v>
      </c>
      <c r="D135" s="508">
        <v>258.31666666666666</v>
      </c>
      <c r="E135" s="508">
        <v>234.93333333333334</v>
      </c>
      <c r="F135" s="508">
        <v>208.21666666666667</v>
      </c>
      <c r="G135" s="508">
        <v>184.83333333333334</v>
      </c>
      <c r="H135" s="508">
        <v>285.0333333333333</v>
      </c>
      <c r="I135" s="508">
        <v>308.41666666666663</v>
      </c>
      <c r="J135" s="508">
        <v>335.13333333333333</v>
      </c>
      <c r="K135" s="507">
        <v>281.7</v>
      </c>
      <c r="L135" s="507">
        <v>231.6</v>
      </c>
      <c r="M135" s="507">
        <v>39.542720000000003</v>
      </c>
    </row>
    <row r="136" spans="1:13">
      <c r="A136" s="254">
        <v>126</v>
      </c>
      <c r="B136" s="510" t="s">
        <v>740</v>
      </c>
      <c r="C136" s="507">
        <v>717.35</v>
      </c>
      <c r="D136" s="508">
        <v>719.48333333333323</v>
      </c>
      <c r="E136" s="508">
        <v>709.96666666666647</v>
      </c>
      <c r="F136" s="508">
        <v>702.58333333333326</v>
      </c>
      <c r="G136" s="508">
        <v>693.06666666666649</v>
      </c>
      <c r="H136" s="508">
        <v>726.86666666666645</v>
      </c>
      <c r="I136" s="508">
        <v>736.3833333333331</v>
      </c>
      <c r="J136" s="508">
        <v>743.76666666666642</v>
      </c>
      <c r="K136" s="507">
        <v>729</v>
      </c>
      <c r="L136" s="507">
        <v>712.1</v>
      </c>
      <c r="M136" s="507">
        <v>0.25564999999999999</v>
      </c>
    </row>
    <row r="137" spans="1:13">
      <c r="A137" s="254">
        <v>127</v>
      </c>
      <c r="B137" s="510" t="s">
        <v>345</v>
      </c>
      <c r="C137" s="507">
        <v>642.65</v>
      </c>
      <c r="D137" s="508">
        <v>644.01666666666665</v>
      </c>
      <c r="E137" s="508">
        <v>631.43333333333328</v>
      </c>
      <c r="F137" s="508">
        <v>620.21666666666658</v>
      </c>
      <c r="G137" s="508">
        <v>607.63333333333321</v>
      </c>
      <c r="H137" s="508">
        <v>655.23333333333335</v>
      </c>
      <c r="I137" s="508">
        <v>667.81666666666683</v>
      </c>
      <c r="J137" s="508">
        <v>679.03333333333342</v>
      </c>
      <c r="K137" s="507">
        <v>656.6</v>
      </c>
      <c r="L137" s="507">
        <v>632.79999999999995</v>
      </c>
      <c r="M137" s="507">
        <v>2.42014</v>
      </c>
    </row>
    <row r="138" spans="1:13">
      <c r="A138" s="254">
        <v>128</v>
      </c>
      <c r="B138" s="510" t="s">
        <v>89</v>
      </c>
      <c r="C138" s="507">
        <v>10.95</v>
      </c>
      <c r="D138" s="508">
        <v>10.966666666666667</v>
      </c>
      <c r="E138" s="508">
        <v>10.733333333333334</v>
      </c>
      <c r="F138" s="508">
        <v>10.516666666666667</v>
      </c>
      <c r="G138" s="508">
        <v>10.283333333333335</v>
      </c>
      <c r="H138" s="508">
        <v>11.183333333333334</v>
      </c>
      <c r="I138" s="508">
        <v>11.416666666666664</v>
      </c>
      <c r="J138" s="508">
        <v>11.633333333333333</v>
      </c>
      <c r="K138" s="507">
        <v>11.2</v>
      </c>
      <c r="L138" s="507">
        <v>10.75</v>
      </c>
      <c r="M138" s="507">
        <v>42.648739999999997</v>
      </c>
    </row>
    <row r="139" spans="1:13">
      <c r="A139" s="254">
        <v>129</v>
      </c>
      <c r="B139" s="510" t="s">
        <v>346</v>
      </c>
      <c r="C139" s="507">
        <v>124.35</v>
      </c>
      <c r="D139" s="508">
        <v>124.88333333333333</v>
      </c>
      <c r="E139" s="508">
        <v>121.26666666666665</v>
      </c>
      <c r="F139" s="508">
        <v>118.18333333333332</v>
      </c>
      <c r="G139" s="508">
        <v>114.56666666666665</v>
      </c>
      <c r="H139" s="508">
        <v>127.96666666666665</v>
      </c>
      <c r="I139" s="508">
        <v>131.58333333333331</v>
      </c>
      <c r="J139" s="508">
        <v>134.66666666666666</v>
      </c>
      <c r="K139" s="507">
        <v>128.5</v>
      </c>
      <c r="L139" s="507">
        <v>121.8</v>
      </c>
      <c r="M139" s="507">
        <v>4.1767000000000003</v>
      </c>
    </row>
    <row r="140" spans="1:13">
      <c r="A140" s="254">
        <v>130</v>
      </c>
      <c r="B140" s="510" t="s">
        <v>90</v>
      </c>
      <c r="C140" s="507">
        <v>3411</v>
      </c>
      <c r="D140" s="508">
        <v>3436</v>
      </c>
      <c r="E140" s="508">
        <v>3346</v>
      </c>
      <c r="F140" s="508">
        <v>3281</v>
      </c>
      <c r="G140" s="508">
        <v>3191</v>
      </c>
      <c r="H140" s="508">
        <v>3501</v>
      </c>
      <c r="I140" s="508">
        <v>3591</v>
      </c>
      <c r="J140" s="508">
        <v>3656</v>
      </c>
      <c r="K140" s="507">
        <v>3526</v>
      </c>
      <c r="L140" s="507">
        <v>3371</v>
      </c>
      <c r="M140" s="507">
        <v>8.3436599999999999</v>
      </c>
    </row>
    <row r="141" spans="1:13">
      <c r="A141" s="254">
        <v>131</v>
      </c>
      <c r="B141" s="510" t="s">
        <v>347</v>
      </c>
      <c r="C141" s="507">
        <v>20887.150000000001</v>
      </c>
      <c r="D141" s="508">
        <v>20963.716666666667</v>
      </c>
      <c r="E141" s="508">
        <v>20428.433333333334</v>
      </c>
      <c r="F141" s="508">
        <v>19969.716666666667</v>
      </c>
      <c r="G141" s="508">
        <v>19434.433333333334</v>
      </c>
      <c r="H141" s="508">
        <v>21422.433333333334</v>
      </c>
      <c r="I141" s="508">
        <v>21957.716666666667</v>
      </c>
      <c r="J141" s="508">
        <v>22416.433333333334</v>
      </c>
      <c r="K141" s="507">
        <v>21499</v>
      </c>
      <c r="L141" s="507">
        <v>20505</v>
      </c>
      <c r="M141" s="507">
        <v>0.82050999999999996</v>
      </c>
    </row>
    <row r="142" spans="1:13">
      <c r="A142" s="254">
        <v>132</v>
      </c>
      <c r="B142" s="510" t="s">
        <v>348</v>
      </c>
      <c r="C142" s="507">
        <v>2409.85</v>
      </c>
      <c r="D142" s="508">
        <v>2382.2833333333333</v>
      </c>
      <c r="E142" s="508">
        <v>2339.5666666666666</v>
      </c>
      <c r="F142" s="508">
        <v>2269.2833333333333</v>
      </c>
      <c r="G142" s="508">
        <v>2226.5666666666666</v>
      </c>
      <c r="H142" s="508">
        <v>2452.5666666666666</v>
      </c>
      <c r="I142" s="508">
        <v>2495.2833333333328</v>
      </c>
      <c r="J142" s="508">
        <v>2565.5666666666666</v>
      </c>
      <c r="K142" s="507">
        <v>2425</v>
      </c>
      <c r="L142" s="507">
        <v>2312</v>
      </c>
      <c r="M142" s="507">
        <v>2.6548799999999999</v>
      </c>
    </row>
    <row r="143" spans="1:13">
      <c r="A143" s="254">
        <v>133</v>
      </c>
      <c r="B143" s="510" t="s">
        <v>93</v>
      </c>
      <c r="C143" s="507">
        <v>4342.25</v>
      </c>
      <c r="D143" s="508">
        <v>4363.1500000000005</v>
      </c>
      <c r="E143" s="508">
        <v>4264.1000000000013</v>
      </c>
      <c r="F143" s="508">
        <v>4185.9500000000007</v>
      </c>
      <c r="G143" s="508">
        <v>4086.9000000000015</v>
      </c>
      <c r="H143" s="508">
        <v>4441.3000000000011</v>
      </c>
      <c r="I143" s="508">
        <v>4540.3500000000004</v>
      </c>
      <c r="J143" s="508">
        <v>4618.5000000000009</v>
      </c>
      <c r="K143" s="507">
        <v>4462.2</v>
      </c>
      <c r="L143" s="507">
        <v>4285</v>
      </c>
      <c r="M143" s="507">
        <v>9.2175799999999999</v>
      </c>
    </row>
    <row r="144" spans="1:13">
      <c r="A144" s="254">
        <v>134</v>
      </c>
      <c r="B144" s="510" t="s">
        <v>349</v>
      </c>
      <c r="C144" s="507">
        <v>344.65</v>
      </c>
      <c r="D144" s="508">
        <v>347.5333333333333</v>
      </c>
      <c r="E144" s="508">
        <v>339.11666666666662</v>
      </c>
      <c r="F144" s="508">
        <v>333.58333333333331</v>
      </c>
      <c r="G144" s="508">
        <v>325.16666666666663</v>
      </c>
      <c r="H144" s="508">
        <v>353.06666666666661</v>
      </c>
      <c r="I144" s="508">
        <v>361.48333333333335</v>
      </c>
      <c r="J144" s="508">
        <v>367.01666666666659</v>
      </c>
      <c r="K144" s="507">
        <v>355.95</v>
      </c>
      <c r="L144" s="507">
        <v>342</v>
      </c>
      <c r="M144" s="507">
        <v>1.3526400000000001</v>
      </c>
    </row>
    <row r="145" spans="1:13">
      <c r="A145" s="254">
        <v>135</v>
      </c>
      <c r="B145" s="510" t="s">
        <v>350</v>
      </c>
      <c r="C145" s="507">
        <v>102.75</v>
      </c>
      <c r="D145" s="508">
        <v>103.68333333333334</v>
      </c>
      <c r="E145" s="508">
        <v>100.31666666666668</v>
      </c>
      <c r="F145" s="508">
        <v>97.88333333333334</v>
      </c>
      <c r="G145" s="508">
        <v>94.51666666666668</v>
      </c>
      <c r="H145" s="508">
        <v>106.11666666666667</v>
      </c>
      <c r="I145" s="508">
        <v>109.48333333333335</v>
      </c>
      <c r="J145" s="508">
        <v>111.91666666666667</v>
      </c>
      <c r="K145" s="507">
        <v>107.05</v>
      </c>
      <c r="L145" s="507">
        <v>101.25</v>
      </c>
      <c r="M145" s="507">
        <v>11.052759999999999</v>
      </c>
    </row>
    <row r="146" spans="1:13">
      <c r="A146" s="254">
        <v>136</v>
      </c>
      <c r="B146" s="510" t="s">
        <v>835</v>
      </c>
      <c r="C146" s="507">
        <v>227.8</v>
      </c>
      <c r="D146" s="508">
        <v>228.25</v>
      </c>
      <c r="E146" s="508">
        <v>223.9</v>
      </c>
      <c r="F146" s="508">
        <v>220</v>
      </c>
      <c r="G146" s="508">
        <v>215.65</v>
      </c>
      <c r="H146" s="508">
        <v>232.15</v>
      </c>
      <c r="I146" s="508">
        <v>236.50000000000003</v>
      </c>
      <c r="J146" s="508">
        <v>240.4</v>
      </c>
      <c r="K146" s="507">
        <v>232.6</v>
      </c>
      <c r="L146" s="507">
        <v>224.35</v>
      </c>
      <c r="M146" s="507">
        <v>7.0644</v>
      </c>
    </row>
    <row r="147" spans="1:13">
      <c r="A147" s="254">
        <v>137</v>
      </c>
      <c r="B147" s="510" t="s">
        <v>742</v>
      </c>
      <c r="C147" s="507">
        <v>1866.05</v>
      </c>
      <c r="D147" s="508">
        <v>1877.8666666666668</v>
      </c>
      <c r="E147" s="508">
        <v>1835.7333333333336</v>
      </c>
      <c r="F147" s="508">
        <v>1805.4166666666667</v>
      </c>
      <c r="G147" s="508">
        <v>1763.2833333333335</v>
      </c>
      <c r="H147" s="508">
        <v>1908.1833333333336</v>
      </c>
      <c r="I147" s="508">
        <v>1950.3166666666668</v>
      </c>
      <c r="J147" s="508">
        <v>1980.6333333333337</v>
      </c>
      <c r="K147" s="507">
        <v>1920</v>
      </c>
      <c r="L147" s="507">
        <v>1847.55</v>
      </c>
      <c r="M147" s="507">
        <v>0.12032</v>
      </c>
    </row>
    <row r="148" spans="1:13">
      <c r="A148" s="254">
        <v>138</v>
      </c>
      <c r="B148" s="510" t="s">
        <v>235</v>
      </c>
      <c r="C148" s="507">
        <v>85.75</v>
      </c>
      <c r="D148" s="508">
        <v>84.566666666666663</v>
      </c>
      <c r="E148" s="508">
        <v>80.433333333333323</v>
      </c>
      <c r="F148" s="508">
        <v>75.11666666666666</v>
      </c>
      <c r="G148" s="508">
        <v>70.98333333333332</v>
      </c>
      <c r="H148" s="508">
        <v>89.883333333333326</v>
      </c>
      <c r="I148" s="508">
        <v>94.016666666666652</v>
      </c>
      <c r="J148" s="508">
        <v>99.333333333333329</v>
      </c>
      <c r="K148" s="507">
        <v>88.7</v>
      </c>
      <c r="L148" s="507">
        <v>79.25</v>
      </c>
      <c r="M148" s="507">
        <v>67.438249999999996</v>
      </c>
    </row>
    <row r="149" spans="1:13">
      <c r="A149" s="254">
        <v>139</v>
      </c>
      <c r="B149" s="510" t="s">
        <v>94</v>
      </c>
      <c r="C149" s="507">
        <v>2669.45</v>
      </c>
      <c r="D149" s="508">
        <v>2646.1</v>
      </c>
      <c r="E149" s="508">
        <v>2608.6999999999998</v>
      </c>
      <c r="F149" s="508">
        <v>2547.9499999999998</v>
      </c>
      <c r="G149" s="508">
        <v>2510.5499999999997</v>
      </c>
      <c r="H149" s="508">
        <v>2706.85</v>
      </c>
      <c r="I149" s="508">
        <v>2744.2500000000005</v>
      </c>
      <c r="J149" s="508">
        <v>2805</v>
      </c>
      <c r="K149" s="507">
        <v>2683.5</v>
      </c>
      <c r="L149" s="507">
        <v>2585.35</v>
      </c>
      <c r="M149" s="507">
        <v>8.3973800000000001</v>
      </c>
    </row>
    <row r="150" spans="1:13">
      <c r="A150" s="254">
        <v>140</v>
      </c>
      <c r="B150" s="510" t="s">
        <v>351</v>
      </c>
      <c r="C150" s="507">
        <v>196.7</v>
      </c>
      <c r="D150" s="508">
        <v>197.86666666666667</v>
      </c>
      <c r="E150" s="508">
        <v>192.83333333333334</v>
      </c>
      <c r="F150" s="508">
        <v>188.96666666666667</v>
      </c>
      <c r="G150" s="508">
        <v>183.93333333333334</v>
      </c>
      <c r="H150" s="508">
        <v>201.73333333333335</v>
      </c>
      <c r="I150" s="508">
        <v>206.76666666666665</v>
      </c>
      <c r="J150" s="508">
        <v>210.63333333333335</v>
      </c>
      <c r="K150" s="507">
        <v>202.9</v>
      </c>
      <c r="L150" s="507">
        <v>194</v>
      </c>
      <c r="M150" s="507">
        <v>1.63327</v>
      </c>
    </row>
    <row r="151" spans="1:13">
      <c r="A151" s="254">
        <v>141</v>
      </c>
      <c r="B151" s="510" t="s">
        <v>236</v>
      </c>
      <c r="C151" s="507">
        <v>489.15</v>
      </c>
      <c r="D151" s="508">
        <v>488.56666666666661</v>
      </c>
      <c r="E151" s="508">
        <v>482.18333333333322</v>
      </c>
      <c r="F151" s="508">
        <v>475.21666666666664</v>
      </c>
      <c r="G151" s="508">
        <v>468.83333333333326</v>
      </c>
      <c r="H151" s="508">
        <v>495.53333333333319</v>
      </c>
      <c r="I151" s="508">
        <v>501.91666666666663</v>
      </c>
      <c r="J151" s="508">
        <v>508.88333333333316</v>
      </c>
      <c r="K151" s="507">
        <v>494.95</v>
      </c>
      <c r="L151" s="507">
        <v>481.6</v>
      </c>
      <c r="M151" s="507">
        <v>14.69211</v>
      </c>
    </row>
    <row r="152" spans="1:13">
      <c r="A152" s="254">
        <v>142</v>
      </c>
      <c r="B152" s="510" t="s">
        <v>237</v>
      </c>
      <c r="C152" s="507">
        <v>1411.1</v>
      </c>
      <c r="D152" s="508">
        <v>1405.5833333333333</v>
      </c>
      <c r="E152" s="508">
        <v>1384.1666666666665</v>
      </c>
      <c r="F152" s="508">
        <v>1357.2333333333333</v>
      </c>
      <c r="G152" s="508">
        <v>1335.8166666666666</v>
      </c>
      <c r="H152" s="508">
        <v>1432.5166666666664</v>
      </c>
      <c r="I152" s="508">
        <v>1453.9333333333329</v>
      </c>
      <c r="J152" s="508">
        <v>1480.8666666666663</v>
      </c>
      <c r="K152" s="507">
        <v>1427</v>
      </c>
      <c r="L152" s="507">
        <v>1378.65</v>
      </c>
      <c r="M152" s="507">
        <v>0.43935000000000002</v>
      </c>
    </row>
    <row r="153" spans="1:13">
      <c r="A153" s="254">
        <v>143</v>
      </c>
      <c r="B153" s="510" t="s">
        <v>238</v>
      </c>
      <c r="C153" s="507">
        <v>82.1</v>
      </c>
      <c r="D153" s="508">
        <v>81.983333333333334</v>
      </c>
      <c r="E153" s="508">
        <v>80.616666666666674</v>
      </c>
      <c r="F153" s="508">
        <v>79.13333333333334</v>
      </c>
      <c r="G153" s="508">
        <v>77.76666666666668</v>
      </c>
      <c r="H153" s="508">
        <v>83.466666666666669</v>
      </c>
      <c r="I153" s="508">
        <v>84.833333333333314</v>
      </c>
      <c r="J153" s="508">
        <v>86.316666666666663</v>
      </c>
      <c r="K153" s="507">
        <v>83.35</v>
      </c>
      <c r="L153" s="507">
        <v>80.5</v>
      </c>
      <c r="M153" s="507">
        <v>27.927790000000002</v>
      </c>
    </row>
    <row r="154" spans="1:13">
      <c r="A154" s="254">
        <v>144</v>
      </c>
      <c r="B154" s="510" t="s">
        <v>95</v>
      </c>
      <c r="C154" s="507">
        <v>91.55</v>
      </c>
      <c r="D154" s="508">
        <v>91</v>
      </c>
      <c r="E154" s="508">
        <v>88.85</v>
      </c>
      <c r="F154" s="508">
        <v>86.149999999999991</v>
      </c>
      <c r="G154" s="508">
        <v>83.999999999999986</v>
      </c>
      <c r="H154" s="508">
        <v>93.7</v>
      </c>
      <c r="I154" s="508">
        <v>95.850000000000009</v>
      </c>
      <c r="J154" s="508">
        <v>98.550000000000011</v>
      </c>
      <c r="K154" s="507">
        <v>93.15</v>
      </c>
      <c r="L154" s="507">
        <v>88.3</v>
      </c>
      <c r="M154" s="507">
        <v>17.141310000000001</v>
      </c>
    </row>
    <row r="155" spans="1:13">
      <c r="A155" s="254">
        <v>145</v>
      </c>
      <c r="B155" s="510" t="s">
        <v>352</v>
      </c>
      <c r="C155" s="507">
        <v>617.79999999999995</v>
      </c>
      <c r="D155" s="508">
        <v>605.61666666666667</v>
      </c>
      <c r="E155" s="508">
        <v>583.38333333333333</v>
      </c>
      <c r="F155" s="508">
        <v>548.9666666666667</v>
      </c>
      <c r="G155" s="508">
        <v>526.73333333333335</v>
      </c>
      <c r="H155" s="508">
        <v>640.0333333333333</v>
      </c>
      <c r="I155" s="508">
        <v>662.26666666666665</v>
      </c>
      <c r="J155" s="508">
        <v>696.68333333333328</v>
      </c>
      <c r="K155" s="507">
        <v>627.85</v>
      </c>
      <c r="L155" s="507">
        <v>571.20000000000005</v>
      </c>
      <c r="M155" s="507">
        <v>4.3029799999999998</v>
      </c>
    </row>
    <row r="156" spans="1:13">
      <c r="A156" s="254">
        <v>146</v>
      </c>
      <c r="B156" s="510" t="s">
        <v>96</v>
      </c>
      <c r="C156" s="507">
        <v>1363.25</v>
      </c>
      <c r="D156" s="508">
        <v>1359.75</v>
      </c>
      <c r="E156" s="508">
        <v>1334.5</v>
      </c>
      <c r="F156" s="508">
        <v>1305.75</v>
      </c>
      <c r="G156" s="508">
        <v>1280.5</v>
      </c>
      <c r="H156" s="508">
        <v>1388.5</v>
      </c>
      <c r="I156" s="508">
        <v>1413.75</v>
      </c>
      <c r="J156" s="508">
        <v>1442.5</v>
      </c>
      <c r="K156" s="507">
        <v>1385</v>
      </c>
      <c r="L156" s="507">
        <v>1331</v>
      </c>
      <c r="M156" s="507">
        <v>7.6466599999999998</v>
      </c>
    </row>
    <row r="157" spans="1:13">
      <c r="A157" s="254">
        <v>147</v>
      </c>
      <c r="B157" s="510" t="s">
        <v>97</v>
      </c>
      <c r="C157" s="507">
        <v>199.8</v>
      </c>
      <c r="D157" s="508">
        <v>199.95000000000002</v>
      </c>
      <c r="E157" s="508">
        <v>196.90000000000003</v>
      </c>
      <c r="F157" s="508">
        <v>194.00000000000003</v>
      </c>
      <c r="G157" s="508">
        <v>190.95000000000005</v>
      </c>
      <c r="H157" s="508">
        <v>202.85000000000002</v>
      </c>
      <c r="I157" s="508">
        <v>205.90000000000003</v>
      </c>
      <c r="J157" s="508">
        <v>208.8</v>
      </c>
      <c r="K157" s="507">
        <v>203</v>
      </c>
      <c r="L157" s="507">
        <v>197.05</v>
      </c>
      <c r="M157" s="507">
        <v>26.295349999999999</v>
      </c>
    </row>
    <row r="158" spans="1:13">
      <c r="A158" s="254">
        <v>148</v>
      </c>
      <c r="B158" s="510" t="s">
        <v>354</v>
      </c>
      <c r="C158" s="507">
        <v>288.39999999999998</v>
      </c>
      <c r="D158" s="508">
        <v>291.33333333333331</v>
      </c>
      <c r="E158" s="508">
        <v>284.31666666666661</v>
      </c>
      <c r="F158" s="508">
        <v>280.23333333333329</v>
      </c>
      <c r="G158" s="508">
        <v>273.21666666666658</v>
      </c>
      <c r="H158" s="508">
        <v>295.41666666666663</v>
      </c>
      <c r="I158" s="508">
        <v>302.43333333333339</v>
      </c>
      <c r="J158" s="508">
        <v>306.51666666666665</v>
      </c>
      <c r="K158" s="507">
        <v>298.35000000000002</v>
      </c>
      <c r="L158" s="507">
        <v>287.25</v>
      </c>
      <c r="M158" s="507">
        <v>1.69706</v>
      </c>
    </row>
    <row r="159" spans="1:13">
      <c r="A159" s="254">
        <v>149</v>
      </c>
      <c r="B159" s="510" t="s">
        <v>98</v>
      </c>
      <c r="C159" s="507">
        <v>83.75</v>
      </c>
      <c r="D159" s="508">
        <v>83.566666666666663</v>
      </c>
      <c r="E159" s="508">
        <v>81.48333333333332</v>
      </c>
      <c r="F159" s="508">
        <v>79.216666666666654</v>
      </c>
      <c r="G159" s="508">
        <v>77.133333333333312</v>
      </c>
      <c r="H159" s="508">
        <v>85.833333333333329</v>
      </c>
      <c r="I159" s="508">
        <v>87.916666666666671</v>
      </c>
      <c r="J159" s="508">
        <v>90.183333333333337</v>
      </c>
      <c r="K159" s="507">
        <v>85.65</v>
      </c>
      <c r="L159" s="507">
        <v>81.3</v>
      </c>
      <c r="M159" s="507">
        <v>259.69376</v>
      </c>
    </row>
    <row r="160" spans="1:13">
      <c r="A160" s="254">
        <v>150</v>
      </c>
      <c r="B160" s="510" t="s">
        <v>355</v>
      </c>
      <c r="C160" s="507">
        <v>2321.9</v>
      </c>
      <c r="D160" s="508">
        <v>2350.0333333333333</v>
      </c>
      <c r="E160" s="508">
        <v>2280.0666666666666</v>
      </c>
      <c r="F160" s="508">
        <v>2238.2333333333331</v>
      </c>
      <c r="G160" s="508">
        <v>2168.2666666666664</v>
      </c>
      <c r="H160" s="508">
        <v>2391.8666666666668</v>
      </c>
      <c r="I160" s="508">
        <v>2461.833333333333</v>
      </c>
      <c r="J160" s="508">
        <v>2503.666666666667</v>
      </c>
      <c r="K160" s="507">
        <v>2420</v>
      </c>
      <c r="L160" s="507">
        <v>2308.1999999999998</v>
      </c>
      <c r="M160" s="507">
        <v>0.26971000000000001</v>
      </c>
    </row>
    <row r="161" spans="1:13">
      <c r="A161" s="254">
        <v>151</v>
      </c>
      <c r="B161" s="510" t="s">
        <v>356</v>
      </c>
      <c r="C161" s="507">
        <v>395.95</v>
      </c>
      <c r="D161" s="508">
        <v>398.41666666666669</v>
      </c>
      <c r="E161" s="508">
        <v>390.08333333333337</v>
      </c>
      <c r="F161" s="508">
        <v>384.2166666666667</v>
      </c>
      <c r="G161" s="508">
        <v>375.88333333333338</v>
      </c>
      <c r="H161" s="508">
        <v>404.28333333333336</v>
      </c>
      <c r="I161" s="508">
        <v>412.61666666666673</v>
      </c>
      <c r="J161" s="508">
        <v>418.48333333333335</v>
      </c>
      <c r="K161" s="507">
        <v>406.75</v>
      </c>
      <c r="L161" s="507">
        <v>392.55</v>
      </c>
      <c r="M161" s="507">
        <v>1.50749</v>
      </c>
    </row>
    <row r="162" spans="1:13">
      <c r="A162" s="254">
        <v>152</v>
      </c>
      <c r="B162" s="510" t="s">
        <v>357</v>
      </c>
      <c r="C162" s="507">
        <v>632.25</v>
      </c>
      <c r="D162" s="508">
        <v>635.06666666666672</v>
      </c>
      <c r="E162" s="508">
        <v>624.23333333333346</v>
      </c>
      <c r="F162" s="508">
        <v>616.2166666666667</v>
      </c>
      <c r="G162" s="508">
        <v>605.38333333333344</v>
      </c>
      <c r="H162" s="508">
        <v>643.08333333333348</v>
      </c>
      <c r="I162" s="508">
        <v>653.91666666666674</v>
      </c>
      <c r="J162" s="508">
        <v>661.93333333333351</v>
      </c>
      <c r="K162" s="507">
        <v>645.9</v>
      </c>
      <c r="L162" s="507">
        <v>627.04999999999995</v>
      </c>
      <c r="M162" s="507">
        <v>1.5038800000000001</v>
      </c>
    </row>
    <row r="163" spans="1:13">
      <c r="A163" s="254">
        <v>153</v>
      </c>
      <c r="B163" s="510" t="s">
        <v>358</v>
      </c>
      <c r="C163" s="507">
        <v>105.2</v>
      </c>
      <c r="D163" s="508">
        <v>105.09999999999998</v>
      </c>
      <c r="E163" s="508">
        <v>102.44999999999996</v>
      </c>
      <c r="F163" s="508">
        <v>99.699999999999974</v>
      </c>
      <c r="G163" s="508">
        <v>97.049999999999955</v>
      </c>
      <c r="H163" s="508">
        <v>107.84999999999997</v>
      </c>
      <c r="I163" s="508">
        <v>110.49999999999997</v>
      </c>
      <c r="J163" s="508">
        <v>113.24999999999997</v>
      </c>
      <c r="K163" s="507">
        <v>107.75</v>
      </c>
      <c r="L163" s="507">
        <v>102.35</v>
      </c>
      <c r="M163" s="507">
        <v>48.113399999999999</v>
      </c>
    </row>
    <row r="164" spans="1:13">
      <c r="A164" s="254">
        <v>154</v>
      </c>
      <c r="B164" s="510" t="s">
        <v>359</v>
      </c>
      <c r="C164" s="507">
        <v>186.9</v>
      </c>
      <c r="D164" s="508">
        <v>184.5</v>
      </c>
      <c r="E164" s="508">
        <v>180.05</v>
      </c>
      <c r="F164" s="508">
        <v>173.20000000000002</v>
      </c>
      <c r="G164" s="508">
        <v>168.75000000000003</v>
      </c>
      <c r="H164" s="508">
        <v>191.35</v>
      </c>
      <c r="I164" s="508">
        <v>195.79999999999998</v>
      </c>
      <c r="J164" s="508">
        <v>202.64999999999998</v>
      </c>
      <c r="K164" s="507">
        <v>188.95</v>
      </c>
      <c r="L164" s="507">
        <v>177.65</v>
      </c>
      <c r="M164" s="507">
        <v>54.687489999999997</v>
      </c>
    </row>
    <row r="165" spans="1:13">
      <c r="A165" s="254">
        <v>155</v>
      </c>
      <c r="B165" s="510" t="s">
        <v>239</v>
      </c>
      <c r="C165" s="507">
        <v>7.7</v>
      </c>
      <c r="D165" s="508">
        <v>7.7166666666666659</v>
      </c>
      <c r="E165" s="508">
        <v>7.5833333333333321</v>
      </c>
      <c r="F165" s="508">
        <v>7.4666666666666659</v>
      </c>
      <c r="G165" s="508">
        <v>7.3333333333333321</v>
      </c>
      <c r="H165" s="508">
        <v>7.8333333333333321</v>
      </c>
      <c r="I165" s="508">
        <v>7.9666666666666668</v>
      </c>
      <c r="J165" s="508">
        <v>8.0833333333333321</v>
      </c>
      <c r="K165" s="507">
        <v>7.85</v>
      </c>
      <c r="L165" s="507">
        <v>7.6</v>
      </c>
      <c r="M165" s="507">
        <v>31.89809</v>
      </c>
    </row>
    <row r="166" spans="1:13">
      <c r="A166" s="254">
        <v>156</v>
      </c>
      <c r="B166" s="510" t="s">
        <v>240</v>
      </c>
      <c r="C166" s="507">
        <v>66.95</v>
      </c>
      <c r="D166" s="508">
        <v>67.466666666666669</v>
      </c>
      <c r="E166" s="508">
        <v>65.583333333333343</v>
      </c>
      <c r="F166" s="508">
        <v>64.216666666666669</v>
      </c>
      <c r="G166" s="508">
        <v>62.333333333333343</v>
      </c>
      <c r="H166" s="508">
        <v>68.833333333333343</v>
      </c>
      <c r="I166" s="508">
        <v>70.716666666666669</v>
      </c>
      <c r="J166" s="508">
        <v>72.083333333333343</v>
      </c>
      <c r="K166" s="507">
        <v>69.349999999999994</v>
      </c>
      <c r="L166" s="507">
        <v>66.099999999999994</v>
      </c>
      <c r="M166" s="507">
        <v>28.170069999999999</v>
      </c>
    </row>
    <row r="167" spans="1:13">
      <c r="A167" s="254">
        <v>157</v>
      </c>
      <c r="B167" s="510" t="s">
        <v>99</v>
      </c>
      <c r="C167" s="507">
        <v>143.55000000000001</v>
      </c>
      <c r="D167" s="508">
        <v>144.30000000000001</v>
      </c>
      <c r="E167" s="508">
        <v>140.80000000000001</v>
      </c>
      <c r="F167" s="508">
        <v>138.05000000000001</v>
      </c>
      <c r="G167" s="508">
        <v>134.55000000000001</v>
      </c>
      <c r="H167" s="508">
        <v>147.05000000000001</v>
      </c>
      <c r="I167" s="508">
        <v>150.55000000000001</v>
      </c>
      <c r="J167" s="508">
        <v>153.30000000000001</v>
      </c>
      <c r="K167" s="507">
        <v>147.80000000000001</v>
      </c>
      <c r="L167" s="507">
        <v>141.55000000000001</v>
      </c>
      <c r="M167" s="507">
        <v>225.13115999999999</v>
      </c>
    </row>
    <row r="168" spans="1:13">
      <c r="A168" s="254">
        <v>158</v>
      </c>
      <c r="B168" s="510" t="s">
        <v>360</v>
      </c>
      <c r="C168" s="507">
        <v>284.10000000000002</v>
      </c>
      <c r="D168" s="508">
        <v>285.8</v>
      </c>
      <c r="E168" s="508">
        <v>279.60000000000002</v>
      </c>
      <c r="F168" s="508">
        <v>275.10000000000002</v>
      </c>
      <c r="G168" s="508">
        <v>268.90000000000003</v>
      </c>
      <c r="H168" s="508">
        <v>290.3</v>
      </c>
      <c r="I168" s="508">
        <v>296.49999999999994</v>
      </c>
      <c r="J168" s="508">
        <v>301</v>
      </c>
      <c r="K168" s="507">
        <v>292</v>
      </c>
      <c r="L168" s="507">
        <v>281.3</v>
      </c>
      <c r="M168" s="507">
        <v>1.11873</v>
      </c>
    </row>
    <row r="169" spans="1:13">
      <c r="A169" s="254">
        <v>159</v>
      </c>
      <c r="B169" s="510" t="s">
        <v>361</v>
      </c>
      <c r="C169" s="507">
        <v>238.3</v>
      </c>
      <c r="D169" s="508">
        <v>239.20000000000002</v>
      </c>
      <c r="E169" s="508">
        <v>233.70000000000005</v>
      </c>
      <c r="F169" s="508">
        <v>229.10000000000002</v>
      </c>
      <c r="G169" s="508">
        <v>223.60000000000005</v>
      </c>
      <c r="H169" s="508">
        <v>243.80000000000004</v>
      </c>
      <c r="I169" s="508">
        <v>249.29999999999998</v>
      </c>
      <c r="J169" s="508">
        <v>253.90000000000003</v>
      </c>
      <c r="K169" s="507">
        <v>244.7</v>
      </c>
      <c r="L169" s="507">
        <v>234.6</v>
      </c>
      <c r="M169" s="507">
        <v>1.56216</v>
      </c>
    </row>
    <row r="170" spans="1:13">
      <c r="A170" s="254">
        <v>160</v>
      </c>
      <c r="B170" s="510" t="s">
        <v>744</v>
      </c>
      <c r="C170" s="507">
        <v>4250.05</v>
      </c>
      <c r="D170" s="508">
        <v>4294.666666666667</v>
      </c>
      <c r="E170" s="508">
        <v>4190.3833333333341</v>
      </c>
      <c r="F170" s="508">
        <v>4130.7166666666672</v>
      </c>
      <c r="G170" s="508">
        <v>4026.4333333333343</v>
      </c>
      <c r="H170" s="508">
        <v>4354.3333333333339</v>
      </c>
      <c r="I170" s="508">
        <v>4458.6166666666668</v>
      </c>
      <c r="J170" s="508">
        <v>4518.2833333333338</v>
      </c>
      <c r="K170" s="507">
        <v>4398.95</v>
      </c>
      <c r="L170" s="507">
        <v>4235</v>
      </c>
      <c r="M170" s="507">
        <v>0.39909</v>
      </c>
    </row>
    <row r="171" spans="1:13">
      <c r="A171" s="254">
        <v>161</v>
      </c>
      <c r="B171" s="510" t="s">
        <v>102</v>
      </c>
      <c r="C171" s="507">
        <v>27</v>
      </c>
      <c r="D171" s="508">
        <v>27.016666666666669</v>
      </c>
      <c r="E171" s="508">
        <v>26.333333333333339</v>
      </c>
      <c r="F171" s="508">
        <v>25.666666666666671</v>
      </c>
      <c r="G171" s="508">
        <v>24.983333333333341</v>
      </c>
      <c r="H171" s="508">
        <v>27.683333333333337</v>
      </c>
      <c r="I171" s="508">
        <v>28.366666666666667</v>
      </c>
      <c r="J171" s="508">
        <v>29.033333333333335</v>
      </c>
      <c r="K171" s="507">
        <v>27.7</v>
      </c>
      <c r="L171" s="507">
        <v>26.35</v>
      </c>
      <c r="M171" s="507">
        <v>145.96346</v>
      </c>
    </row>
    <row r="172" spans="1:13">
      <c r="A172" s="254">
        <v>162</v>
      </c>
      <c r="B172" s="510" t="s">
        <v>362</v>
      </c>
      <c r="C172" s="507">
        <v>2360.1999999999998</v>
      </c>
      <c r="D172" s="508">
        <v>2378.4</v>
      </c>
      <c r="E172" s="508">
        <v>2316.8000000000002</v>
      </c>
      <c r="F172" s="508">
        <v>2273.4</v>
      </c>
      <c r="G172" s="508">
        <v>2211.8000000000002</v>
      </c>
      <c r="H172" s="508">
        <v>2421.8000000000002</v>
      </c>
      <c r="I172" s="508">
        <v>2483.3999999999996</v>
      </c>
      <c r="J172" s="508">
        <v>2526.8000000000002</v>
      </c>
      <c r="K172" s="507">
        <v>2440</v>
      </c>
      <c r="L172" s="507">
        <v>2335</v>
      </c>
      <c r="M172" s="507">
        <v>0.21601999999999999</v>
      </c>
    </row>
    <row r="173" spans="1:13">
      <c r="A173" s="254">
        <v>163</v>
      </c>
      <c r="B173" s="510" t="s">
        <v>745</v>
      </c>
      <c r="C173" s="507">
        <v>204.9</v>
      </c>
      <c r="D173" s="508">
        <v>206.23333333333335</v>
      </c>
      <c r="E173" s="508">
        <v>202.31666666666669</v>
      </c>
      <c r="F173" s="508">
        <v>199.73333333333335</v>
      </c>
      <c r="G173" s="508">
        <v>195.81666666666669</v>
      </c>
      <c r="H173" s="508">
        <v>208.81666666666669</v>
      </c>
      <c r="I173" s="508">
        <v>212.73333333333332</v>
      </c>
      <c r="J173" s="508">
        <v>215.31666666666669</v>
      </c>
      <c r="K173" s="507">
        <v>210.15</v>
      </c>
      <c r="L173" s="507">
        <v>203.65</v>
      </c>
      <c r="M173" s="507">
        <v>6.6494200000000001</v>
      </c>
    </row>
    <row r="174" spans="1:13">
      <c r="A174" s="254">
        <v>164</v>
      </c>
      <c r="B174" s="510" t="s">
        <v>363</v>
      </c>
      <c r="C174" s="507">
        <v>2478.3000000000002</v>
      </c>
      <c r="D174" s="508">
        <v>2500.1</v>
      </c>
      <c r="E174" s="508">
        <v>2433.1999999999998</v>
      </c>
      <c r="F174" s="508">
        <v>2388.1</v>
      </c>
      <c r="G174" s="508">
        <v>2321.1999999999998</v>
      </c>
      <c r="H174" s="508">
        <v>2545.1999999999998</v>
      </c>
      <c r="I174" s="508">
        <v>2612.1000000000004</v>
      </c>
      <c r="J174" s="508">
        <v>2657.2</v>
      </c>
      <c r="K174" s="507">
        <v>2567</v>
      </c>
      <c r="L174" s="507">
        <v>2455</v>
      </c>
      <c r="M174" s="507">
        <v>0.40862999999999999</v>
      </c>
    </row>
    <row r="175" spans="1:13">
      <c r="A175" s="254">
        <v>165</v>
      </c>
      <c r="B175" s="510" t="s">
        <v>241</v>
      </c>
      <c r="C175" s="507">
        <v>209.25</v>
      </c>
      <c r="D175" s="508">
        <v>208.7166666666667</v>
      </c>
      <c r="E175" s="508">
        <v>202.5833333333334</v>
      </c>
      <c r="F175" s="508">
        <v>195.91666666666671</v>
      </c>
      <c r="G175" s="508">
        <v>189.78333333333342</v>
      </c>
      <c r="H175" s="508">
        <v>215.38333333333338</v>
      </c>
      <c r="I175" s="508">
        <v>221.51666666666671</v>
      </c>
      <c r="J175" s="508">
        <v>228.18333333333337</v>
      </c>
      <c r="K175" s="507">
        <v>214.85</v>
      </c>
      <c r="L175" s="507">
        <v>202.05</v>
      </c>
      <c r="M175" s="507">
        <v>8.8868899999999993</v>
      </c>
    </row>
    <row r="176" spans="1:13">
      <c r="A176" s="254">
        <v>166</v>
      </c>
      <c r="B176" s="510" t="s">
        <v>364</v>
      </c>
      <c r="C176" s="507">
        <v>5635.35</v>
      </c>
      <c r="D176" s="508">
        <v>5638.4333333333334</v>
      </c>
      <c r="E176" s="508">
        <v>5576.8666666666668</v>
      </c>
      <c r="F176" s="508">
        <v>5518.3833333333332</v>
      </c>
      <c r="G176" s="508">
        <v>5456.8166666666666</v>
      </c>
      <c r="H176" s="508">
        <v>5696.916666666667</v>
      </c>
      <c r="I176" s="508">
        <v>5758.4833333333345</v>
      </c>
      <c r="J176" s="508">
        <v>5816.9666666666672</v>
      </c>
      <c r="K176" s="507">
        <v>5700</v>
      </c>
      <c r="L176" s="507">
        <v>5579.95</v>
      </c>
      <c r="M176" s="507">
        <v>4.0009999999999997E-2</v>
      </c>
    </row>
    <row r="177" spans="1:13">
      <c r="A177" s="254">
        <v>167</v>
      </c>
      <c r="B177" s="510" t="s">
        <v>365</v>
      </c>
      <c r="C177" s="507">
        <v>1430.6</v>
      </c>
      <c r="D177" s="508">
        <v>1437.8666666666668</v>
      </c>
      <c r="E177" s="508">
        <v>1410.7333333333336</v>
      </c>
      <c r="F177" s="508">
        <v>1390.8666666666668</v>
      </c>
      <c r="G177" s="508">
        <v>1363.7333333333336</v>
      </c>
      <c r="H177" s="508">
        <v>1457.7333333333336</v>
      </c>
      <c r="I177" s="508">
        <v>1484.8666666666668</v>
      </c>
      <c r="J177" s="508">
        <v>1504.7333333333336</v>
      </c>
      <c r="K177" s="507">
        <v>1465</v>
      </c>
      <c r="L177" s="507">
        <v>1418</v>
      </c>
      <c r="M177" s="507">
        <v>0.45293</v>
      </c>
    </row>
    <row r="178" spans="1:13">
      <c r="A178" s="254">
        <v>168</v>
      </c>
      <c r="B178" s="510" t="s">
        <v>100</v>
      </c>
      <c r="C178" s="507">
        <v>473.55</v>
      </c>
      <c r="D178" s="508">
        <v>471.91666666666669</v>
      </c>
      <c r="E178" s="508">
        <v>464.88333333333338</v>
      </c>
      <c r="F178" s="508">
        <v>456.2166666666667</v>
      </c>
      <c r="G178" s="508">
        <v>449.18333333333339</v>
      </c>
      <c r="H178" s="508">
        <v>480.58333333333337</v>
      </c>
      <c r="I178" s="508">
        <v>487.61666666666667</v>
      </c>
      <c r="J178" s="508">
        <v>496.28333333333336</v>
      </c>
      <c r="K178" s="507">
        <v>478.95</v>
      </c>
      <c r="L178" s="507">
        <v>463.25</v>
      </c>
      <c r="M178" s="507">
        <v>16.844460000000002</v>
      </c>
    </row>
    <row r="179" spans="1:13">
      <c r="A179" s="254">
        <v>169</v>
      </c>
      <c r="B179" s="510" t="s">
        <v>366</v>
      </c>
      <c r="C179" s="507">
        <v>893.9</v>
      </c>
      <c r="D179" s="508">
        <v>896.30000000000007</v>
      </c>
      <c r="E179" s="508">
        <v>887.60000000000014</v>
      </c>
      <c r="F179" s="508">
        <v>881.30000000000007</v>
      </c>
      <c r="G179" s="508">
        <v>872.60000000000014</v>
      </c>
      <c r="H179" s="508">
        <v>902.60000000000014</v>
      </c>
      <c r="I179" s="508">
        <v>911.30000000000018</v>
      </c>
      <c r="J179" s="508">
        <v>917.60000000000014</v>
      </c>
      <c r="K179" s="507">
        <v>905</v>
      </c>
      <c r="L179" s="507">
        <v>890</v>
      </c>
      <c r="M179" s="507">
        <v>0.47004000000000001</v>
      </c>
    </row>
    <row r="180" spans="1:13">
      <c r="A180" s="254">
        <v>170</v>
      </c>
      <c r="B180" s="510" t="s">
        <v>242</v>
      </c>
      <c r="C180" s="507">
        <v>479.6</v>
      </c>
      <c r="D180" s="508">
        <v>480.91666666666669</v>
      </c>
      <c r="E180" s="508">
        <v>473.88333333333338</v>
      </c>
      <c r="F180" s="508">
        <v>468.16666666666669</v>
      </c>
      <c r="G180" s="508">
        <v>461.13333333333338</v>
      </c>
      <c r="H180" s="508">
        <v>486.63333333333338</v>
      </c>
      <c r="I180" s="508">
        <v>493.66666666666669</v>
      </c>
      <c r="J180" s="508">
        <v>499.38333333333338</v>
      </c>
      <c r="K180" s="507">
        <v>487.95</v>
      </c>
      <c r="L180" s="507">
        <v>475.2</v>
      </c>
      <c r="M180" s="507">
        <v>1.48336</v>
      </c>
    </row>
    <row r="181" spans="1:13">
      <c r="A181" s="254">
        <v>171</v>
      </c>
      <c r="B181" s="510" t="s">
        <v>103</v>
      </c>
      <c r="C181" s="507">
        <v>680.85</v>
      </c>
      <c r="D181" s="508">
        <v>682.33333333333337</v>
      </c>
      <c r="E181" s="508">
        <v>672.66666666666674</v>
      </c>
      <c r="F181" s="508">
        <v>664.48333333333335</v>
      </c>
      <c r="G181" s="508">
        <v>654.81666666666672</v>
      </c>
      <c r="H181" s="508">
        <v>690.51666666666677</v>
      </c>
      <c r="I181" s="508">
        <v>700.18333333333351</v>
      </c>
      <c r="J181" s="508">
        <v>708.36666666666679</v>
      </c>
      <c r="K181" s="507">
        <v>692</v>
      </c>
      <c r="L181" s="507">
        <v>674.15</v>
      </c>
      <c r="M181" s="507">
        <v>5.3028500000000003</v>
      </c>
    </row>
    <row r="182" spans="1:13">
      <c r="A182" s="254">
        <v>172</v>
      </c>
      <c r="B182" s="510" t="s">
        <v>243</v>
      </c>
      <c r="C182" s="507">
        <v>503.25</v>
      </c>
      <c r="D182" s="508">
        <v>497.58333333333331</v>
      </c>
      <c r="E182" s="508">
        <v>487.16666666666663</v>
      </c>
      <c r="F182" s="508">
        <v>471.08333333333331</v>
      </c>
      <c r="G182" s="508">
        <v>460.66666666666663</v>
      </c>
      <c r="H182" s="508">
        <v>513.66666666666663</v>
      </c>
      <c r="I182" s="508">
        <v>524.08333333333326</v>
      </c>
      <c r="J182" s="508">
        <v>540.16666666666663</v>
      </c>
      <c r="K182" s="507">
        <v>508</v>
      </c>
      <c r="L182" s="507">
        <v>481.5</v>
      </c>
      <c r="M182" s="507">
        <v>7.2815099999999999</v>
      </c>
    </row>
    <row r="183" spans="1:13">
      <c r="A183" s="254">
        <v>173</v>
      </c>
      <c r="B183" s="510" t="s">
        <v>244</v>
      </c>
      <c r="C183" s="507">
        <v>1429.3</v>
      </c>
      <c r="D183" s="508">
        <v>1436.8333333333333</v>
      </c>
      <c r="E183" s="508">
        <v>1404.4666666666665</v>
      </c>
      <c r="F183" s="508">
        <v>1379.6333333333332</v>
      </c>
      <c r="G183" s="508">
        <v>1347.2666666666664</v>
      </c>
      <c r="H183" s="508">
        <v>1461.6666666666665</v>
      </c>
      <c r="I183" s="508">
        <v>1494.0333333333333</v>
      </c>
      <c r="J183" s="508">
        <v>1518.8666666666666</v>
      </c>
      <c r="K183" s="507">
        <v>1469.2</v>
      </c>
      <c r="L183" s="507">
        <v>1412</v>
      </c>
      <c r="M183" s="507">
        <v>5.4380899999999999</v>
      </c>
    </row>
    <row r="184" spans="1:13">
      <c r="A184" s="254">
        <v>174</v>
      </c>
      <c r="B184" s="510" t="s">
        <v>367</v>
      </c>
      <c r="C184" s="507">
        <v>334.95</v>
      </c>
      <c r="D184" s="508">
        <v>337.59999999999997</v>
      </c>
      <c r="E184" s="508">
        <v>328.24999999999994</v>
      </c>
      <c r="F184" s="508">
        <v>321.54999999999995</v>
      </c>
      <c r="G184" s="508">
        <v>312.19999999999993</v>
      </c>
      <c r="H184" s="508">
        <v>344.29999999999995</v>
      </c>
      <c r="I184" s="508">
        <v>353.65</v>
      </c>
      <c r="J184" s="508">
        <v>360.34999999999997</v>
      </c>
      <c r="K184" s="507">
        <v>346.95</v>
      </c>
      <c r="L184" s="507">
        <v>330.9</v>
      </c>
      <c r="M184" s="507">
        <v>21.982299999999999</v>
      </c>
    </row>
    <row r="185" spans="1:13">
      <c r="A185" s="254">
        <v>175</v>
      </c>
      <c r="B185" s="510" t="s">
        <v>245</v>
      </c>
      <c r="C185" s="507">
        <v>516.95000000000005</v>
      </c>
      <c r="D185" s="508">
        <v>513.88333333333333</v>
      </c>
      <c r="E185" s="508">
        <v>504.76666666666665</v>
      </c>
      <c r="F185" s="508">
        <v>492.58333333333331</v>
      </c>
      <c r="G185" s="508">
        <v>483.46666666666664</v>
      </c>
      <c r="H185" s="508">
        <v>526.06666666666661</v>
      </c>
      <c r="I185" s="508">
        <v>535.18333333333317</v>
      </c>
      <c r="J185" s="508">
        <v>547.36666666666667</v>
      </c>
      <c r="K185" s="507">
        <v>523</v>
      </c>
      <c r="L185" s="507">
        <v>501.7</v>
      </c>
      <c r="M185" s="507">
        <v>16.27581</v>
      </c>
    </row>
    <row r="186" spans="1:13">
      <c r="A186" s="254">
        <v>176</v>
      </c>
      <c r="B186" s="510" t="s">
        <v>104</v>
      </c>
      <c r="C186" s="507">
        <v>1384.1</v>
      </c>
      <c r="D186" s="508">
        <v>1374.3333333333333</v>
      </c>
      <c r="E186" s="508">
        <v>1356.7666666666664</v>
      </c>
      <c r="F186" s="508">
        <v>1329.4333333333332</v>
      </c>
      <c r="G186" s="508">
        <v>1311.8666666666663</v>
      </c>
      <c r="H186" s="508">
        <v>1401.6666666666665</v>
      </c>
      <c r="I186" s="508">
        <v>1419.2333333333336</v>
      </c>
      <c r="J186" s="508">
        <v>1446.5666666666666</v>
      </c>
      <c r="K186" s="507">
        <v>1391.9</v>
      </c>
      <c r="L186" s="507">
        <v>1347</v>
      </c>
      <c r="M186" s="507">
        <v>9.7092500000000008</v>
      </c>
    </row>
    <row r="187" spans="1:13">
      <c r="A187" s="254">
        <v>177</v>
      </c>
      <c r="B187" s="510" t="s">
        <v>368</v>
      </c>
      <c r="C187" s="507">
        <v>324.3</v>
      </c>
      <c r="D187" s="508">
        <v>320.7166666666667</v>
      </c>
      <c r="E187" s="508">
        <v>315.08333333333337</v>
      </c>
      <c r="F187" s="508">
        <v>305.86666666666667</v>
      </c>
      <c r="G187" s="508">
        <v>300.23333333333335</v>
      </c>
      <c r="H187" s="508">
        <v>329.93333333333339</v>
      </c>
      <c r="I187" s="508">
        <v>335.56666666666672</v>
      </c>
      <c r="J187" s="508">
        <v>344.78333333333342</v>
      </c>
      <c r="K187" s="507">
        <v>326.35000000000002</v>
      </c>
      <c r="L187" s="507">
        <v>311.5</v>
      </c>
      <c r="M187" s="507">
        <v>2.5695999999999999</v>
      </c>
    </row>
    <row r="188" spans="1:13">
      <c r="A188" s="254">
        <v>178</v>
      </c>
      <c r="B188" s="510" t="s">
        <v>369</v>
      </c>
      <c r="C188" s="507">
        <v>138.30000000000001</v>
      </c>
      <c r="D188" s="508">
        <v>140.23333333333335</v>
      </c>
      <c r="E188" s="508">
        <v>135.16666666666669</v>
      </c>
      <c r="F188" s="508">
        <v>132.03333333333333</v>
      </c>
      <c r="G188" s="508">
        <v>126.96666666666667</v>
      </c>
      <c r="H188" s="508">
        <v>143.3666666666667</v>
      </c>
      <c r="I188" s="508">
        <v>148.43333333333337</v>
      </c>
      <c r="J188" s="508">
        <v>151.56666666666672</v>
      </c>
      <c r="K188" s="507">
        <v>145.30000000000001</v>
      </c>
      <c r="L188" s="507">
        <v>137.1</v>
      </c>
      <c r="M188" s="507">
        <v>15.90385</v>
      </c>
    </row>
    <row r="189" spans="1:13">
      <c r="A189" s="254">
        <v>179</v>
      </c>
      <c r="B189" s="510" t="s">
        <v>370</v>
      </c>
      <c r="C189" s="507">
        <v>904</v>
      </c>
      <c r="D189" s="508">
        <v>910.58333333333337</v>
      </c>
      <c r="E189" s="508">
        <v>883.41666666666674</v>
      </c>
      <c r="F189" s="508">
        <v>862.83333333333337</v>
      </c>
      <c r="G189" s="508">
        <v>835.66666666666674</v>
      </c>
      <c r="H189" s="508">
        <v>931.16666666666674</v>
      </c>
      <c r="I189" s="508">
        <v>958.33333333333348</v>
      </c>
      <c r="J189" s="508">
        <v>978.91666666666674</v>
      </c>
      <c r="K189" s="507">
        <v>937.75</v>
      </c>
      <c r="L189" s="507">
        <v>890</v>
      </c>
      <c r="M189" s="507">
        <v>1.07511</v>
      </c>
    </row>
    <row r="190" spans="1:13">
      <c r="A190" s="254">
        <v>180</v>
      </c>
      <c r="B190" s="510" t="s">
        <v>371</v>
      </c>
      <c r="C190" s="507">
        <v>349</v>
      </c>
      <c r="D190" s="508">
        <v>346.05</v>
      </c>
      <c r="E190" s="508">
        <v>339.15000000000003</v>
      </c>
      <c r="F190" s="508">
        <v>329.3</v>
      </c>
      <c r="G190" s="508">
        <v>322.40000000000003</v>
      </c>
      <c r="H190" s="508">
        <v>355.90000000000003</v>
      </c>
      <c r="I190" s="508">
        <v>362.8</v>
      </c>
      <c r="J190" s="508">
        <v>372.65000000000003</v>
      </c>
      <c r="K190" s="507">
        <v>352.95</v>
      </c>
      <c r="L190" s="507">
        <v>336.2</v>
      </c>
      <c r="M190" s="507">
        <v>1.5387200000000001</v>
      </c>
    </row>
    <row r="191" spans="1:13">
      <c r="A191" s="254">
        <v>181</v>
      </c>
      <c r="B191" s="510" t="s">
        <v>743</v>
      </c>
      <c r="C191" s="507">
        <v>136.69999999999999</v>
      </c>
      <c r="D191" s="508">
        <v>136.93333333333331</v>
      </c>
      <c r="E191" s="508">
        <v>135.26666666666662</v>
      </c>
      <c r="F191" s="508">
        <v>133.83333333333331</v>
      </c>
      <c r="G191" s="508">
        <v>132.16666666666663</v>
      </c>
      <c r="H191" s="508">
        <v>138.36666666666662</v>
      </c>
      <c r="I191" s="508">
        <v>140.0333333333333</v>
      </c>
      <c r="J191" s="508">
        <v>141.46666666666661</v>
      </c>
      <c r="K191" s="507">
        <v>138.6</v>
      </c>
      <c r="L191" s="507">
        <v>135.5</v>
      </c>
      <c r="M191" s="507">
        <v>2.76674</v>
      </c>
    </row>
    <row r="192" spans="1:13">
      <c r="A192" s="254">
        <v>182</v>
      </c>
      <c r="B192" s="510" t="s">
        <v>773</v>
      </c>
      <c r="C192" s="507">
        <v>605.79999999999995</v>
      </c>
      <c r="D192" s="508">
        <v>608.85</v>
      </c>
      <c r="E192" s="508">
        <v>598.70000000000005</v>
      </c>
      <c r="F192" s="508">
        <v>591.6</v>
      </c>
      <c r="G192" s="508">
        <v>581.45000000000005</v>
      </c>
      <c r="H192" s="508">
        <v>615.95000000000005</v>
      </c>
      <c r="I192" s="508">
        <v>626.09999999999991</v>
      </c>
      <c r="J192" s="508">
        <v>633.20000000000005</v>
      </c>
      <c r="K192" s="507">
        <v>619</v>
      </c>
      <c r="L192" s="507">
        <v>601.75</v>
      </c>
      <c r="M192" s="507">
        <v>0.30206</v>
      </c>
    </row>
    <row r="193" spans="1:13">
      <c r="A193" s="254">
        <v>183</v>
      </c>
      <c r="B193" s="510" t="s">
        <v>372</v>
      </c>
      <c r="C193" s="507">
        <v>510.3</v>
      </c>
      <c r="D193" s="508">
        <v>511.51666666666665</v>
      </c>
      <c r="E193" s="508">
        <v>500.2833333333333</v>
      </c>
      <c r="F193" s="508">
        <v>490.26666666666665</v>
      </c>
      <c r="G193" s="508">
        <v>479.0333333333333</v>
      </c>
      <c r="H193" s="508">
        <v>521.5333333333333</v>
      </c>
      <c r="I193" s="508">
        <v>532.76666666666665</v>
      </c>
      <c r="J193" s="508">
        <v>542.7833333333333</v>
      </c>
      <c r="K193" s="507">
        <v>522.75</v>
      </c>
      <c r="L193" s="507">
        <v>501.5</v>
      </c>
      <c r="M193" s="507">
        <v>11.22494</v>
      </c>
    </row>
    <row r="194" spans="1:13">
      <c r="A194" s="254">
        <v>184</v>
      </c>
      <c r="B194" s="510" t="s">
        <v>373</v>
      </c>
      <c r="C194" s="507">
        <v>59.55</v>
      </c>
      <c r="D194" s="508">
        <v>59.566666666666663</v>
      </c>
      <c r="E194" s="508">
        <v>58.483333333333327</v>
      </c>
      <c r="F194" s="508">
        <v>57.416666666666664</v>
      </c>
      <c r="G194" s="508">
        <v>56.333333333333329</v>
      </c>
      <c r="H194" s="508">
        <v>60.633333333333326</v>
      </c>
      <c r="I194" s="508">
        <v>61.716666666666669</v>
      </c>
      <c r="J194" s="508">
        <v>62.783333333333324</v>
      </c>
      <c r="K194" s="507">
        <v>60.65</v>
      </c>
      <c r="L194" s="507">
        <v>58.5</v>
      </c>
      <c r="M194" s="507">
        <v>11.262560000000001</v>
      </c>
    </row>
    <row r="195" spans="1:13">
      <c r="A195" s="254">
        <v>185</v>
      </c>
      <c r="B195" s="510" t="s">
        <v>374</v>
      </c>
      <c r="C195" s="507">
        <v>309.25</v>
      </c>
      <c r="D195" s="508">
        <v>307.78333333333336</v>
      </c>
      <c r="E195" s="508">
        <v>303.86666666666673</v>
      </c>
      <c r="F195" s="508">
        <v>298.48333333333335</v>
      </c>
      <c r="G195" s="508">
        <v>294.56666666666672</v>
      </c>
      <c r="H195" s="508">
        <v>313.16666666666674</v>
      </c>
      <c r="I195" s="508">
        <v>317.08333333333337</v>
      </c>
      <c r="J195" s="508">
        <v>322.46666666666675</v>
      </c>
      <c r="K195" s="507">
        <v>311.7</v>
      </c>
      <c r="L195" s="507">
        <v>302.39999999999998</v>
      </c>
      <c r="M195" s="507">
        <v>8.3099600000000002</v>
      </c>
    </row>
    <row r="196" spans="1:13">
      <c r="A196" s="254">
        <v>186</v>
      </c>
      <c r="B196" s="510" t="s">
        <v>375</v>
      </c>
      <c r="C196" s="507">
        <v>98.8</v>
      </c>
      <c r="D196" s="508">
        <v>99.833333333333329</v>
      </c>
      <c r="E196" s="508">
        <v>97.36666666666666</v>
      </c>
      <c r="F196" s="508">
        <v>95.933333333333337</v>
      </c>
      <c r="G196" s="508">
        <v>93.466666666666669</v>
      </c>
      <c r="H196" s="508">
        <v>101.26666666666665</v>
      </c>
      <c r="I196" s="508">
        <v>103.73333333333332</v>
      </c>
      <c r="J196" s="508">
        <v>105.16666666666664</v>
      </c>
      <c r="K196" s="507">
        <v>102.3</v>
      </c>
      <c r="L196" s="507">
        <v>98.4</v>
      </c>
      <c r="M196" s="507">
        <v>4.3647900000000002</v>
      </c>
    </row>
    <row r="197" spans="1:13">
      <c r="A197" s="254">
        <v>187</v>
      </c>
      <c r="B197" s="510" t="s">
        <v>376</v>
      </c>
      <c r="C197" s="507">
        <v>92.5</v>
      </c>
      <c r="D197" s="508">
        <v>93.466666666666654</v>
      </c>
      <c r="E197" s="508">
        <v>90.533333333333303</v>
      </c>
      <c r="F197" s="508">
        <v>88.566666666666649</v>
      </c>
      <c r="G197" s="508">
        <v>85.633333333333297</v>
      </c>
      <c r="H197" s="508">
        <v>95.433333333333309</v>
      </c>
      <c r="I197" s="508">
        <v>98.366666666666674</v>
      </c>
      <c r="J197" s="508">
        <v>100.33333333333331</v>
      </c>
      <c r="K197" s="507">
        <v>96.4</v>
      </c>
      <c r="L197" s="507">
        <v>91.5</v>
      </c>
      <c r="M197" s="507">
        <v>33.010890000000003</v>
      </c>
    </row>
    <row r="198" spans="1:13">
      <c r="A198" s="254">
        <v>188</v>
      </c>
      <c r="B198" s="510" t="s">
        <v>246</v>
      </c>
      <c r="C198" s="507">
        <v>277.75</v>
      </c>
      <c r="D198" s="508">
        <v>276.16666666666669</v>
      </c>
      <c r="E198" s="508">
        <v>270.58333333333337</v>
      </c>
      <c r="F198" s="508">
        <v>263.41666666666669</v>
      </c>
      <c r="G198" s="508">
        <v>257.83333333333337</v>
      </c>
      <c r="H198" s="508">
        <v>283.33333333333337</v>
      </c>
      <c r="I198" s="508">
        <v>288.91666666666674</v>
      </c>
      <c r="J198" s="508">
        <v>296.08333333333337</v>
      </c>
      <c r="K198" s="507">
        <v>281.75</v>
      </c>
      <c r="L198" s="507">
        <v>269</v>
      </c>
      <c r="M198" s="507">
        <v>6.2766799999999998</v>
      </c>
    </row>
    <row r="199" spans="1:13">
      <c r="A199" s="254">
        <v>189</v>
      </c>
      <c r="B199" s="510" t="s">
        <v>377</v>
      </c>
      <c r="C199" s="507">
        <v>740.65</v>
      </c>
      <c r="D199" s="508">
        <v>737.65</v>
      </c>
      <c r="E199" s="508">
        <v>727</v>
      </c>
      <c r="F199" s="508">
        <v>713.35</v>
      </c>
      <c r="G199" s="508">
        <v>702.7</v>
      </c>
      <c r="H199" s="508">
        <v>751.3</v>
      </c>
      <c r="I199" s="508">
        <v>761.94999999999982</v>
      </c>
      <c r="J199" s="508">
        <v>775.59999999999991</v>
      </c>
      <c r="K199" s="507">
        <v>748.3</v>
      </c>
      <c r="L199" s="507">
        <v>724</v>
      </c>
      <c r="M199" s="507">
        <v>0.19886000000000001</v>
      </c>
    </row>
    <row r="200" spans="1:13">
      <c r="A200" s="254">
        <v>190</v>
      </c>
      <c r="B200" s="510" t="s">
        <v>247</v>
      </c>
      <c r="C200" s="507">
        <v>1629.05</v>
      </c>
      <c r="D200" s="508">
        <v>1611.3500000000001</v>
      </c>
      <c r="E200" s="508">
        <v>1580.7500000000002</v>
      </c>
      <c r="F200" s="508">
        <v>1532.45</v>
      </c>
      <c r="G200" s="508">
        <v>1501.8500000000001</v>
      </c>
      <c r="H200" s="508">
        <v>1659.6500000000003</v>
      </c>
      <c r="I200" s="508">
        <v>1690.2500000000002</v>
      </c>
      <c r="J200" s="508">
        <v>1738.5500000000004</v>
      </c>
      <c r="K200" s="507">
        <v>1641.95</v>
      </c>
      <c r="L200" s="507">
        <v>1563.05</v>
      </c>
      <c r="M200" s="507">
        <v>5.3681900000000002</v>
      </c>
    </row>
    <row r="201" spans="1:13">
      <c r="A201" s="254">
        <v>191</v>
      </c>
      <c r="B201" s="510" t="s">
        <v>107</v>
      </c>
      <c r="C201" s="507">
        <v>992.35</v>
      </c>
      <c r="D201" s="508">
        <v>984.68333333333339</v>
      </c>
      <c r="E201" s="508">
        <v>975.01666666666677</v>
      </c>
      <c r="F201" s="508">
        <v>957.68333333333339</v>
      </c>
      <c r="G201" s="508">
        <v>948.01666666666677</v>
      </c>
      <c r="H201" s="508">
        <v>1002.0166666666668</v>
      </c>
      <c r="I201" s="508">
        <v>1011.6833333333333</v>
      </c>
      <c r="J201" s="508">
        <v>1029.0166666666669</v>
      </c>
      <c r="K201" s="507">
        <v>994.35</v>
      </c>
      <c r="L201" s="507">
        <v>967.35</v>
      </c>
      <c r="M201" s="507">
        <v>53.210810000000002</v>
      </c>
    </row>
    <row r="202" spans="1:13">
      <c r="A202" s="254">
        <v>192</v>
      </c>
      <c r="B202" s="510" t="s">
        <v>248</v>
      </c>
      <c r="C202" s="507">
        <v>3005.8</v>
      </c>
      <c r="D202" s="508">
        <v>3009.2666666666664</v>
      </c>
      <c r="E202" s="508">
        <v>2931.5333333333328</v>
      </c>
      <c r="F202" s="508">
        <v>2857.2666666666664</v>
      </c>
      <c r="G202" s="508">
        <v>2779.5333333333328</v>
      </c>
      <c r="H202" s="508">
        <v>3083.5333333333328</v>
      </c>
      <c r="I202" s="508">
        <v>3161.2666666666664</v>
      </c>
      <c r="J202" s="508">
        <v>3235.5333333333328</v>
      </c>
      <c r="K202" s="507">
        <v>3087</v>
      </c>
      <c r="L202" s="507">
        <v>2935</v>
      </c>
      <c r="M202" s="507">
        <v>2.4262299999999999</v>
      </c>
    </row>
    <row r="203" spans="1:13">
      <c r="A203" s="254">
        <v>193</v>
      </c>
      <c r="B203" s="510" t="s">
        <v>109</v>
      </c>
      <c r="C203" s="507">
        <v>1528.65</v>
      </c>
      <c r="D203" s="508">
        <v>1530.7833333333335</v>
      </c>
      <c r="E203" s="508">
        <v>1513.166666666667</v>
      </c>
      <c r="F203" s="508">
        <v>1497.6833333333334</v>
      </c>
      <c r="G203" s="508">
        <v>1480.0666666666668</v>
      </c>
      <c r="H203" s="508">
        <v>1546.2666666666671</v>
      </c>
      <c r="I203" s="508">
        <v>1563.8833333333334</v>
      </c>
      <c r="J203" s="508">
        <v>1579.3666666666672</v>
      </c>
      <c r="K203" s="507">
        <v>1548.4</v>
      </c>
      <c r="L203" s="507">
        <v>1515.3</v>
      </c>
      <c r="M203" s="507">
        <v>61.152419999999999</v>
      </c>
    </row>
    <row r="204" spans="1:13">
      <c r="A204" s="254">
        <v>194</v>
      </c>
      <c r="B204" s="510" t="s">
        <v>249</v>
      </c>
      <c r="C204" s="507">
        <v>704.15</v>
      </c>
      <c r="D204" s="508">
        <v>704.88333333333333</v>
      </c>
      <c r="E204" s="508">
        <v>694.76666666666665</v>
      </c>
      <c r="F204" s="508">
        <v>685.38333333333333</v>
      </c>
      <c r="G204" s="508">
        <v>675.26666666666665</v>
      </c>
      <c r="H204" s="508">
        <v>714.26666666666665</v>
      </c>
      <c r="I204" s="508">
        <v>724.38333333333321</v>
      </c>
      <c r="J204" s="508">
        <v>733.76666666666665</v>
      </c>
      <c r="K204" s="507">
        <v>715</v>
      </c>
      <c r="L204" s="507">
        <v>695.5</v>
      </c>
      <c r="M204" s="507">
        <v>23.94247</v>
      </c>
    </row>
    <row r="205" spans="1:13">
      <c r="A205" s="254">
        <v>195</v>
      </c>
      <c r="B205" s="510" t="s">
        <v>382</v>
      </c>
      <c r="C205" s="507">
        <v>27.85</v>
      </c>
      <c r="D205" s="508">
        <v>27.933333333333334</v>
      </c>
      <c r="E205" s="508">
        <v>27.416666666666668</v>
      </c>
      <c r="F205" s="508">
        <v>26.983333333333334</v>
      </c>
      <c r="G205" s="508">
        <v>26.466666666666669</v>
      </c>
      <c r="H205" s="508">
        <v>28.366666666666667</v>
      </c>
      <c r="I205" s="508">
        <v>28.883333333333333</v>
      </c>
      <c r="J205" s="508">
        <v>29.316666666666666</v>
      </c>
      <c r="K205" s="507">
        <v>28.45</v>
      </c>
      <c r="L205" s="507">
        <v>27.5</v>
      </c>
      <c r="M205" s="507">
        <v>32.891539999999999</v>
      </c>
    </row>
    <row r="206" spans="1:13">
      <c r="A206" s="254">
        <v>196</v>
      </c>
      <c r="B206" s="510" t="s">
        <v>378</v>
      </c>
      <c r="C206" s="507">
        <v>31.3</v>
      </c>
      <c r="D206" s="508">
        <v>31.55</v>
      </c>
      <c r="E206" s="508">
        <v>30.65</v>
      </c>
      <c r="F206" s="508">
        <v>29.999999999999996</v>
      </c>
      <c r="G206" s="508">
        <v>29.099999999999994</v>
      </c>
      <c r="H206" s="508">
        <v>32.200000000000003</v>
      </c>
      <c r="I206" s="508">
        <v>33.1</v>
      </c>
      <c r="J206" s="508">
        <v>33.750000000000007</v>
      </c>
      <c r="K206" s="507">
        <v>32.450000000000003</v>
      </c>
      <c r="L206" s="507">
        <v>30.9</v>
      </c>
      <c r="M206" s="507">
        <v>6.6428500000000001</v>
      </c>
    </row>
    <row r="207" spans="1:13">
      <c r="A207" s="254">
        <v>197</v>
      </c>
      <c r="B207" s="510" t="s">
        <v>379</v>
      </c>
      <c r="C207" s="507">
        <v>772.05</v>
      </c>
      <c r="D207" s="508">
        <v>774.05000000000007</v>
      </c>
      <c r="E207" s="508">
        <v>758.00000000000011</v>
      </c>
      <c r="F207" s="508">
        <v>743.95</v>
      </c>
      <c r="G207" s="508">
        <v>727.90000000000009</v>
      </c>
      <c r="H207" s="508">
        <v>788.10000000000014</v>
      </c>
      <c r="I207" s="508">
        <v>804.15000000000009</v>
      </c>
      <c r="J207" s="508">
        <v>818.20000000000016</v>
      </c>
      <c r="K207" s="507">
        <v>790.1</v>
      </c>
      <c r="L207" s="507">
        <v>760</v>
      </c>
      <c r="M207" s="507">
        <v>0.48048999999999997</v>
      </c>
    </row>
    <row r="208" spans="1:13">
      <c r="A208" s="254">
        <v>198</v>
      </c>
      <c r="B208" s="510" t="s">
        <v>105</v>
      </c>
      <c r="C208" s="507">
        <v>1099.25</v>
      </c>
      <c r="D208" s="508">
        <v>1101.6499999999999</v>
      </c>
      <c r="E208" s="508">
        <v>1084.1499999999996</v>
      </c>
      <c r="F208" s="508">
        <v>1069.0499999999997</v>
      </c>
      <c r="G208" s="508">
        <v>1051.5499999999995</v>
      </c>
      <c r="H208" s="508">
        <v>1116.7499999999998</v>
      </c>
      <c r="I208" s="508">
        <v>1134.2500000000002</v>
      </c>
      <c r="J208" s="508">
        <v>1149.3499999999999</v>
      </c>
      <c r="K208" s="507">
        <v>1119.1500000000001</v>
      </c>
      <c r="L208" s="507">
        <v>1086.55</v>
      </c>
      <c r="M208" s="507">
        <v>15.73678</v>
      </c>
    </row>
    <row r="209" spans="1:13">
      <c r="A209" s="254">
        <v>199</v>
      </c>
      <c r="B209" s="510" t="s">
        <v>380</v>
      </c>
      <c r="C209" s="507">
        <v>224.65</v>
      </c>
      <c r="D209" s="508">
        <v>224.71666666666667</v>
      </c>
      <c r="E209" s="508">
        <v>220.93333333333334</v>
      </c>
      <c r="F209" s="508">
        <v>217.21666666666667</v>
      </c>
      <c r="G209" s="508">
        <v>213.43333333333334</v>
      </c>
      <c r="H209" s="508">
        <v>228.43333333333334</v>
      </c>
      <c r="I209" s="508">
        <v>232.2166666666667</v>
      </c>
      <c r="J209" s="508">
        <v>235.93333333333334</v>
      </c>
      <c r="K209" s="507">
        <v>228.5</v>
      </c>
      <c r="L209" s="507">
        <v>221</v>
      </c>
      <c r="M209" s="507">
        <v>3.07483</v>
      </c>
    </row>
    <row r="210" spans="1:13">
      <c r="A210" s="254">
        <v>200</v>
      </c>
      <c r="B210" s="510" t="s">
        <v>381</v>
      </c>
      <c r="C210" s="507">
        <v>336</v>
      </c>
      <c r="D210" s="508">
        <v>336.3</v>
      </c>
      <c r="E210" s="508">
        <v>329.70000000000005</v>
      </c>
      <c r="F210" s="508">
        <v>323.40000000000003</v>
      </c>
      <c r="G210" s="508">
        <v>316.80000000000007</v>
      </c>
      <c r="H210" s="508">
        <v>342.6</v>
      </c>
      <c r="I210" s="508">
        <v>349.20000000000005</v>
      </c>
      <c r="J210" s="508">
        <v>355.5</v>
      </c>
      <c r="K210" s="507">
        <v>342.9</v>
      </c>
      <c r="L210" s="507">
        <v>330</v>
      </c>
      <c r="M210" s="507">
        <v>1.8121799999999999</v>
      </c>
    </row>
    <row r="211" spans="1:13">
      <c r="A211" s="254">
        <v>201</v>
      </c>
      <c r="B211" s="510" t="s">
        <v>110</v>
      </c>
      <c r="C211" s="507">
        <v>3264.15</v>
      </c>
      <c r="D211" s="508">
        <v>3292.1833333333329</v>
      </c>
      <c r="E211" s="508">
        <v>3214.9666666666658</v>
      </c>
      <c r="F211" s="508">
        <v>3165.7833333333328</v>
      </c>
      <c r="G211" s="508">
        <v>3088.5666666666657</v>
      </c>
      <c r="H211" s="508">
        <v>3341.3666666666659</v>
      </c>
      <c r="I211" s="508">
        <v>3418.583333333333</v>
      </c>
      <c r="J211" s="508">
        <v>3467.766666666666</v>
      </c>
      <c r="K211" s="507">
        <v>3369.4</v>
      </c>
      <c r="L211" s="507">
        <v>3243</v>
      </c>
      <c r="M211" s="507">
        <v>7.81236</v>
      </c>
    </row>
    <row r="212" spans="1:13">
      <c r="A212" s="254">
        <v>202</v>
      </c>
      <c r="B212" s="510" t="s">
        <v>383</v>
      </c>
      <c r="C212" s="507">
        <v>45.2</v>
      </c>
      <c r="D212" s="508">
        <v>45.166666666666664</v>
      </c>
      <c r="E212" s="508">
        <v>44.43333333333333</v>
      </c>
      <c r="F212" s="508">
        <v>43.666666666666664</v>
      </c>
      <c r="G212" s="508">
        <v>42.93333333333333</v>
      </c>
      <c r="H212" s="508">
        <v>45.93333333333333</v>
      </c>
      <c r="I212" s="508">
        <v>46.666666666666664</v>
      </c>
      <c r="J212" s="508">
        <v>47.43333333333333</v>
      </c>
      <c r="K212" s="507">
        <v>45.9</v>
      </c>
      <c r="L212" s="507">
        <v>44.4</v>
      </c>
      <c r="M212" s="507">
        <v>53.358469999999997</v>
      </c>
    </row>
    <row r="213" spans="1:13">
      <c r="A213" s="254">
        <v>203</v>
      </c>
      <c r="B213" s="510" t="s">
        <v>112</v>
      </c>
      <c r="C213" s="507">
        <v>333.8</v>
      </c>
      <c r="D213" s="508">
        <v>331.56666666666666</v>
      </c>
      <c r="E213" s="508">
        <v>327.23333333333335</v>
      </c>
      <c r="F213" s="508">
        <v>320.66666666666669</v>
      </c>
      <c r="G213" s="508">
        <v>316.33333333333337</v>
      </c>
      <c r="H213" s="508">
        <v>338.13333333333333</v>
      </c>
      <c r="I213" s="508">
        <v>342.4666666666667</v>
      </c>
      <c r="J213" s="508">
        <v>349.0333333333333</v>
      </c>
      <c r="K213" s="507">
        <v>335.9</v>
      </c>
      <c r="L213" s="507">
        <v>325</v>
      </c>
      <c r="M213" s="507">
        <v>140.49438000000001</v>
      </c>
    </row>
    <row r="214" spans="1:13">
      <c r="A214" s="254">
        <v>204</v>
      </c>
      <c r="B214" s="510" t="s">
        <v>384</v>
      </c>
      <c r="C214" s="507">
        <v>1016</v>
      </c>
      <c r="D214" s="508">
        <v>1030.7833333333333</v>
      </c>
      <c r="E214" s="508">
        <v>996.56666666666661</v>
      </c>
      <c r="F214" s="508">
        <v>977.13333333333333</v>
      </c>
      <c r="G214" s="508">
        <v>942.91666666666663</v>
      </c>
      <c r="H214" s="508">
        <v>1050.2166666666667</v>
      </c>
      <c r="I214" s="508">
        <v>1084.4333333333334</v>
      </c>
      <c r="J214" s="508">
        <v>1103.8666666666666</v>
      </c>
      <c r="K214" s="507">
        <v>1065</v>
      </c>
      <c r="L214" s="507">
        <v>1011.35</v>
      </c>
      <c r="M214" s="507">
        <v>4.2616300000000003</v>
      </c>
    </row>
    <row r="215" spans="1:13">
      <c r="A215" s="254">
        <v>205</v>
      </c>
      <c r="B215" s="510" t="s">
        <v>385</v>
      </c>
      <c r="C215" s="507">
        <v>134.35</v>
      </c>
      <c r="D215" s="508">
        <v>133.81666666666666</v>
      </c>
      <c r="E215" s="508">
        <v>129.83333333333331</v>
      </c>
      <c r="F215" s="508">
        <v>125.31666666666666</v>
      </c>
      <c r="G215" s="508">
        <v>121.33333333333331</v>
      </c>
      <c r="H215" s="508">
        <v>138.33333333333331</v>
      </c>
      <c r="I215" s="508">
        <v>142.31666666666666</v>
      </c>
      <c r="J215" s="508">
        <v>146.83333333333331</v>
      </c>
      <c r="K215" s="507">
        <v>137.80000000000001</v>
      </c>
      <c r="L215" s="507">
        <v>129.30000000000001</v>
      </c>
      <c r="M215" s="507">
        <v>31.54298</v>
      </c>
    </row>
    <row r="216" spans="1:13">
      <c r="A216" s="254">
        <v>206</v>
      </c>
      <c r="B216" s="510" t="s">
        <v>113</v>
      </c>
      <c r="C216" s="507">
        <v>241.9</v>
      </c>
      <c r="D216" s="508">
        <v>241.93333333333331</v>
      </c>
      <c r="E216" s="508">
        <v>239.26666666666662</v>
      </c>
      <c r="F216" s="508">
        <v>236.63333333333333</v>
      </c>
      <c r="G216" s="508">
        <v>233.96666666666664</v>
      </c>
      <c r="H216" s="508">
        <v>244.56666666666661</v>
      </c>
      <c r="I216" s="508">
        <v>247.23333333333329</v>
      </c>
      <c r="J216" s="508">
        <v>249.86666666666659</v>
      </c>
      <c r="K216" s="507">
        <v>244.6</v>
      </c>
      <c r="L216" s="507">
        <v>239.3</v>
      </c>
      <c r="M216" s="507">
        <v>53.21228</v>
      </c>
    </row>
    <row r="217" spans="1:13">
      <c r="A217" s="254">
        <v>207</v>
      </c>
      <c r="B217" s="510" t="s">
        <v>114</v>
      </c>
      <c r="C217" s="507">
        <v>2210.85</v>
      </c>
      <c r="D217" s="508">
        <v>2203.8666666666663</v>
      </c>
      <c r="E217" s="508">
        <v>2190.2833333333328</v>
      </c>
      <c r="F217" s="508">
        <v>2169.7166666666667</v>
      </c>
      <c r="G217" s="508">
        <v>2156.1333333333332</v>
      </c>
      <c r="H217" s="508">
        <v>2224.4333333333325</v>
      </c>
      <c r="I217" s="508">
        <v>2238.0166666666655</v>
      </c>
      <c r="J217" s="508">
        <v>2258.5833333333321</v>
      </c>
      <c r="K217" s="507">
        <v>2217.4499999999998</v>
      </c>
      <c r="L217" s="507">
        <v>2183.3000000000002</v>
      </c>
      <c r="M217" s="507">
        <v>16.320879999999999</v>
      </c>
    </row>
    <row r="218" spans="1:13">
      <c r="A218" s="254">
        <v>208</v>
      </c>
      <c r="B218" s="510" t="s">
        <v>250</v>
      </c>
      <c r="C218" s="507">
        <v>300.75</v>
      </c>
      <c r="D218" s="508">
        <v>301.81666666666666</v>
      </c>
      <c r="E218" s="508">
        <v>297.43333333333334</v>
      </c>
      <c r="F218" s="508">
        <v>294.11666666666667</v>
      </c>
      <c r="G218" s="508">
        <v>289.73333333333335</v>
      </c>
      <c r="H218" s="508">
        <v>305.13333333333333</v>
      </c>
      <c r="I218" s="508">
        <v>309.51666666666665</v>
      </c>
      <c r="J218" s="508">
        <v>312.83333333333331</v>
      </c>
      <c r="K218" s="507">
        <v>306.2</v>
      </c>
      <c r="L218" s="507">
        <v>298.5</v>
      </c>
      <c r="M218" s="507">
        <v>3.4456699999999998</v>
      </c>
    </row>
    <row r="219" spans="1:13">
      <c r="A219" s="254">
        <v>209</v>
      </c>
      <c r="B219" s="510" t="s">
        <v>386</v>
      </c>
      <c r="C219" s="507">
        <v>48621.75</v>
      </c>
      <c r="D219" s="508">
        <v>49003.916666666664</v>
      </c>
      <c r="E219" s="508">
        <v>48017.833333333328</v>
      </c>
      <c r="F219" s="508">
        <v>47413.916666666664</v>
      </c>
      <c r="G219" s="508">
        <v>46427.833333333328</v>
      </c>
      <c r="H219" s="508">
        <v>49607.833333333328</v>
      </c>
      <c r="I219" s="508">
        <v>50593.916666666657</v>
      </c>
      <c r="J219" s="508">
        <v>51197.833333333328</v>
      </c>
      <c r="K219" s="507">
        <v>49990</v>
      </c>
      <c r="L219" s="507">
        <v>48400</v>
      </c>
      <c r="M219" s="507">
        <v>9.9760000000000001E-2</v>
      </c>
    </row>
    <row r="220" spans="1:13">
      <c r="A220" s="254">
        <v>210</v>
      </c>
      <c r="B220" s="510" t="s">
        <v>251</v>
      </c>
      <c r="C220" s="507">
        <v>50</v>
      </c>
      <c r="D220" s="508">
        <v>49.65</v>
      </c>
      <c r="E220" s="508">
        <v>48.65</v>
      </c>
      <c r="F220" s="508">
        <v>47.3</v>
      </c>
      <c r="G220" s="508">
        <v>46.3</v>
      </c>
      <c r="H220" s="508">
        <v>51</v>
      </c>
      <c r="I220" s="508">
        <v>52</v>
      </c>
      <c r="J220" s="508">
        <v>53.35</v>
      </c>
      <c r="K220" s="507">
        <v>50.65</v>
      </c>
      <c r="L220" s="507">
        <v>48.3</v>
      </c>
      <c r="M220" s="507">
        <v>29.145029999999998</v>
      </c>
    </row>
    <row r="221" spans="1:13">
      <c r="A221" s="254">
        <v>211</v>
      </c>
      <c r="B221" s="510" t="s">
        <v>108</v>
      </c>
      <c r="C221" s="507">
        <v>2535.5</v>
      </c>
      <c r="D221" s="508">
        <v>2533.1833333333334</v>
      </c>
      <c r="E221" s="508">
        <v>2498.3666666666668</v>
      </c>
      <c r="F221" s="508">
        <v>2461.2333333333336</v>
      </c>
      <c r="G221" s="508">
        <v>2426.416666666667</v>
      </c>
      <c r="H221" s="508">
        <v>2570.3166666666666</v>
      </c>
      <c r="I221" s="508">
        <v>2605.1333333333332</v>
      </c>
      <c r="J221" s="508">
        <v>2642.2666666666664</v>
      </c>
      <c r="K221" s="507">
        <v>2568</v>
      </c>
      <c r="L221" s="507">
        <v>2496.0500000000002</v>
      </c>
      <c r="M221" s="507">
        <v>29.054770000000001</v>
      </c>
    </row>
    <row r="222" spans="1:13">
      <c r="A222" s="254">
        <v>212</v>
      </c>
      <c r="B222" s="510" t="s">
        <v>836</v>
      </c>
      <c r="C222" s="507">
        <v>274.10000000000002</v>
      </c>
      <c r="D222" s="508">
        <v>275.09999999999997</v>
      </c>
      <c r="E222" s="508">
        <v>271.19999999999993</v>
      </c>
      <c r="F222" s="508">
        <v>268.29999999999995</v>
      </c>
      <c r="G222" s="508">
        <v>264.39999999999992</v>
      </c>
      <c r="H222" s="508">
        <v>277.99999999999994</v>
      </c>
      <c r="I222" s="508">
        <v>281.89999999999992</v>
      </c>
      <c r="J222" s="508">
        <v>284.79999999999995</v>
      </c>
      <c r="K222" s="507">
        <v>279</v>
      </c>
      <c r="L222" s="507">
        <v>272.2</v>
      </c>
      <c r="M222" s="507">
        <v>0.74834999999999996</v>
      </c>
    </row>
    <row r="223" spans="1:13">
      <c r="A223" s="254">
        <v>213</v>
      </c>
      <c r="B223" s="510" t="s">
        <v>116</v>
      </c>
      <c r="C223" s="507">
        <v>603.5</v>
      </c>
      <c r="D223" s="508">
        <v>602.31666666666661</v>
      </c>
      <c r="E223" s="508">
        <v>591.78333333333319</v>
      </c>
      <c r="F223" s="508">
        <v>580.06666666666661</v>
      </c>
      <c r="G223" s="508">
        <v>569.53333333333319</v>
      </c>
      <c r="H223" s="508">
        <v>614.03333333333319</v>
      </c>
      <c r="I223" s="508">
        <v>624.56666666666649</v>
      </c>
      <c r="J223" s="508">
        <v>636.28333333333319</v>
      </c>
      <c r="K223" s="507">
        <v>612.85</v>
      </c>
      <c r="L223" s="507">
        <v>590.6</v>
      </c>
      <c r="M223" s="507">
        <v>243.48723000000001</v>
      </c>
    </row>
    <row r="224" spans="1:13">
      <c r="A224" s="254">
        <v>214</v>
      </c>
      <c r="B224" s="510" t="s">
        <v>252</v>
      </c>
      <c r="C224" s="507">
        <v>1464.9</v>
      </c>
      <c r="D224" s="508">
        <v>1468.9333333333334</v>
      </c>
      <c r="E224" s="508">
        <v>1453.9666666666667</v>
      </c>
      <c r="F224" s="508">
        <v>1443.0333333333333</v>
      </c>
      <c r="G224" s="508">
        <v>1428.0666666666666</v>
      </c>
      <c r="H224" s="508">
        <v>1479.8666666666668</v>
      </c>
      <c r="I224" s="508">
        <v>1494.8333333333335</v>
      </c>
      <c r="J224" s="508">
        <v>1505.7666666666669</v>
      </c>
      <c r="K224" s="507">
        <v>1483.9</v>
      </c>
      <c r="L224" s="507">
        <v>1458</v>
      </c>
      <c r="M224" s="507">
        <v>3.07023</v>
      </c>
    </row>
    <row r="225" spans="1:13">
      <c r="A225" s="254">
        <v>215</v>
      </c>
      <c r="B225" s="510" t="s">
        <v>117</v>
      </c>
      <c r="C225" s="507">
        <v>450.25</v>
      </c>
      <c r="D225" s="508">
        <v>451.38333333333338</v>
      </c>
      <c r="E225" s="508">
        <v>438.86666666666679</v>
      </c>
      <c r="F225" s="508">
        <v>427.48333333333341</v>
      </c>
      <c r="G225" s="508">
        <v>414.96666666666681</v>
      </c>
      <c r="H225" s="508">
        <v>462.76666666666677</v>
      </c>
      <c r="I225" s="508">
        <v>475.2833333333333</v>
      </c>
      <c r="J225" s="508">
        <v>486.66666666666674</v>
      </c>
      <c r="K225" s="507">
        <v>463.9</v>
      </c>
      <c r="L225" s="507">
        <v>440</v>
      </c>
      <c r="M225" s="507">
        <v>83.060789999999997</v>
      </c>
    </row>
    <row r="226" spans="1:13">
      <c r="A226" s="254">
        <v>216</v>
      </c>
      <c r="B226" s="510" t="s">
        <v>387</v>
      </c>
      <c r="C226" s="507">
        <v>411.3</v>
      </c>
      <c r="D226" s="508">
        <v>408.26666666666671</v>
      </c>
      <c r="E226" s="508">
        <v>403.63333333333344</v>
      </c>
      <c r="F226" s="508">
        <v>395.96666666666675</v>
      </c>
      <c r="G226" s="508">
        <v>391.33333333333348</v>
      </c>
      <c r="H226" s="508">
        <v>415.93333333333339</v>
      </c>
      <c r="I226" s="508">
        <v>420.56666666666672</v>
      </c>
      <c r="J226" s="508">
        <v>428.23333333333335</v>
      </c>
      <c r="K226" s="507">
        <v>412.9</v>
      </c>
      <c r="L226" s="507">
        <v>400.6</v>
      </c>
      <c r="M226" s="507">
        <v>4.4876300000000002</v>
      </c>
    </row>
    <row r="227" spans="1:13">
      <c r="A227" s="254">
        <v>217</v>
      </c>
      <c r="B227" s="510" t="s">
        <v>388</v>
      </c>
      <c r="C227" s="507">
        <v>2791.75</v>
      </c>
      <c r="D227" s="508">
        <v>2770.9166666666665</v>
      </c>
      <c r="E227" s="508">
        <v>2741.833333333333</v>
      </c>
      <c r="F227" s="508">
        <v>2691.9166666666665</v>
      </c>
      <c r="G227" s="508">
        <v>2662.833333333333</v>
      </c>
      <c r="H227" s="508">
        <v>2820.833333333333</v>
      </c>
      <c r="I227" s="508">
        <v>2849.9166666666661</v>
      </c>
      <c r="J227" s="508">
        <v>2899.833333333333</v>
      </c>
      <c r="K227" s="507">
        <v>2800</v>
      </c>
      <c r="L227" s="507">
        <v>2721</v>
      </c>
      <c r="M227" s="507">
        <v>2.6040000000000001E-2</v>
      </c>
    </row>
    <row r="228" spans="1:13">
      <c r="A228" s="254">
        <v>218</v>
      </c>
      <c r="B228" s="510" t="s">
        <v>253</v>
      </c>
      <c r="C228" s="507">
        <v>40.35</v>
      </c>
      <c r="D228" s="508">
        <v>40.916666666666671</v>
      </c>
      <c r="E228" s="508">
        <v>39.13333333333334</v>
      </c>
      <c r="F228" s="508">
        <v>37.916666666666671</v>
      </c>
      <c r="G228" s="508">
        <v>36.13333333333334</v>
      </c>
      <c r="H228" s="508">
        <v>42.13333333333334</v>
      </c>
      <c r="I228" s="508">
        <v>43.916666666666671</v>
      </c>
      <c r="J228" s="508">
        <v>45.13333333333334</v>
      </c>
      <c r="K228" s="507">
        <v>42.7</v>
      </c>
      <c r="L228" s="507">
        <v>39.700000000000003</v>
      </c>
      <c r="M228" s="507">
        <v>446.21652999999998</v>
      </c>
    </row>
    <row r="229" spans="1:13">
      <c r="A229" s="254">
        <v>219</v>
      </c>
      <c r="B229" s="510" t="s">
        <v>119</v>
      </c>
      <c r="C229" s="507">
        <v>65.25</v>
      </c>
      <c r="D229" s="508">
        <v>65.416666666666671</v>
      </c>
      <c r="E229" s="508">
        <v>63.533333333333346</v>
      </c>
      <c r="F229" s="508">
        <v>61.816666666666677</v>
      </c>
      <c r="G229" s="508">
        <v>59.933333333333351</v>
      </c>
      <c r="H229" s="508">
        <v>67.13333333333334</v>
      </c>
      <c r="I229" s="508">
        <v>69.016666666666666</v>
      </c>
      <c r="J229" s="508">
        <v>70.733333333333334</v>
      </c>
      <c r="K229" s="507">
        <v>67.3</v>
      </c>
      <c r="L229" s="507">
        <v>63.7</v>
      </c>
      <c r="M229" s="507">
        <v>370.11774000000003</v>
      </c>
    </row>
    <row r="230" spans="1:13">
      <c r="A230" s="254">
        <v>220</v>
      </c>
      <c r="B230" s="510" t="s">
        <v>389</v>
      </c>
      <c r="C230" s="507">
        <v>54.3</v>
      </c>
      <c r="D230" s="508">
        <v>54.1</v>
      </c>
      <c r="E230" s="508">
        <v>52.7</v>
      </c>
      <c r="F230" s="508">
        <v>51.1</v>
      </c>
      <c r="G230" s="508">
        <v>49.7</v>
      </c>
      <c r="H230" s="508">
        <v>55.7</v>
      </c>
      <c r="I230" s="508">
        <v>57.099999999999994</v>
      </c>
      <c r="J230" s="508">
        <v>58.7</v>
      </c>
      <c r="K230" s="507">
        <v>55.5</v>
      </c>
      <c r="L230" s="507">
        <v>52.5</v>
      </c>
      <c r="M230" s="507">
        <v>60.638249999999999</v>
      </c>
    </row>
    <row r="231" spans="1:13">
      <c r="A231" s="254">
        <v>221</v>
      </c>
      <c r="B231" s="510" t="s">
        <v>390</v>
      </c>
      <c r="C231" s="507">
        <v>1125.95</v>
      </c>
      <c r="D231" s="508">
        <v>1125.3333333333333</v>
      </c>
      <c r="E231" s="508">
        <v>1050.6166666666666</v>
      </c>
      <c r="F231" s="508">
        <v>975.2833333333333</v>
      </c>
      <c r="G231" s="508">
        <v>900.56666666666661</v>
      </c>
      <c r="H231" s="508">
        <v>1200.6666666666665</v>
      </c>
      <c r="I231" s="508">
        <v>1275.3833333333332</v>
      </c>
      <c r="J231" s="508">
        <v>1350.7166666666665</v>
      </c>
      <c r="K231" s="507">
        <v>1200.05</v>
      </c>
      <c r="L231" s="507">
        <v>1050</v>
      </c>
      <c r="M231" s="507">
        <v>1.08355</v>
      </c>
    </row>
    <row r="232" spans="1:13">
      <c r="A232" s="254">
        <v>222</v>
      </c>
      <c r="B232" s="510" t="s">
        <v>391</v>
      </c>
      <c r="C232" s="507">
        <v>316.45</v>
      </c>
      <c r="D232" s="508">
        <v>314.48333333333335</v>
      </c>
      <c r="E232" s="508">
        <v>307.9666666666667</v>
      </c>
      <c r="F232" s="508">
        <v>299.48333333333335</v>
      </c>
      <c r="G232" s="508">
        <v>292.9666666666667</v>
      </c>
      <c r="H232" s="508">
        <v>322.9666666666667</v>
      </c>
      <c r="I232" s="508">
        <v>329.48333333333335</v>
      </c>
      <c r="J232" s="508">
        <v>337.9666666666667</v>
      </c>
      <c r="K232" s="507">
        <v>321</v>
      </c>
      <c r="L232" s="507">
        <v>306</v>
      </c>
      <c r="M232" s="507">
        <v>6.5529700000000002</v>
      </c>
    </row>
    <row r="233" spans="1:13">
      <c r="A233" s="254">
        <v>223</v>
      </c>
      <c r="B233" s="510" t="s">
        <v>746</v>
      </c>
      <c r="C233" s="507">
        <v>1174.1500000000001</v>
      </c>
      <c r="D233" s="508">
        <v>1180.9166666666667</v>
      </c>
      <c r="E233" s="508">
        <v>1154.2833333333335</v>
      </c>
      <c r="F233" s="508">
        <v>1134.4166666666667</v>
      </c>
      <c r="G233" s="508">
        <v>1107.7833333333335</v>
      </c>
      <c r="H233" s="508">
        <v>1200.7833333333335</v>
      </c>
      <c r="I233" s="508">
        <v>1227.4166666666667</v>
      </c>
      <c r="J233" s="508">
        <v>1247.2833333333335</v>
      </c>
      <c r="K233" s="507">
        <v>1207.55</v>
      </c>
      <c r="L233" s="507">
        <v>1161.05</v>
      </c>
      <c r="M233" s="507">
        <v>0.11461</v>
      </c>
    </row>
    <row r="234" spans="1:13">
      <c r="A234" s="254">
        <v>224</v>
      </c>
      <c r="B234" s="510" t="s">
        <v>750</v>
      </c>
      <c r="C234" s="507">
        <v>584.79999999999995</v>
      </c>
      <c r="D234" s="508">
        <v>593.1</v>
      </c>
      <c r="E234" s="508">
        <v>568.95000000000005</v>
      </c>
      <c r="F234" s="508">
        <v>553.1</v>
      </c>
      <c r="G234" s="508">
        <v>528.95000000000005</v>
      </c>
      <c r="H234" s="508">
        <v>608.95000000000005</v>
      </c>
      <c r="I234" s="508">
        <v>633.09999999999991</v>
      </c>
      <c r="J234" s="508">
        <v>648.95000000000005</v>
      </c>
      <c r="K234" s="507">
        <v>617.25</v>
      </c>
      <c r="L234" s="507">
        <v>577.25</v>
      </c>
      <c r="M234" s="507">
        <v>5.7991200000000003</v>
      </c>
    </row>
    <row r="235" spans="1:13">
      <c r="A235" s="254">
        <v>225</v>
      </c>
      <c r="B235" s="510" t="s">
        <v>392</v>
      </c>
      <c r="C235" s="507">
        <v>116.85</v>
      </c>
      <c r="D235" s="508">
        <v>118.08333333333333</v>
      </c>
      <c r="E235" s="508">
        <v>113.91666666666666</v>
      </c>
      <c r="F235" s="508">
        <v>110.98333333333333</v>
      </c>
      <c r="G235" s="508">
        <v>106.81666666666666</v>
      </c>
      <c r="H235" s="508">
        <v>121.01666666666665</v>
      </c>
      <c r="I235" s="508">
        <v>125.18333333333331</v>
      </c>
      <c r="J235" s="508">
        <v>128.11666666666665</v>
      </c>
      <c r="K235" s="507">
        <v>122.25</v>
      </c>
      <c r="L235" s="507">
        <v>115.15</v>
      </c>
      <c r="M235" s="507">
        <v>16.636679999999998</v>
      </c>
    </row>
    <row r="236" spans="1:13">
      <c r="A236" s="254">
        <v>226</v>
      </c>
      <c r="B236" s="510" t="s">
        <v>393</v>
      </c>
      <c r="C236" s="507">
        <v>85.1</v>
      </c>
      <c r="D236" s="508">
        <v>85.583333333333329</v>
      </c>
      <c r="E236" s="508">
        <v>83.766666666666652</v>
      </c>
      <c r="F236" s="508">
        <v>82.433333333333323</v>
      </c>
      <c r="G236" s="508">
        <v>80.616666666666646</v>
      </c>
      <c r="H236" s="508">
        <v>86.916666666666657</v>
      </c>
      <c r="I236" s="508">
        <v>88.733333333333348</v>
      </c>
      <c r="J236" s="508">
        <v>90.066666666666663</v>
      </c>
      <c r="K236" s="507">
        <v>87.4</v>
      </c>
      <c r="L236" s="507">
        <v>84.25</v>
      </c>
      <c r="M236" s="507">
        <v>29.26792</v>
      </c>
    </row>
    <row r="237" spans="1:13">
      <c r="A237" s="254">
        <v>227</v>
      </c>
      <c r="B237" s="510" t="s">
        <v>126</v>
      </c>
      <c r="C237" s="507">
        <v>205.45</v>
      </c>
      <c r="D237" s="508">
        <v>204.35</v>
      </c>
      <c r="E237" s="508">
        <v>202.7</v>
      </c>
      <c r="F237" s="508">
        <v>199.95</v>
      </c>
      <c r="G237" s="508">
        <v>198.29999999999998</v>
      </c>
      <c r="H237" s="508">
        <v>207.1</v>
      </c>
      <c r="I237" s="508">
        <v>208.75000000000003</v>
      </c>
      <c r="J237" s="508">
        <v>211.5</v>
      </c>
      <c r="K237" s="507">
        <v>206</v>
      </c>
      <c r="L237" s="507">
        <v>201.6</v>
      </c>
      <c r="M237" s="507">
        <v>411.15906000000001</v>
      </c>
    </row>
    <row r="238" spans="1:13">
      <c r="A238" s="254">
        <v>228</v>
      </c>
      <c r="B238" s="510" t="s">
        <v>395</v>
      </c>
      <c r="C238" s="507">
        <v>128.4</v>
      </c>
      <c r="D238" s="508">
        <v>128.35000000000002</v>
      </c>
      <c r="E238" s="508">
        <v>125.90000000000003</v>
      </c>
      <c r="F238" s="508">
        <v>123.4</v>
      </c>
      <c r="G238" s="508">
        <v>120.95000000000002</v>
      </c>
      <c r="H238" s="508">
        <v>130.85000000000005</v>
      </c>
      <c r="I238" s="508">
        <v>133.30000000000004</v>
      </c>
      <c r="J238" s="508">
        <v>135.80000000000007</v>
      </c>
      <c r="K238" s="507">
        <v>130.80000000000001</v>
      </c>
      <c r="L238" s="507">
        <v>125.85</v>
      </c>
      <c r="M238" s="507">
        <v>11.009410000000001</v>
      </c>
    </row>
    <row r="239" spans="1:13">
      <c r="A239" s="254">
        <v>229</v>
      </c>
      <c r="B239" s="510" t="s">
        <v>396</v>
      </c>
      <c r="C239" s="507">
        <v>168.85</v>
      </c>
      <c r="D239" s="508">
        <v>169.21666666666667</v>
      </c>
      <c r="E239" s="508">
        <v>166.28333333333333</v>
      </c>
      <c r="F239" s="508">
        <v>163.71666666666667</v>
      </c>
      <c r="G239" s="508">
        <v>160.78333333333333</v>
      </c>
      <c r="H239" s="508">
        <v>171.78333333333333</v>
      </c>
      <c r="I239" s="508">
        <v>174.71666666666667</v>
      </c>
      <c r="J239" s="508">
        <v>177.28333333333333</v>
      </c>
      <c r="K239" s="507">
        <v>172.15</v>
      </c>
      <c r="L239" s="507">
        <v>166.65</v>
      </c>
      <c r="M239" s="507">
        <v>15.647589999999999</v>
      </c>
    </row>
    <row r="240" spans="1:13">
      <c r="A240" s="254">
        <v>230</v>
      </c>
      <c r="B240" s="510" t="s">
        <v>115</v>
      </c>
      <c r="C240" s="507">
        <v>218.15</v>
      </c>
      <c r="D240" s="508">
        <v>218.61666666666667</v>
      </c>
      <c r="E240" s="508">
        <v>212.28333333333336</v>
      </c>
      <c r="F240" s="508">
        <v>206.41666666666669</v>
      </c>
      <c r="G240" s="508">
        <v>200.08333333333337</v>
      </c>
      <c r="H240" s="508">
        <v>224.48333333333335</v>
      </c>
      <c r="I240" s="508">
        <v>230.81666666666666</v>
      </c>
      <c r="J240" s="508">
        <v>236.68333333333334</v>
      </c>
      <c r="K240" s="507">
        <v>224.95</v>
      </c>
      <c r="L240" s="507">
        <v>212.75</v>
      </c>
      <c r="M240" s="507">
        <v>162.20715000000001</v>
      </c>
    </row>
    <row r="241" spans="1:13">
      <c r="A241" s="254">
        <v>231</v>
      </c>
      <c r="B241" s="510" t="s">
        <v>397</v>
      </c>
      <c r="C241" s="507">
        <v>100.3</v>
      </c>
      <c r="D241" s="508">
        <v>101.81666666666666</v>
      </c>
      <c r="E241" s="508">
        <v>95.183333333333323</v>
      </c>
      <c r="F241" s="508">
        <v>90.066666666666663</v>
      </c>
      <c r="G241" s="508">
        <v>83.433333333333323</v>
      </c>
      <c r="H241" s="508">
        <v>106.93333333333332</v>
      </c>
      <c r="I241" s="508">
        <v>113.56666666666665</v>
      </c>
      <c r="J241" s="508">
        <v>118.68333333333332</v>
      </c>
      <c r="K241" s="507">
        <v>108.45</v>
      </c>
      <c r="L241" s="507">
        <v>96.7</v>
      </c>
      <c r="M241" s="507">
        <v>190.57693</v>
      </c>
    </row>
    <row r="242" spans="1:13">
      <c r="A242" s="254">
        <v>232</v>
      </c>
      <c r="B242" s="510" t="s">
        <v>747</v>
      </c>
      <c r="C242" s="507">
        <v>8343.65</v>
      </c>
      <c r="D242" s="508">
        <v>8347.7166666666672</v>
      </c>
      <c r="E242" s="508">
        <v>8196.4333333333343</v>
      </c>
      <c r="F242" s="508">
        <v>8049.2166666666672</v>
      </c>
      <c r="G242" s="508">
        <v>7897.9333333333343</v>
      </c>
      <c r="H242" s="508">
        <v>8494.9333333333343</v>
      </c>
      <c r="I242" s="508">
        <v>8646.2166666666672</v>
      </c>
      <c r="J242" s="508">
        <v>8793.4333333333343</v>
      </c>
      <c r="K242" s="507">
        <v>8499</v>
      </c>
      <c r="L242" s="507">
        <v>8200.5</v>
      </c>
      <c r="M242" s="507">
        <v>1.40526</v>
      </c>
    </row>
    <row r="243" spans="1:13">
      <c r="A243" s="254">
        <v>233</v>
      </c>
      <c r="B243" s="510" t="s">
        <v>254</v>
      </c>
      <c r="C243" s="507">
        <v>126.85</v>
      </c>
      <c r="D243" s="508">
        <v>127.93333333333334</v>
      </c>
      <c r="E243" s="508">
        <v>124.36666666666667</v>
      </c>
      <c r="F243" s="508">
        <v>121.88333333333334</v>
      </c>
      <c r="G243" s="508">
        <v>118.31666666666668</v>
      </c>
      <c r="H243" s="508">
        <v>130.41666666666669</v>
      </c>
      <c r="I243" s="508">
        <v>133.98333333333335</v>
      </c>
      <c r="J243" s="508">
        <v>136.46666666666667</v>
      </c>
      <c r="K243" s="507">
        <v>131.5</v>
      </c>
      <c r="L243" s="507">
        <v>125.45</v>
      </c>
      <c r="M243" s="507">
        <v>22.323219999999999</v>
      </c>
    </row>
    <row r="244" spans="1:13">
      <c r="A244" s="254">
        <v>234</v>
      </c>
      <c r="B244" s="510" t="s">
        <v>398</v>
      </c>
      <c r="C244" s="507">
        <v>344.2</v>
      </c>
      <c r="D244" s="508">
        <v>345.58333333333331</v>
      </c>
      <c r="E244" s="508">
        <v>330.16666666666663</v>
      </c>
      <c r="F244" s="508">
        <v>316.13333333333333</v>
      </c>
      <c r="G244" s="508">
        <v>300.71666666666664</v>
      </c>
      <c r="H244" s="508">
        <v>359.61666666666662</v>
      </c>
      <c r="I244" s="508">
        <v>375.03333333333325</v>
      </c>
      <c r="J244" s="508">
        <v>389.06666666666661</v>
      </c>
      <c r="K244" s="507">
        <v>361</v>
      </c>
      <c r="L244" s="507">
        <v>331.55</v>
      </c>
      <c r="M244" s="507">
        <v>78.676910000000007</v>
      </c>
    </row>
    <row r="245" spans="1:13">
      <c r="A245" s="254">
        <v>235</v>
      </c>
      <c r="B245" s="510" t="s">
        <v>255</v>
      </c>
      <c r="C245" s="507">
        <v>122.95</v>
      </c>
      <c r="D245" s="508">
        <v>122.89999999999999</v>
      </c>
      <c r="E245" s="508">
        <v>120.49999999999999</v>
      </c>
      <c r="F245" s="508">
        <v>118.05</v>
      </c>
      <c r="G245" s="508">
        <v>115.64999999999999</v>
      </c>
      <c r="H245" s="508">
        <v>125.34999999999998</v>
      </c>
      <c r="I245" s="508">
        <v>127.74999999999999</v>
      </c>
      <c r="J245" s="508">
        <v>130.19999999999999</v>
      </c>
      <c r="K245" s="507">
        <v>125.3</v>
      </c>
      <c r="L245" s="507">
        <v>120.45</v>
      </c>
      <c r="M245" s="507">
        <v>10.578189999999999</v>
      </c>
    </row>
    <row r="246" spans="1:13">
      <c r="A246" s="254">
        <v>236</v>
      </c>
      <c r="B246" s="510" t="s">
        <v>125</v>
      </c>
      <c r="C246" s="507">
        <v>101.05</v>
      </c>
      <c r="D246" s="508">
        <v>101.25</v>
      </c>
      <c r="E246" s="508">
        <v>99.8</v>
      </c>
      <c r="F246" s="508">
        <v>98.55</v>
      </c>
      <c r="G246" s="508">
        <v>97.1</v>
      </c>
      <c r="H246" s="508">
        <v>102.5</v>
      </c>
      <c r="I246" s="508">
        <v>103.94999999999999</v>
      </c>
      <c r="J246" s="508">
        <v>105.2</v>
      </c>
      <c r="K246" s="507">
        <v>102.7</v>
      </c>
      <c r="L246" s="507">
        <v>100</v>
      </c>
      <c r="M246" s="507">
        <v>210.98400000000001</v>
      </c>
    </row>
    <row r="247" spans="1:13">
      <c r="A247" s="254">
        <v>237</v>
      </c>
      <c r="B247" s="510" t="s">
        <v>399</v>
      </c>
      <c r="C247" s="507">
        <v>17.25</v>
      </c>
      <c r="D247" s="508">
        <v>17.366666666666667</v>
      </c>
      <c r="E247" s="508">
        <v>16.883333333333333</v>
      </c>
      <c r="F247" s="508">
        <v>16.516666666666666</v>
      </c>
      <c r="G247" s="508">
        <v>16.033333333333331</v>
      </c>
      <c r="H247" s="508">
        <v>17.733333333333334</v>
      </c>
      <c r="I247" s="508">
        <v>18.216666666666669</v>
      </c>
      <c r="J247" s="508">
        <v>18.583333333333336</v>
      </c>
      <c r="K247" s="507">
        <v>17.850000000000001</v>
      </c>
      <c r="L247" s="507">
        <v>17</v>
      </c>
      <c r="M247" s="507">
        <v>109.65722</v>
      </c>
    </row>
    <row r="248" spans="1:13">
      <c r="A248" s="254">
        <v>238</v>
      </c>
      <c r="B248" s="510" t="s">
        <v>772</v>
      </c>
      <c r="C248" s="507">
        <v>1947.05</v>
      </c>
      <c r="D248" s="508">
        <v>1956.1666666666667</v>
      </c>
      <c r="E248" s="508">
        <v>1905.8833333333334</v>
      </c>
      <c r="F248" s="508">
        <v>1864.7166666666667</v>
      </c>
      <c r="G248" s="508">
        <v>1814.4333333333334</v>
      </c>
      <c r="H248" s="508">
        <v>1997.3333333333335</v>
      </c>
      <c r="I248" s="508">
        <v>2047.6166666666668</v>
      </c>
      <c r="J248" s="508">
        <v>2088.7833333333338</v>
      </c>
      <c r="K248" s="507">
        <v>2006.45</v>
      </c>
      <c r="L248" s="507">
        <v>1915</v>
      </c>
      <c r="M248" s="507">
        <v>21.099119999999999</v>
      </c>
    </row>
    <row r="249" spans="1:13">
      <c r="A249" s="254">
        <v>239</v>
      </c>
      <c r="B249" s="510" t="s">
        <v>748</v>
      </c>
      <c r="C249" s="507">
        <v>297.75</v>
      </c>
      <c r="D249" s="508">
        <v>295.36666666666667</v>
      </c>
      <c r="E249" s="508">
        <v>289.03333333333336</v>
      </c>
      <c r="F249" s="508">
        <v>280.31666666666666</v>
      </c>
      <c r="G249" s="508">
        <v>273.98333333333335</v>
      </c>
      <c r="H249" s="508">
        <v>304.08333333333337</v>
      </c>
      <c r="I249" s="508">
        <v>310.41666666666663</v>
      </c>
      <c r="J249" s="508">
        <v>319.13333333333338</v>
      </c>
      <c r="K249" s="507">
        <v>301.7</v>
      </c>
      <c r="L249" s="507">
        <v>286.64999999999998</v>
      </c>
      <c r="M249" s="507">
        <v>1.9516500000000001</v>
      </c>
    </row>
    <row r="250" spans="1:13">
      <c r="A250" s="254">
        <v>240</v>
      </c>
      <c r="B250" s="510" t="s">
        <v>120</v>
      </c>
      <c r="C250" s="507">
        <v>505.4</v>
      </c>
      <c r="D250" s="508">
        <v>504.63333333333338</v>
      </c>
      <c r="E250" s="508">
        <v>497.76666666666677</v>
      </c>
      <c r="F250" s="508">
        <v>490.13333333333338</v>
      </c>
      <c r="G250" s="508">
        <v>483.26666666666677</v>
      </c>
      <c r="H250" s="508">
        <v>512.26666666666677</v>
      </c>
      <c r="I250" s="508">
        <v>519.13333333333344</v>
      </c>
      <c r="J250" s="508">
        <v>526.76666666666677</v>
      </c>
      <c r="K250" s="507">
        <v>511.5</v>
      </c>
      <c r="L250" s="507">
        <v>497</v>
      </c>
      <c r="M250" s="507">
        <v>16.99427</v>
      </c>
    </row>
    <row r="251" spans="1:13">
      <c r="A251" s="254">
        <v>241</v>
      </c>
      <c r="B251" s="510" t="s">
        <v>827</v>
      </c>
      <c r="C251" s="507">
        <v>254.8</v>
      </c>
      <c r="D251" s="508">
        <v>252.93333333333331</v>
      </c>
      <c r="E251" s="508">
        <v>250.06666666666661</v>
      </c>
      <c r="F251" s="508">
        <v>245.33333333333329</v>
      </c>
      <c r="G251" s="508">
        <v>242.46666666666658</v>
      </c>
      <c r="H251" s="508">
        <v>257.66666666666663</v>
      </c>
      <c r="I251" s="508">
        <v>260.53333333333336</v>
      </c>
      <c r="J251" s="508">
        <v>265.26666666666665</v>
      </c>
      <c r="K251" s="507">
        <v>255.8</v>
      </c>
      <c r="L251" s="507">
        <v>248.2</v>
      </c>
      <c r="M251" s="507">
        <v>14.29372</v>
      </c>
    </row>
    <row r="252" spans="1:13">
      <c r="A252" s="254">
        <v>242</v>
      </c>
      <c r="B252" s="510" t="s">
        <v>122</v>
      </c>
      <c r="C252" s="507">
        <v>1038.6500000000001</v>
      </c>
      <c r="D252" s="508">
        <v>1023.4833333333332</v>
      </c>
      <c r="E252" s="508">
        <v>1003.3666666666666</v>
      </c>
      <c r="F252" s="508">
        <v>968.08333333333337</v>
      </c>
      <c r="G252" s="508">
        <v>947.9666666666667</v>
      </c>
      <c r="H252" s="508">
        <v>1058.7666666666664</v>
      </c>
      <c r="I252" s="508">
        <v>1078.883333333333</v>
      </c>
      <c r="J252" s="508">
        <v>1114.1666666666663</v>
      </c>
      <c r="K252" s="507">
        <v>1043.5999999999999</v>
      </c>
      <c r="L252" s="507">
        <v>988.2</v>
      </c>
      <c r="M252" s="507">
        <v>80.207449999999994</v>
      </c>
    </row>
    <row r="253" spans="1:13">
      <c r="A253" s="254">
        <v>243</v>
      </c>
      <c r="B253" s="510" t="s">
        <v>256</v>
      </c>
      <c r="C253" s="507">
        <v>4769.1499999999996</v>
      </c>
      <c r="D253" s="508">
        <v>4755.0333333333328</v>
      </c>
      <c r="E253" s="508">
        <v>4659.1166666666659</v>
      </c>
      <c r="F253" s="508">
        <v>4549.083333333333</v>
      </c>
      <c r="G253" s="508">
        <v>4453.1666666666661</v>
      </c>
      <c r="H253" s="508">
        <v>4865.0666666666657</v>
      </c>
      <c r="I253" s="508">
        <v>4960.9833333333336</v>
      </c>
      <c r="J253" s="508">
        <v>5071.0166666666655</v>
      </c>
      <c r="K253" s="507">
        <v>4850.95</v>
      </c>
      <c r="L253" s="507">
        <v>4645</v>
      </c>
      <c r="M253" s="507">
        <v>3.93771</v>
      </c>
    </row>
    <row r="254" spans="1:13">
      <c r="A254" s="254">
        <v>244</v>
      </c>
      <c r="B254" s="510" t="s">
        <v>124</v>
      </c>
      <c r="C254" s="507">
        <v>1373.6</v>
      </c>
      <c r="D254" s="508">
        <v>1370.6666666666667</v>
      </c>
      <c r="E254" s="508">
        <v>1361.4333333333334</v>
      </c>
      <c r="F254" s="508">
        <v>1349.2666666666667</v>
      </c>
      <c r="G254" s="508">
        <v>1340.0333333333333</v>
      </c>
      <c r="H254" s="508">
        <v>1382.8333333333335</v>
      </c>
      <c r="I254" s="508">
        <v>1392.0666666666666</v>
      </c>
      <c r="J254" s="508">
        <v>1404.2333333333336</v>
      </c>
      <c r="K254" s="507">
        <v>1379.9</v>
      </c>
      <c r="L254" s="507">
        <v>1358.5</v>
      </c>
      <c r="M254" s="507">
        <v>66.586650000000006</v>
      </c>
    </row>
    <row r="255" spans="1:13">
      <c r="A255" s="254">
        <v>245</v>
      </c>
      <c r="B255" s="510" t="s">
        <v>749</v>
      </c>
      <c r="C255" s="507">
        <v>734.55</v>
      </c>
      <c r="D255" s="508">
        <v>738.13333333333321</v>
      </c>
      <c r="E255" s="508">
        <v>726.46666666666647</v>
      </c>
      <c r="F255" s="508">
        <v>718.38333333333321</v>
      </c>
      <c r="G255" s="508">
        <v>706.71666666666647</v>
      </c>
      <c r="H255" s="508">
        <v>746.21666666666647</v>
      </c>
      <c r="I255" s="508">
        <v>757.88333333333321</v>
      </c>
      <c r="J255" s="508">
        <v>765.96666666666647</v>
      </c>
      <c r="K255" s="507">
        <v>749.8</v>
      </c>
      <c r="L255" s="507">
        <v>730.05</v>
      </c>
      <c r="M255" s="507">
        <v>0.15514</v>
      </c>
    </row>
    <row r="256" spans="1:13">
      <c r="A256" s="254">
        <v>246</v>
      </c>
      <c r="B256" s="510" t="s">
        <v>400</v>
      </c>
      <c r="C256" s="507">
        <v>328.5</v>
      </c>
      <c r="D256" s="508">
        <v>324.48333333333335</v>
      </c>
      <c r="E256" s="508">
        <v>317.06666666666672</v>
      </c>
      <c r="F256" s="508">
        <v>305.63333333333338</v>
      </c>
      <c r="G256" s="508">
        <v>298.21666666666675</v>
      </c>
      <c r="H256" s="508">
        <v>335.91666666666669</v>
      </c>
      <c r="I256" s="508">
        <v>343.33333333333331</v>
      </c>
      <c r="J256" s="508">
        <v>354.76666666666665</v>
      </c>
      <c r="K256" s="507">
        <v>331.9</v>
      </c>
      <c r="L256" s="507">
        <v>313.05</v>
      </c>
      <c r="M256" s="507">
        <v>6.3376799999999998</v>
      </c>
    </row>
    <row r="257" spans="1:13">
      <c r="A257" s="254">
        <v>247</v>
      </c>
      <c r="B257" s="510" t="s">
        <v>121</v>
      </c>
      <c r="C257" s="507">
        <v>1661.95</v>
      </c>
      <c r="D257" s="508">
        <v>1659.3499999999997</v>
      </c>
      <c r="E257" s="508">
        <v>1632.6999999999994</v>
      </c>
      <c r="F257" s="508">
        <v>1603.4499999999996</v>
      </c>
      <c r="G257" s="508">
        <v>1576.7999999999993</v>
      </c>
      <c r="H257" s="508">
        <v>1688.5999999999995</v>
      </c>
      <c r="I257" s="508">
        <v>1715.2499999999995</v>
      </c>
      <c r="J257" s="508">
        <v>1744.4999999999995</v>
      </c>
      <c r="K257" s="507">
        <v>1686</v>
      </c>
      <c r="L257" s="507">
        <v>1630.1</v>
      </c>
      <c r="M257" s="507">
        <v>8.1500400000000006</v>
      </c>
    </row>
    <row r="258" spans="1:13">
      <c r="A258" s="254">
        <v>248</v>
      </c>
      <c r="B258" s="510" t="s">
        <v>257</v>
      </c>
      <c r="C258" s="507">
        <v>1919.8</v>
      </c>
      <c r="D258" s="508">
        <v>1926.5333333333335</v>
      </c>
      <c r="E258" s="508">
        <v>1900.416666666667</v>
      </c>
      <c r="F258" s="508">
        <v>1881.0333333333335</v>
      </c>
      <c r="G258" s="508">
        <v>1854.916666666667</v>
      </c>
      <c r="H258" s="508">
        <v>1945.916666666667</v>
      </c>
      <c r="I258" s="508">
        <v>1972.0333333333333</v>
      </c>
      <c r="J258" s="508">
        <v>1991.416666666667</v>
      </c>
      <c r="K258" s="507">
        <v>1952.65</v>
      </c>
      <c r="L258" s="507">
        <v>1907.15</v>
      </c>
      <c r="M258" s="507">
        <v>2.31223</v>
      </c>
    </row>
    <row r="259" spans="1:13">
      <c r="A259" s="254">
        <v>249</v>
      </c>
      <c r="B259" s="510" t="s">
        <v>401</v>
      </c>
      <c r="C259" s="507">
        <v>1203.3499999999999</v>
      </c>
      <c r="D259" s="508">
        <v>1202.1166666666666</v>
      </c>
      <c r="E259" s="508">
        <v>1172.2333333333331</v>
      </c>
      <c r="F259" s="508">
        <v>1141.1166666666666</v>
      </c>
      <c r="G259" s="508">
        <v>1111.2333333333331</v>
      </c>
      <c r="H259" s="508">
        <v>1233.2333333333331</v>
      </c>
      <c r="I259" s="508">
        <v>1263.1166666666668</v>
      </c>
      <c r="J259" s="508">
        <v>1294.2333333333331</v>
      </c>
      <c r="K259" s="507">
        <v>1232</v>
      </c>
      <c r="L259" s="507">
        <v>1171</v>
      </c>
      <c r="M259" s="507">
        <v>1.1937899999999999</v>
      </c>
    </row>
    <row r="260" spans="1:13">
      <c r="A260" s="254">
        <v>250</v>
      </c>
      <c r="B260" s="510" t="s">
        <v>402</v>
      </c>
      <c r="C260" s="507">
        <v>2953.2</v>
      </c>
      <c r="D260" s="508">
        <v>2927.2833333333333</v>
      </c>
      <c r="E260" s="508">
        <v>2864.5666666666666</v>
      </c>
      <c r="F260" s="508">
        <v>2775.9333333333334</v>
      </c>
      <c r="G260" s="508">
        <v>2713.2166666666667</v>
      </c>
      <c r="H260" s="508">
        <v>3015.9166666666665</v>
      </c>
      <c r="I260" s="508">
        <v>3078.6333333333328</v>
      </c>
      <c r="J260" s="508">
        <v>3167.2666666666664</v>
      </c>
      <c r="K260" s="507">
        <v>2990</v>
      </c>
      <c r="L260" s="507">
        <v>2838.65</v>
      </c>
      <c r="M260" s="507">
        <v>0.61955000000000005</v>
      </c>
    </row>
    <row r="261" spans="1:13">
      <c r="A261" s="254">
        <v>251</v>
      </c>
      <c r="B261" s="510" t="s">
        <v>403</v>
      </c>
      <c r="C261" s="507">
        <v>423.2</v>
      </c>
      <c r="D261" s="508">
        <v>427.83333333333331</v>
      </c>
      <c r="E261" s="508">
        <v>416.66666666666663</v>
      </c>
      <c r="F261" s="508">
        <v>410.13333333333333</v>
      </c>
      <c r="G261" s="508">
        <v>398.96666666666664</v>
      </c>
      <c r="H261" s="508">
        <v>434.36666666666662</v>
      </c>
      <c r="I261" s="508">
        <v>445.53333333333325</v>
      </c>
      <c r="J261" s="508">
        <v>452.06666666666661</v>
      </c>
      <c r="K261" s="507">
        <v>439</v>
      </c>
      <c r="L261" s="507">
        <v>421.3</v>
      </c>
      <c r="M261" s="507">
        <v>2.0415399999999999</v>
      </c>
    </row>
    <row r="262" spans="1:13">
      <c r="A262" s="254">
        <v>252</v>
      </c>
      <c r="B262" s="510" t="s">
        <v>404</v>
      </c>
      <c r="C262" s="507">
        <v>157.65</v>
      </c>
      <c r="D262" s="508">
        <v>155.6</v>
      </c>
      <c r="E262" s="508">
        <v>151.69999999999999</v>
      </c>
      <c r="F262" s="508">
        <v>145.75</v>
      </c>
      <c r="G262" s="508">
        <v>141.85</v>
      </c>
      <c r="H262" s="508">
        <v>161.54999999999998</v>
      </c>
      <c r="I262" s="508">
        <v>165.45000000000002</v>
      </c>
      <c r="J262" s="508">
        <v>171.39999999999998</v>
      </c>
      <c r="K262" s="507">
        <v>159.5</v>
      </c>
      <c r="L262" s="507">
        <v>149.65</v>
      </c>
      <c r="M262" s="507">
        <v>15.524050000000001</v>
      </c>
    </row>
    <row r="263" spans="1:13">
      <c r="A263" s="254">
        <v>253</v>
      </c>
      <c r="B263" s="510" t="s">
        <v>405</v>
      </c>
      <c r="C263" s="507">
        <v>121.6</v>
      </c>
      <c r="D263" s="508">
        <v>122</v>
      </c>
      <c r="E263" s="508">
        <v>119.85</v>
      </c>
      <c r="F263" s="508">
        <v>118.1</v>
      </c>
      <c r="G263" s="508">
        <v>115.94999999999999</v>
      </c>
      <c r="H263" s="508">
        <v>123.75</v>
      </c>
      <c r="I263" s="508">
        <v>125.9</v>
      </c>
      <c r="J263" s="508">
        <v>127.65</v>
      </c>
      <c r="K263" s="507">
        <v>124.15</v>
      </c>
      <c r="L263" s="507">
        <v>120.25</v>
      </c>
      <c r="M263" s="507">
        <v>10.51158</v>
      </c>
    </row>
    <row r="264" spans="1:13">
      <c r="A264" s="254">
        <v>254</v>
      </c>
      <c r="B264" s="510" t="s">
        <v>406</v>
      </c>
      <c r="C264" s="507">
        <v>96.75</v>
      </c>
      <c r="D264" s="508">
        <v>95.883333333333326</v>
      </c>
      <c r="E264" s="508">
        <v>93.766666666666652</v>
      </c>
      <c r="F264" s="508">
        <v>90.783333333333331</v>
      </c>
      <c r="G264" s="508">
        <v>88.666666666666657</v>
      </c>
      <c r="H264" s="508">
        <v>98.866666666666646</v>
      </c>
      <c r="I264" s="508">
        <v>100.98333333333332</v>
      </c>
      <c r="J264" s="508">
        <v>103.96666666666664</v>
      </c>
      <c r="K264" s="507">
        <v>98</v>
      </c>
      <c r="L264" s="507">
        <v>92.9</v>
      </c>
      <c r="M264" s="507">
        <v>23.642420000000001</v>
      </c>
    </row>
    <row r="265" spans="1:13">
      <c r="A265" s="254">
        <v>255</v>
      </c>
      <c r="B265" s="510" t="s">
        <v>258</v>
      </c>
      <c r="C265" s="507">
        <v>85.9</v>
      </c>
      <c r="D265" s="508">
        <v>85</v>
      </c>
      <c r="E265" s="508">
        <v>83.35</v>
      </c>
      <c r="F265" s="508">
        <v>80.8</v>
      </c>
      <c r="G265" s="508">
        <v>79.149999999999991</v>
      </c>
      <c r="H265" s="508">
        <v>87.55</v>
      </c>
      <c r="I265" s="508">
        <v>89.2</v>
      </c>
      <c r="J265" s="508">
        <v>91.75</v>
      </c>
      <c r="K265" s="507">
        <v>86.65</v>
      </c>
      <c r="L265" s="507">
        <v>82.45</v>
      </c>
      <c r="M265" s="507">
        <v>53.744309999999999</v>
      </c>
    </row>
    <row r="266" spans="1:13">
      <c r="A266" s="254">
        <v>256</v>
      </c>
      <c r="B266" s="510" t="s">
        <v>128</v>
      </c>
      <c r="C266" s="507">
        <v>429.65</v>
      </c>
      <c r="D266" s="508">
        <v>425.43333333333334</v>
      </c>
      <c r="E266" s="508">
        <v>419.11666666666667</v>
      </c>
      <c r="F266" s="508">
        <v>408.58333333333331</v>
      </c>
      <c r="G266" s="508">
        <v>402.26666666666665</v>
      </c>
      <c r="H266" s="508">
        <v>435.9666666666667</v>
      </c>
      <c r="I266" s="508">
        <v>442.28333333333342</v>
      </c>
      <c r="J266" s="508">
        <v>452.81666666666672</v>
      </c>
      <c r="K266" s="507">
        <v>431.75</v>
      </c>
      <c r="L266" s="507">
        <v>414.9</v>
      </c>
      <c r="M266" s="507">
        <v>101.46579</v>
      </c>
    </row>
    <row r="267" spans="1:13">
      <c r="A267" s="254">
        <v>257</v>
      </c>
      <c r="B267" s="510" t="s">
        <v>751</v>
      </c>
      <c r="C267" s="507">
        <v>91.5</v>
      </c>
      <c r="D267" s="508">
        <v>90.833333333333329</v>
      </c>
      <c r="E267" s="508">
        <v>89.666666666666657</v>
      </c>
      <c r="F267" s="508">
        <v>87.833333333333329</v>
      </c>
      <c r="G267" s="508">
        <v>86.666666666666657</v>
      </c>
      <c r="H267" s="508">
        <v>92.666666666666657</v>
      </c>
      <c r="I267" s="508">
        <v>93.833333333333314</v>
      </c>
      <c r="J267" s="508">
        <v>95.666666666666657</v>
      </c>
      <c r="K267" s="507">
        <v>92</v>
      </c>
      <c r="L267" s="507">
        <v>89</v>
      </c>
      <c r="M267" s="507">
        <v>4.4163600000000001</v>
      </c>
    </row>
    <row r="268" spans="1:13">
      <c r="A268" s="254">
        <v>258</v>
      </c>
      <c r="B268" s="510" t="s">
        <v>407</v>
      </c>
      <c r="C268" s="507">
        <v>58</v>
      </c>
      <c r="D268" s="508">
        <v>57.300000000000004</v>
      </c>
      <c r="E268" s="508">
        <v>56.300000000000011</v>
      </c>
      <c r="F268" s="508">
        <v>54.600000000000009</v>
      </c>
      <c r="G268" s="508">
        <v>53.600000000000016</v>
      </c>
      <c r="H268" s="508">
        <v>59.000000000000007</v>
      </c>
      <c r="I268" s="508">
        <v>59.999999999999993</v>
      </c>
      <c r="J268" s="508">
        <v>61.7</v>
      </c>
      <c r="K268" s="507">
        <v>58.3</v>
      </c>
      <c r="L268" s="507">
        <v>55.6</v>
      </c>
      <c r="M268" s="507">
        <v>7.2294900000000002</v>
      </c>
    </row>
    <row r="269" spans="1:13">
      <c r="A269" s="254">
        <v>259</v>
      </c>
      <c r="B269" s="510" t="s">
        <v>408</v>
      </c>
      <c r="C269" s="507">
        <v>95.55</v>
      </c>
      <c r="D269" s="508">
        <v>96.116666666666674</v>
      </c>
      <c r="E269" s="508">
        <v>93.233333333333348</v>
      </c>
      <c r="F269" s="508">
        <v>90.916666666666671</v>
      </c>
      <c r="G269" s="508">
        <v>88.033333333333346</v>
      </c>
      <c r="H269" s="508">
        <v>98.433333333333351</v>
      </c>
      <c r="I269" s="508">
        <v>101.31666666666668</v>
      </c>
      <c r="J269" s="508">
        <v>103.63333333333335</v>
      </c>
      <c r="K269" s="507">
        <v>99</v>
      </c>
      <c r="L269" s="507">
        <v>93.8</v>
      </c>
      <c r="M269" s="507">
        <v>11.17348</v>
      </c>
    </row>
    <row r="270" spans="1:13">
      <c r="A270" s="254">
        <v>260</v>
      </c>
      <c r="B270" s="510" t="s">
        <v>409</v>
      </c>
      <c r="C270" s="507">
        <v>28.5</v>
      </c>
      <c r="D270" s="508">
        <v>28.650000000000002</v>
      </c>
      <c r="E270" s="508">
        <v>27.950000000000003</v>
      </c>
      <c r="F270" s="508">
        <v>27.400000000000002</v>
      </c>
      <c r="G270" s="508">
        <v>26.700000000000003</v>
      </c>
      <c r="H270" s="508">
        <v>29.200000000000003</v>
      </c>
      <c r="I270" s="508">
        <v>29.9</v>
      </c>
      <c r="J270" s="508">
        <v>30.450000000000003</v>
      </c>
      <c r="K270" s="507">
        <v>29.35</v>
      </c>
      <c r="L270" s="507">
        <v>28.1</v>
      </c>
      <c r="M270" s="507">
        <v>25.156230000000001</v>
      </c>
    </row>
    <row r="271" spans="1:13">
      <c r="A271" s="254">
        <v>261</v>
      </c>
      <c r="B271" s="510" t="s">
        <v>410</v>
      </c>
      <c r="C271" s="507">
        <v>71.849999999999994</v>
      </c>
      <c r="D271" s="508">
        <v>71.5</v>
      </c>
      <c r="E271" s="508">
        <v>70.099999999999994</v>
      </c>
      <c r="F271" s="508">
        <v>68.349999999999994</v>
      </c>
      <c r="G271" s="508">
        <v>66.949999999999989</v>
      </c>
      <c r="H271" s="508">
        <v>73.25</v>
      </c>
      <c r="I271" s="508">
        <v>74.650000000000006</v>
      </c>
      <c r="J271" s="508">
        <v>76.400000000000006</v>
      </c>
      <c r="K271" s="507">
        <v>72.900000000000006</v>
      </c>
      <c r="L271" s="507">
        <v>69.75</v>
      </c>
      <c r="M271" s="507">
        <v>14.603529999999999</v>
      </c>
    </row>
    <row r="272" spans="1:13">
      <c r="A272" s="254">
        <v>262</v>
      </c>
      <c r="B272" s="510" t="s">
        <v>411</v>
      </c>
      <c r="C272" s="507">
        <v>79.599999999999994</v>
      </c>
      <c r="D272" s="508">
        <v>79.666666666666671</v>
      </c>
      <c r="E272" s="508">
        <v>77.583333333333343</v>
      </c>
      <c r="F272" s="508">
        <v>75.566666666666677</v>
      </c>
      <c r="G272" s="508">
        <v>73.483333333333348</v>
      </c>
      <c r="H272" s="508">
        <v>81.683333333333337</v>
      </c>
      <c r="I272" s="508">
        <v>83.76666666666668</v>
      </c>
      <c r="J272" s="508">
        <v>85.783333333333331</v>
      </c>
      <c r="K272" s="507">
        <v>81.75</v>
      </c>
      <c r="L272" s="507">
        <v>77.650000000000006</v>
      </c>
      <c r="M272" s="507">
        <v>14.909000000000001</v>
      </c>
    </row>
    <row r="273" spans="1:13">
      <c r="A273" s="254">
        <v>263</v>
      </c>
      <c r="B273" s="510" t="s">
        <v>412</v>
      </c>
      <c r="C273" s="507">
        <v>119.6</v>
      </c>
      <c r="D273" s="508">
        <v>120.51666666666667</v>
      </c>
      <c r="E273" s="508">
        <v>117.08333333333333</v>
      </c>
      <c r="F273" s="508">
        <v>114.56666666666666</v>
      </c>
      <c r="G273" s="508">
        <v>111.13333333333333</v>
      </c>
      <c r="H273" s="508">
        <v>123.03333333333333</v>
      </c>
      <c r="I273" s="508">
        <v>126.46666666666667</v>
      </c>
      <c r="J273" s="508">
        <v>128.98333333333335</v>
      </c>
      <c r="K273" s="507">
        <v>123.95</v>
      </c>
      <c r="L273" s="507">
        <v>118</v>
      </c>
      <c r="M273" s="507">
        <v>6.6249799999999999</v>
      </c>
    </row>
    <row r="274" spans="1:13">
      <c r="A274" s="254">
        <v>264</v>
      </c>
      <c r="B274" s="510" t="s">
        <v>413</v>
      </c>
      <c r="C274" s="507">
        <v>70</v>
      </c>
      <c r="D274" s="508">
        <v>70.899999999999991</v>
      </c>
      <c r="E274" s="508">
        <v>68.399999999999977</v>
      </c>
      <c r="F274" s="508">
        <v>66.799999999999983</v>
      </c>
      <c r="G274" s="508">
        <v>64.299999999999969</v>
      </c>
      <c r="H274" s="508">
        <v>72.499999999999986</v>
      </c>
      <c r="I274" s="508">
        <v>75.000000000000014</v>
      </c>
      <c r="J274" s="508">
        <v>76.599999999999994</v>
      </c>
      <c r="K274" s="507">
        <v>73.400000000000006</v>
      </c>
      <c r="L274" s="507">
        <v>69.3</v>
      </c>
      <c r="M274" s="507">
        <v>9.1134299999999993</v>
      </c>
    </row>
    <row r="275" spans="1:13">
      <c r="A275" s="254">
        <v>265</v>
      </c>
      <c r="B275" s="510" t="s">
        <v>127</v>
      </c>
      <c r="C275" s="507">
        <v>326.10000000000002</v>
      </c>
      <c r="D275" s="508">
        <v>323.06666666666666</v>
      </c>
      <c r="E275" s="508">
        <v>318.83333333333331</v>
      </c>
      <c r="F275" s="508">
        <v>311.56666666666666</v>
      </c>
      <c r="G275" s="508">
        <v>307.33333333333331</v>
      </c>
      <c r="H275" s="508">
        <v>330.33333333333331</v>
      </c>
      <c r="I275" s="508">
        <v>334.56666666666666</v>
      </c>
      <c r="J275" s="508">
        <v>341.83333333333331</v>
      </c>
      <c r="K275" s="507">
        <v>327.3</v>
      </c>
      <c r="L275" s="507">
        <v>315.8</v>
      </c>
      <c r="M275" s="507">
        <v>76.429410000000004</v>
      </c>
    </row>
    <row r="276" spans="1:13">
      <c r="A276" s="254">
        <v>266</v>
      </c>
      <c r="B276" s="510" t="s">
        <v>414</v>
      </c>
      <c r="C276" s="507">
        <v>2680.4</v>
      </c>
      <c r="D276" s="508">
        <v>2694.5499999999997</v>
      </c>
      <c r="E276" s="508">
        <v>2651.8499999999995</v>
      </c>
      <c r="F276" s="508">
        <v>2623.2999999999997</v>
      </c>
      <c r="G276" s="508">
        <v>2580.5999999999995</v>
      </c>
      <c r="H276" s="508">
        <v>2723.0999999999995</v>
      </c>
      <c r="I276" s="508">
        <v>2765.7999999999993</v>
      </c>
      <c r="J276" s="508">
        <v>2794.3499999999995</v>
      </c>
      <c r="K276" s="507">
        <v>2737.25</v>
      </c>
      <c r="L276" s="507">
        <v>2666</v>
      </c>
      <c r="M276" s="507">
        <v>0.15140000000000001</v>
      </c>
    </row>
    <row r="277" spans="1:13">
      <c r="A277" s="254">
        <v>267</v>
      </c>
      <c r="B277" s="510" t="s">
        <v>129</v>
      </c>
      <c r="C277" s="507">
        <v>2962.9</v>
      </c>
      <c r="D277" s="508">
        <v>2967.8166666666671</v>
      </c>
      <c r="E277" s="508">
        <v>2936.7833333333342</v>
      </c>
      <c r="F277" s="508">
        <v>2910.666666666667</v>
      </c>
      <c r="G277" s="508">
        <v>2879.6333333333341</v>
      </c>
      <c r="H277" s="508">
        <v>2993.9333333333343</v>
      </c>
      <c r="I277" s="508">
        <v>3024.9666666666672</v>
      </c>
      <c r="J277" s="508">
        <v>3051.0833333333344</v>
      </c>
      <c r="K277" s="507">
        <v>2998.85</v>
      </c>
      <c r="L277" s="507">
        <v>2941.7</v>
      </c>
      <c r="M277" s="507">
        <v>4.2771299999999997</v>
      </c>
    </row>
    <row r="278" spans="1:13">
      <c r="A278" s="254">
        <v>268</v>
      </c>
      <c r="B278" s="510" t="s">
        <v>130</v>
      </c>
      <c r="C278" s="507">
        <v>923.5</v>
      </c>
      <c r="D278" s="508">
        <v>937.1</v>
      </c>
      <c r="E278" s="508">
        <v>901.5</v>
      </c>
      <c r="F278" s="508">
        <v>879.5</v>
      </c>
      <c r="G278" s="508">
        <v>843.9</v>
      </c>
      <c r="H278" s="508">
        <v>959.1</v>
      </c>
      <c r="I278" s="508">
        <v>994.70000000000016</v>
      </c>
      <c r="J278" s="508">
        <v>1016.7</v>
      </c>
      <c r="K278" s="507">
        <v>972.7</v>
      </c>
      <c r="L278" s="507">
        <v>915.1</v>
      </c>
      <c r="M278" s="507">
        <v>14.284079999999999</v>
      </c>
    </row>
    <row r="279" spans="1:13">
      <c r="A279" s="254">
        <v>269</v>
      </c>
      <c r="B279" s="510" t="s">
        <v>415</v>
      </c>
      <c r="C279" s="507">
        <v>147.1</v>
      </c>
      <c r="D279" s="508">
        <v>147.76666666666668</v>
      </c>
      <c r="E279" s="508">
        <v>145.63333333333335</v>
      </c>
      <c r="F279" s="508">
        <v>144.16666666666669</v>
      </c>
      <c r="G279" s="508">
        <v>142.03333333333336</v>
      </c>
      <c r="H279" s="508">
        <v>149.23333333333335</v>
      </c>
      <c r="I279" s="508">
        <v>151.36666666666667</v>
      </c>
      <c r="J279" s="508">
        <v>152.83333333333334</v>
      </c>
      <c r="K279" s="507">
        <v>149.9</v>
      </c>
      <c r="L279" s="507">
        <v>146.30000000000001</v>
      </c>
      <c r="M279" s="507">
        <v>2.6502699999999999</v>
      </c>
    </row>
    <row r="280" spans="1:13">
      <c r="A280" s="254">
        <v>270</v>
      </c>
      <c r="B280" s="510" t="s">
        <v>417</v>
      </c>
      <c r="C280" s="507">
        <v>490.15</v>
      </c>
      <c r="D280" s="508">
        <v>488.95</v>
      </c>
      <c r="E280" s="508">
        <v>482.34999999999997</v>
      </c>
      <c r="F280" s="508">
        <v>474.54999999999995</v>
      </c>
      <c r="G280" s="508">
        <v>467.94999999999993</v>
      </c>
      <c r="H280" s="508">
        <v>496.75</v>
      </c>
      <c r="I280" s="508">
        <v>503.35</v>
      </c>
      <c r="J280" s="508">
        <v>511.15000000000003</v>
      </c>
      <c r="K280" s="507">
        <v>495.55</v>
      </c>
      <c r="L280" s="507">
        <v>481.15</v>
      </c>
      <c r="M280" s="507">
        <v>2.09971</v>
      </c>
    </row>
    <row r="281" spans="1:13">
      <c r="A281" s="254">
        <v>271</v>
      </c>
      <c r="B281" s="510" t="s">
        <v>418</v>
      </c>
      <c r="C281" s="507">
        <v>208.65</v>
      </c>
      <c r="D281" s="508">
        <v>209.56666666666669</v>
      </c>
      <c r="E281" s="508">
        <v>206.18333333333339</v>
      </c>
      <c r="F281" s="508">
        <v>203.7166666666667</v>
      </c>
      <c r="G281" s="508">
        <v>200.3333333333334</v>
      </c>
      <c r="H281" s="508">
        <v>212.03333333333339</v>
      </c>
      <c r="I281" s="508">
        <v>215.41666666666666</v>
      </c>
      <c r="J281" s="508">
        <v>217.88333333333338</v>
      </c>
      <c r="K281" s="507">
        <v>212.95</v>
      </c>
      <c r="L281" s="507">
        <v>207.1</v>
      </c>
      <c r="M281" s="507">
        <v>3.50183</v>
      </c>
    </row>
    <row r="282" spans="1:13">
      <c r="A282" s="254">
        <v>272</v>
      </c>
      <c r="B282" s="510" t="s">
        <v>419</v>
      </c>
      <c r="C282" s="507">
        <v>188.9</v>
      </c>
      <c r="D282" s="508">
        <v>189.68333333333331</v>
      </c>
      <c r="E282" s="508">
        <v>186.46666666666661</v>
      </c>
      <c r="F282" s="508">
        <v>184.0333333333333</v>
      </c>
      <c r="G282" s="508">
        <v>180.81666666666661</v>
      </c>
      <c r="H282" s="508">
        <v>192.11666666666662</v>
      </c>
      <c r="I282" s="508">
        <v>195.33333333333331</v>
      </c>
      <c r="J282" s="508">
        <v>197.76666666666662</v>
      </c>
      <c r="K282" s="507">
        <v>192.9</v>
      </c>
      <c r="L282" s="507">
        <v>187.25</v>
      </c>
      <c r="M282" s="507">
        <v>4.1923500000000002</v>
      </c>
    </row>
    <row r="283" spans="1:13">
      <c r="A283" s="254">
        <v>273</v>
      </c>
      <c r="B283" s="510" t="s">
        <v>752</v>
      </c>
      <c r="C283" s="507">
        <v>801.15</v>
      </c>
      <c r="D283" s="508">
        <v>796.45000000000016</v>
      </c>
      <c r="E283" s="508">
        <v>782.90000000000032</v>
      </c>
      <c r="F283" s="508">
        <v>764.6500000000002</v>
      </c>
      <c r="G283" s="508">
        <v>751.10000000000036</v>
      </c>
      <c r="H283" s="508">
        <v>814.70000000000027</v>
      </c>
      <c r="I283" s="508">
        <v>828.25000000000023</v>
      </c>
      <c r="J283" s="508">
        <v>846.50000000000023</v>
      </c>
      <c r="K283" s="507">
        <v>810</v>
      </c>
      <c r="L283" s="507">
        <v>778.2</v>
      </c>
      <c r="M283" s="507">
        <v>0.22292999999999999</v>
      </c>
    </row>
    <row r="284" spans="1:13">
      <c r="A284" s="254">
        <v>274</v>
      </c>
      <c r="B284" s="510" t="s">
        <v>420</v>
      </c>
      <c r="C284" s="507">
        <v>969.55</v>
      </c>
      <c r="D284" s="508">
        <v>980.19999999999993</v>
      </c>
      <c r="E284" s="508">
        <v>950.39999999999986</v>
      </c>
      <c r="F284" s="508">
        <v>931.24999999999989</v>
      </c>
      <c r="G284" s="508">
        <v>901.44999999999982</v>
      </c>
      <c r="H284" s="508">
        <v>999.34999999999991</v>
      </c>
      <c r="I284" s="508">
        <v>1029.1499999999999</v>
      </c>
      <c r="J284" s="508">
        <v>1048.3</v>
      </c>
      <c r="K284" s="507">
        <v>1010</v>
      </c>
      <c r="L284" s="507">
        <v>961.05</v>
      </c>
      <c r="M284" s="507">
        <v>1.8387100000000001</v>
      </c>
    </row>
    <row r="285" spans="1:13">
      <c r="A285" s="254">
        <v>275</v>
      </c>
      <c r="B285" s="510" t="s">
        <v>421</v>
      </c>
      <c r="C285" s="507">
        <v>395.75</v>
      </c>
      <c r="D285" s="508">
        <v>396.36666666666662</v>
      </c>
      <c r="E285" s="508">
        <v>389.53333333333325</v>
      </c>
      <c r="F285" s="508">
        <v>383.31666666666661</v>
      </c>
      <c r="G285" s="508">
        <v>376.48333333333323</v>
      </c>
      <c r="H285" s="508">
        <v>402.58333333333326</v>
      </c>
      <c r="I285" s="508">
        <v>409.41666666666663</v>
      </c>
      <c r="J285" s="508">
        <v>415.63333333333327</v>
      </c>
      <c r="K285" s="507">
        <v>403.2</v>
      </c>
      <c r="L285" s="507">
        <v>390.15</v>
      </c>
      <c r="M285" s="507">
        <v>2.2198500000000001</v>
      </c>
    </row>
    <row r="286" spans="1:13">
      <c r="A286" s="254">
        <v>276</v>
      </c>
      <c r="B286" s="510" t="s">
        <v>422</v>
      </c>
      <c r="C286" s="507">
        <v>562.65</v>
      </c>
      <c r="D286" s="508">
        <v>567.36666666666667</v>
      </c>
      <c r="E286" s="508">
        <v>555.7833333333333</v>
      </c>
      <c r="F286" s="508">
        <v>548.91666666666663</v>
      </c>
      <c r="G286" s="508">
        <v>537.33333333333326</v>
      </c>
      <c r="H286" s="508">
        <v>574.23333333333335</v>
      </c>
      <c r="I286" s="508">
        <v>585.81666666666661</v>
      </c>
      <c r="J286" s="508">
        <v>592.68333333333339</v>
      </c>
      <c r="K286" s="507">
        <v>578.95000000000005</v>
      </c>
      <c r="L286" s="507">
        <v>560.5</v>
      </c>
      <c r="M286" s="507">
        <v>8.0188699999999997</v>
      </c>
    </row>
    <row r="287" spans="1:13">
      <c r="A287" s="254">
        <v>277</v>
      </c>
      <c r="B287" s="510" t="s">
        <v>423</v>
      </c>
      <c r="C287" s="507">
        <v>66.25</v>
      </c>
      <c r="D287" s="508">
        <v>66.566666666666663</v>
      </c>
      <c r="E287" s="508">
        <v>65.23333333333332</v>
      </c>
      <c r="F287" s="508">
        <v>64.216666666666654</v>
      </c>
      <c r="G287" s="508">
        <v>62.883333333333312</v>
      </c>
      <c r="H287" s="508">
        <v>67.583333333333329</v>
      </c>
      <c r="I287" s="508">
        <v>68.916666666666671</v>
      </c>
      <c r="J287" s="508">
        <v>69.933333333333337</v>
      </c>
      <c r="K287" s="507">
        <v>67.900000000000006</v>
      </c>
      <c r="L287" s="507">
        <v>65.55</v>
      </c>
      <c r="M287" s="507">
        <v>16.096730000000001</v>
      </c>
    </row>
    <row r="288" spans="1:13">
      <c r="A288" s="254">
        <v>278</v>
      </c>
      <c r="B288" s="510" t="s">
        <v>424</v>
      </c>
      <c r="C288" s="507">
        <v>60.7</v>
      </c>
      <c r="D288" s="508">
        <v>61.066666666666663</v>
      </c>
      <c r="E288" s="508">
        <v>59.733333333333327</v>
      </c>
      <c r="F288" s="508">
        <v>58.766666666666666</v>
      </c>
      <c r="G288" s="508">
        <v>57.43333333333333</v>
      </c>
      <c r="H288" s="508">
        <v>62.033333333333324</v>
      </c>
      <c r="I288" s="508">
        <v>63.366666666666667</v>
      </c>
      <c r="J288" s="508">
        <v>64.333333333333314</v>
      </c>
      <c r="K288" s="507">
        <v>62.4</v>
      </c>
      <c r="L288" s="507">
        <v>60.1</v>
      </c>
      <c r="M288" s="507">
        <v>22.995460000000001</v>
      </c>
    </row>
    <row r="289" spans="1:13">
      <c r="A289" s="254">
        <v>279</v>
      </c>
      <c r="B289" s="510" t="s">
        <v>425</v>
      </c>
      <c r="C289" s="507">
        <v>516.95000000000005</v>
      </c>
      <c r="D289" s="508">
        <v>514.93333333333339</v>
      </c>
      <c r="E289" s="508">
        <v>509.01666666666677</v>
      </c>
      <c r="F289" s="508">
        <v>501.08333333333337</v>
      </c>
      <c r="G289" s="508">
        <v>495.16666666666674</v>
      </c>
      <c r="H289" s="508">
        <v>522.86666666666679</v>
      </c>
      <c r="I289" s="508">
        <v>528.7833333333333</v>
      </c>
      <c r="J289" s="508">
        <v>536.71666666666681</v>
      </c>
      <c r="K289" s="507">
        <v>520.85</v>
      </c>
      <c r="L289" s="507">
        <v>507</v>
      </c>
      <c r="M289" s="507">
        <v>1.52583</v>
      </c>
    </row>
    <row r="290" spans="1:13">
      <c r="A290" s="254">
        <v>280</v>
      </c>
      <c r="B290" s="510" t="s">
        <v>426</v>
      </c>
      <c r="C290" s="507">
        <v>459.6</v>
      </c>
      <c r="D290" s="508">
        <v>457.2166666666667</v>
      </c>
      <c r="E290" s="508">
        <v>450.43333333333339</v>
      </c>
      <c r="F290" s="508">
        <v>441.26666666666671</v>
      </c>
      <c r="G290" s="508">
        <v>434.48333333333341</v>
      </c>
      <c r="H290" s="508">
        <v>466.38333333333338</v>
      </c>
      <c r="I290" s="508">
        <v>473.16666666666669</v>
      </c>
      <c r="J290" s="508">
        <v>482.33333333333337</v>
      </c>
      <c r="K290" s="507">
        <v>464</v>
      </c>
      <c r="L290" s="507">
        <v>448.05</v>
      </c>
      <c r="M290" s="507">
        <v>2.7478600000000002</v>
      </c>
    </row>
    <row r="291" spans="1:13">
      <c r="A291" s="254">
        <v>281</v>
      </c>
      <c r="B291" s="510" t="s">
        <v>427</v>
      </c>
      <c r="C291" s="507">
        <v>244.4</v>
      </c>
      <c r="D291" s="508">
        <v>243.36666666666667</v>
      </c>
      <c r="E291" s="508">
        <v>238.58333333333334</v>
      </c>
      <c r="F291" s="508">
        <v>232.76666666666668</v>
      </c>
      <c r="G291" s="508">
        <v>227.98333333333335</v>
      </c>
      <c r="H291" s="508">
        <v>249.18333333333334</v>
      </c>
      <c r="I291" s="508">
        <v>253.96666666666664</v>
      </c>
      <c r="J291" s="508">
        <v>259.7833333333333</v>
      </c>
      <c r="K291" s="507">
        <v>248.15</v>
      </c>
      <c r="L291" s="507">
        <v>237.55</v>
      </c>
      <c r="M291" s="507">
        <v>0.65646000000000004</v>
      </c>
    </row>
    <row r="292" spans="1:13">
      <c r="A292" s="254">
        <v>282</v>
      </c>
      <c r="B292" s="510" t="s">
        <v>131</v>
      </c>
      <c r="C292" s="507">
        <v>1918.65</v>
      </c>
      <c r="D292" s="508">
        <v>1918.5833333333333</v>
      </c>
      <c r="E292" s="508">
        <v>1893.1666666666665</v>
      </c>
      <c r="F292" s="508">
        <v>1867.6833333333332</v>
      </c>
      <c r="G292" s="508">
        <v>1842.2666666666664</v>
      </c>
      <c r="H292" s="508">
        <v>1944.0666666666666</v>
      </c>
      <c r="I292" s="508">
        <v>1969.4833333333331</v>
      </c>
      <c r="J292" s="508">
        <v>1994.9666666666667</v>
      </c>
      <c r="K292" s="507">
        <v>1944</v>
      </c>
      <c r="L292" s="507">
        <v>1893.1</v>
      </c>
      <c r="M292" s="507">
        <v>26.43554</v>
      </c>
    </row>
    <row r="293" spans="1:13">
      <c r="A293" s="254">
        <v>283</v>
      </c>
      <c r="B293" s="510" t="s">
        <v>132</v>
      </c>
      <c r="C293" s="507">
        <v>102.75</v>
      </c>
      <c r="D293" s="508">
        <v>102.78333333333335</v>
      </c>
      <c r="E293" s="508">
        <v>99.766666666666694</v>
      </c>
      <c r="F293" s="508">
        <v>96.783333333333346</v>
      </c>
      <c r="G293" s="508">
        <v>93.766666666666694</v>
      </c>
      <c r="H293" s="508">
        <v>105.76666666666669</v>
      </c>
      <c r="I293" s="508">
        <v>108.78333333333335</v>
      </c>
      <c r="J293" s="508">
        <v>111.76666666666669</v>
      </c>
      <c r="K293" s="507">
        <v>105.8</v>
      </c>
      <c r="L293" s="507">
        <v>99.8</v>
      </c>
      <c r="M293" s="507">
        <v>146.61291</v>
      </c>
    </row>
    <row r="294" spans="1:13">
      <c r="A294" s="254">
        <v>284</v>
      </c>
      <c r="B294" s="510" t="s">
        <v>259</v>
      </c>
      <c r="C294" s="507">
        <v>2734.7</v>
      </c>
      <c r="D294" s="508">
        <v>2735.5666666666671</v>
      </c>
      <c r="E294" s="508">
        <v>2681.1333333333341</v>
      </c>
      <c r="F294" s="508">
        <v>2627.5666666666671</v>
      </c>
      <c r="G294" s="508">
        <v>2573.1333333333341</v>
      </c>
      <c r="H294" s="508">
        <v>2789.1333333333341</v>
      </c>
      <c r="I294" s="508">
        <v>2843.5666666666675</v>
      </c>
      <c r="J294" s="508">
        <v>2897.1333333333341</v>
      </c>
      <c r="K294" s="507">
        <v>2790</v>
      </c>
      <c r="L294" s="507">
        <v>2682</v>
      </c>
      <c r="M294" s="507">
        <v>2.3651200000000001</v>
      </c>
    </row>
    <row r="295" spans="1:13">
      <c r="A295" s="254">
        <v>285</v>
      </c>
      <c r="B295" s="510" t="s">
        <v>133</v>
      </c>
      <c r="C295" s="507">
        <v>419.8</v>
      </c>
      <c r="D295" s="508">
        <v>421.70000000000005</v>
      </c>
      <c r="E295" s="508">
        <v>409.80000000000007</v>
      </c>
      <c r="F295" s="508">
        <v>399.8</v>
      </c>
      <c r="G295" s="508">
        <v>387.90000000000003</v>
      </c>
      <c r="H295" s="508">
        <v>431.7000000000001</v>
      </c>
      <c r="I295" s="508">
        <v>443.60000000000008</v>
      </c>
      <c r="J295" s="508">
        <v>453.60000000000014</v>
      </c>
      <c r="K295" s="507">
        <v>433.6</v>
      </c>
      <c r="L295" s="507">
        <v>411.7</v>
      </c>
      <c r="M295" s="507">
        <v>51.262270000000001</v>
      </c>
    </row>
    <row r="296" spans="1:13">
      <c r="A296" s="254">
        <v>286</v>
      </c>
      <c r="B296" s="510" t="s">
        <v>753</v>
      </c>
      <c r="C296" s="507">
        <v>220.3</v>
      </c>
      <c r="D296" s="508">
        <v>220.76666666666668</v>
      </c>
      <c r="E296" s="508">
        <v>216.63333333333335</v>
      </c>
      <c r="F296" s="508">
        <v>212.96666666666667</v>
      </c>
      <c r="G296" s="508">
        <v>208.83333333333334</v>
      </c>
      <c r="H296" s="508">
        <v>224.43333333333337</v>
      </c>
      <c r="I296" s="508">
        <v>228.56666666666669</v>
      </c>
      <c r="J296" s="508">
        <v>232.23333333333338</v>
      </c>
      <c r="K296" s="507">
        <v>224.9</v>
      </c>
      <c r="L296" s="507">
        <v>217.1</v>
      </c>
      <c r="M296" s="507">
        <v>1.2693099999999999</v>
      </c>
    </row>
    <row r="297" spans="1:13">
      <c r="A297" s="254">
        <v>287</v>
      </c>
      <c r="B297" s="510" t="s">
        <v>428</v>
      </c>
      <c r="C297" s="507">
        <v>7579.6</v>
      </c>
      <c r="D297" s="508">
        <v>7501.166666666667</v>
      </c>
      <c r="E297" s="508">
        <v>7253.4333333333343</v>
      </c>
      <c r="F297" s="508">
        <v>6927.2666666666673</v>
      </c>
      <c r="G297" s="508">
        <v>6679.5333333333347</v>
      </c>
      <c r="H297" s="508">
        <v>7827.3333333333339</v>
      </c>
      <c r="I297" s="508">
        <v>8075.0666666666657</v>
      </c>
      <c r="J297" s="508">
        <v>8401.2333333333336</v>
      </c>
      <c r="K297" s="507">
        <v>7748.9</v>
      </c>
      <c r="L297" s="507">
        <v>7175</v>
      </c>
      <c r="M297" s="507">
        <v>0.46138000000000001</v>
      </c>
    </row>
    <row r="298" spans="1:13">
      <c r="A298" s="254">
        <v>288</v>
      </c>
      <c r="B298" s="510" t="s">
        <v>260</v>
      </c>
      <c r="C298" s="507">
        <v>4087.35</v>
      </c>
      <c r="D298" s="508">
        <v>4058.1166666666668</v>
      </c>
      <c r="E298" s="508">
        <v>3996.2333333333336</v>
      </c>
      <c r="F298" s="508">
        <v>3905.1166666666668</v>
      </c>
      <c r="G298" s="508">
        <v>3843.2333333333336</v>
      </c>
      <c r="H298" s="508">
        <v>4149.2333333333336</v>
      </c>
      <c r="I298" s="508">
        <v>4211.1166666666668</v>
      </c>
      <c r="J298" s="508">
        <v>4302.2333333333336</v>
      </c>
      <c r="K298" s="507">
        <v>4120</v>
      </c>
      <c r="L298" s="507">
        <v>3967</v>
      </c>
      <c r="M298" s="507">
        <v>3.1158399999999999</v>
      </c>
    </row>
    <row r="299" spans="1:13">
      <c r="A299" s="254">
        <v>289</v>
      </c>
      <c r="B299" s="510" t="s">
        <v>134</v>
      </c>
      <c r="C299" s="507">
        <v>1483.75</v>
      </c>
      <c r="D299" s="508">
        <v>1491.7166666666665</v>
      </c>
      <c r="E299" s="508">
        <v>1455.333333333333</v>
      </c>
      <c r="F299" s="508">
        <v>1426.9166666666665</v>
      </c>
      <c r="G299" s="508">
        <v>1390.5333333333331</v>
      </c>
      <c r="H299" s="508">
        <v>1520.133333333333</v>
      </c>
      <c r="I299" s="508">
        <v>1556.5166666666667</v>
      </c>
      <c r="J299" s="508">
        <v>1584.9333333333329</v>
      </c>
      <c r="K299" s="507">
        <v>1528.1</v>
      </c>
      <c r="L299" s="507">
        <v>1463.3</v>
      </c>
      <c r="M299" s="507">
        <v>31.815239999999999</v>
      </c>
    </row>
    <row r="300" spans="1:13">
      <c r="A300" s="254">
        <v>290</v>
      </c>
      <c r="B300" s="510" t="s">
        <v>429</v>
      </c>
      <c r="C300" s="507">
        <v>356.9</v>
      </c>
      <c r="D300" s="508">
        <v>358.26666666666665</v>
      </c>
      <c r="E300" s="508">
        <v>350.33333333333331</v>
      </c>
      <c r="F300" s="508">
        <v>343.76666666666665</v>
      </c>
      <c r="G300" s="508">
        <v>335.83333333333331</v>
      </c>
      <c r="H300" s="508">
        <v>364.83333333333331</v>
      </c>
      <c r="I300" s="508">
        <v>372.76666666666671</v>
      </c>
      <c r="J300" s="508">
        <v>379.33333333333331</v>
      </c>
      <c r="K300" s="507">
        <v>366.2</v>
      </c>
      <c r="L300" s="507">
        <v>351.7</v>
      </c>
      <c r="M300" s="507">
        <v>17.1602</v>
      </c>
    </row>
    <row r="301" spans="1:13">
      <c r="A301" s="254">
        <v>291</v>
      </c>
      <c r="B301" s="510" t="s">
        <v>430</v>
      </c>
      <c r="C301" s="507">
        <v>40.049999999999997</v>
      </c>
      <c r="D301" s="508">
        <v>40.349999999999994</v>
      </c>
      <c r="E301" s="508">
        <v>39.29999999999999</v>
      </c>
      <c r="F301" s="508">
        <v>38.549999999999997</v>
      </c>
      <c r="G301" s="508">
        <v>37.499999999999993</v>
      </c>
      <c r="H301" s="508">
        <v>41.099999999999987</v>
      </c>
      <c r="I301" s="508">
        <v>42.15</v>
      </c>
      <c r="J301" s="508">
        <v>42.899999999999984</v>
      </c>
      <c r="K301" s="507">
        <v>41.4</v>
      </c>
      <c r="L301" s="507">
        <v>39.6</v>
      </c>
      <c r="M301" s="507">
        <v>14.036110000000001</v>
      </c>
    </row>
    <row r="302" spans="1:13">
      <c r="A302" s="254">
        <v>292</v>
      </c>
      <c r="B302" s="510" t="s">
        <v>431</v>
      </c>
      <c r="C302" s="507">
        <v>1832.35</v>
      </c>
      <c r="D302" s="508">
        <v>1854.1166666666668</v>
      </c>
      <c r="E302" s="508">
        <v>1778.2333333333336</v>
      </c>
      <c r="F302" s="508">
        <v>1724.1166666666668</v>
      </c>
      <c r="G302" s="508">
        <v>1648.2333333333336</v>
      </c>
      <c r="H302" s="508">
        <v>1908.2333333333336</v>
      </c>
      <c r="I302" s="508">
        <v>1984.1166666666668</v>
      </c>
      <c r="J302" s="508">
        <v>2038.2333333333336</v>
      </c>
      <c r="K302" s="507">
        <v>1930</v>
      </c>
      <c r="L302" s="507">
        <v>1800</v>
      </c>
      <c r="M302" s="507">
        <v>2.0824799999999999</v>
      </c>
    </row>
    <row r="303" spans="1:13">
      <c r="A303" s="254">
        <v>293</v>
      </c>
      <c r="B303" s="510" t="s">
        <v>135</v>
      </c>
      <c r="C303" s="507">
        <v>1062.7</v>
      </c>
      <c r="D303" s="508">
        <v>1052.1166666666668</v>
      </c>
      <c r="E303" s="508">
        <v>1036.5833333333335</v>
      </c>
      <c r="F303" s="508">
        <v>1010.4666666666667</v>
      </c>
      <c r="G303" s="508">
        <v>994.93333333333339</v>
      </c>
      <c r="H303" s="508">
        <v>1078.2333333333336</v>
      </c>
      <c r="I303" s="508">
        <v>1093.7666666666669</v>
      </c>
      <c r="J303" s="508">
        <v>1119.8833333333337</v>
      </c>
      <c r="K303" s="507">
        <v>1067.6500000000001</v>
      </c>
      <c r="L303" s="507">
        <v>1026</v>
      </c>
      <c r="M303" s="507">
        <v>14.732049999999999</v>
      </c>
    </row>
    <row r="304" spans="1:13">
      <c r="A304" s="254">
        <v>294</v>
      </c>
      <c r="B304" s="510" t="s">
        <v>432</v>
      </c>
      <c r="C304" s="507">
        <v>1728.95</v>
      </c>
      <c r="D304" s="508">
        <v>1733.1499999999999</v>
      </c>
      <c r="E304" s="508">
        <v>1706.5999999999997</v>
      </c>
      <c r="F304" s="508">
        <v>1684.2499999999998</v>
      </c>
      <c r="G304" s="508">
        <v>1657.6999999999996</v>
      </c>
      <c r="H304" s="508">
        <v>1755.4999999999998</v>
      </c>
      <c r="I304" s="508">
        <v>1782.05</v>
      </c>
      <c r="J304" s="508">
        <v>1804.3999999999999</v>
      </c>
      <c r="K304" s="507">
        <v>1759.7</v>
      </c>
      <c r="L304" s="507">
        <v>1710.8</v>
      </c>
      <c r="M304" s="507">
        <v>0.31026999999999999</v>
      </c>
    </row>
    <row r="305" spans="1:13">
      <c r="A305" s="254">
        <v>295</v>
      </c>
      <c r="B305" s="510" t="s">
        <v>433</v>
      </c>
      <c r="C305" s="507">
        <v>866.75</v>
      </c>
      <c r="D305" s="508">
        <v>873.25</v>
      </c>
      <c r="E305" s="508">
        <v>851.5</v>
      </c>
      <c r="F305" s="508">
        <v>836.25</v>
      </c>
      <c r="G305" s="508">
        <v>814.5</v>
      </c>
      <c r="H305" s="508">
        <v>888.5</v>
      </c>
      <c r="I305" s="508">
        <v>910.25</v>
      </c>
      <c r="J305" s="508">
        <v>925.5</v>
      </c>
      <c r="K305" s="507">
        <v>895</v>
      </c>
      <c r="L305" s="507">
        <v>858</v>
      </c>
      <c r="M305" s="507">
        <v>0.55217000000000005</v>
      </c>
    </row>
    <row r="306" spans="1:13">
      <c r="A306" s="254">
        <v>296</v>
      </c>
      <c r="B306" s="510" t="s">
        <v>434</v>
      </c>
      <c r="C306" s="507">
        <v>45.9</v>
      </c>
      <c r="D306" s="508">
        <v>45.050000000000004</v>
      </c>
      <c r="E306" s="508">
        <v>43.100000000000009</v>
      </c>
      <c r="F306" s="508">
        <v>40.300000000000004</v>
      </c>
      <c r="G306" s="508">
        <v>38.350000000000009</v>
      </c>
      <c r="H306" s="508">
        <v>47.850000000000009</v>
      </c>
      <c r="I306" s="508">
        <v>49.800000000000011</v>
      </c>
      <c r="J306" s="508">
        <v>52.600000000000009</v>
      </c>
      <c r="K306" s="507">
        <v>47</v>
      </c>
      <c r="L306" s="507">
        <v>42.25</v>
      </c>
      <c r="M306" s="507">
        <v>62.384770000000003</v>
      </c>
    </row>
    <row r="307" spans="1:13">
      <c r="A307" s="254">
        <v>297</v>
      </c>
      <c r="B307" s="510" t="s">
        <v>435</v>
      </c>
      <c r="C307" s="507">
        <v>153.1</v>
      </c>
      <c r="D307" s="508">
        <v>153.33333333333334</v>
      </c>
      <c r="E307" s="508">
        <v>149.91666666666669</v>
      </c>
      <c r="F307" s="508">
        <v>146.73333333333335</v>
      </c>
      <c r="G307" s="508">
        <v>143.31666666666669</v>
      </c>
      <c r="H307" s="508">
        <v>156.51666666666668</v>
      </c>
      <c r="I307" s="508">
        <v>159.93333333333337</v>
      </c>
      <c r="J307" s="508">
        <v>163.11666666666667</v>
      </c>
      <c r="K307" s="507">
        <v>156.75</v>
      </c>
      <c r="L307" s="507">
        <v>150.15</v>
      </c>
      <c r="M307" s="507">
        <v>4.3942100000000002</v>
      </c>
    </row>
    <row r="308" spans="1:13">
      <c r="A308" s="254">
        <v>298</v>
      </c>
      <c r="B308" s="510" t="s">
        <v>146</v>
      </c>
      <c r="C308" s="507">
        <v>87673.55</v>
      </c>
      <c r="D308" s="508">
        <v>88054.683333333334</v>
      </c>
      <c r="E308" s="508">
        <v>86618.866666666669</v>
      </c>
      <c r="F308" s="508">
        <v>85564.183333333334</v>
      </c>
      <c r="G308" s="508">
        <v>84128.366666666669</v>
      </c>
      <c r="H308" s="508">
        <v>89109.366666666669</v>
      </c>
      <c r="I308" s="508">
        <v>90545.183333333349</v>
      </c>
      <c r="J308" s="508">
        <v>91599.866666666669</v>
      </c>
      <c r="K308" s="507">
        <v>89490.5</v>
      </c>
      <c r="L308" s="507">
        <v>87000</v>
      </c>
      <c r="M308" s="507">
        <v>0.2266</v>
      </c>
    </row>
    <row r="309" spans="1:13">
      <c r="A309" s="254">
        <v>299</v>
      </c>
      <c r="B309" s="510" t="s">
        <v>143</v>
      </c>
      <c r="C309" s="507">
        <v>1223.3499999999999</v>
      </c>
      <c r="D309" s="508">
        <v>1210.5833333333333</v>
      </c>
      <c r="E309" s="508">
        <v>1194.7666666666664</v>
      </c>
      <c r="F309" s="508">
        <v>1166.1833333333332</v>
      </c>
      <c r="G309" s="508">
        <v>1150.3666666666663</v>
      </c>
      <c r="H309" s="508">
        <v>1239.1666666666665</v>
      </c>
      <c r="I309" s="508">
        <v>1254.9833333333336</v>
      </c>
      <c r="J309" s="508">
        <v>1283.5666666666666</v>
      </c>
      <c r="K309" s="507">
        <v>1226.4000000000001</v>
      </c>
      <c r="L309" s="507">
        <v>1182</v>
      </c>
      <c r="M309" s="507">
        <v>7.3311400000000004</v>
      </c>
    </row>
    <row r="310" spans="1:13">
      <c r="A310" s="254">
        <v>300</v>
      </c>
      <c r="B310" s="510" t="s">
        <v>436</v>
      </c>
      <c r="C310" s="507">
        <v>3630.35</v>
      </c>
      <c r="D310" s="508">
        <v>3658.65</v>
      </c>
      <c r="E310" s="508">
        <v>3586.65</v>
      </c>
      <c r="F310" s="508">
        <v>3542.95</v>
      </c>
      <c r="G310" s="508">
        <v>3470.95</v>
      </c>
      <c r="H310" s="508">
        <v>3702.3500000000004</v>
      </c>
      <c r="I310" s="508">
        <v>3774.3500000000004</v>
      </c>
      <c r="J310" s="508">
        <v>3818.0500000000006</v>
      </c>
      <c r="K310" s="507">
        <v>3730.65</v>
      </c>
      <c r="L310" s="507">
        <v>3614.95</v>
      </c>
      <c r="M310" s="507">
        <v>0.1043</v>
      </c>
    </row>
    <row r="311" spans="1:13">
      <c r="A311" s="254">
        <v>301</v>
      </c>
      <c r="B311" s="510" t="s">
        <v>437</v>
      </c>
      <c r="C311" s="507">
        <v>282.85000000000002</v>
      </c>
      <c r="D311" s="508">
        <v>283.09999999999997</v>
      </c>
      <c r="E311" s="508">
        <v>280.74999999999994</v>
      </c>
      <c r="F311" s="508">
        <v>278.64999999999998</v>
      </c>
      <c r="G311" s="508">
        <v>276.29999999999995</v>
      </c>
      <c r="H311" s="508">
        <v>285.19999999999993</v>
      </c>
      <c r="I311" s="508">
        <v>287.54999999999995</v>
      </c>
      <c r="J311" s="508">
        <v>289.64999999999992</v>
      </c>
      <c r="K311" s="507">
        <v>285.45</v>
      </c>
      <c r="L311" s="507">
        <v>281</v>
      </c>
      <c r="M311" s="507">
        <v>0.42998999999999998</v>
      </c>
    </row>
    <row r="312" spans="1:13">
      <c r="A312" s="254">
        <v>302</v>
      </c>
      <c r="B312" s="510" t="s">
        <v>137</v>
      </c>
      <c r="C312" s="507">
        <v>206.4</v>
      </c>
      <c r="D312" s="508">
        <v>205.70000000000002</v>
      </c>
      <c r="E312" s="508">
        <v>200.85000000000002</v>
      </c>
      <c r="F312" s="508">
        <v>195.3</v>
      </c>
      <c r="G312" s="508">
        <v>190.45000000000002</v>
      </c>
      <c r="H312" s="508">
        <v>211.25000000000003</v>
      </c>
      <c r="I312" s="508">
        <v>216.1</v>
      </c>
      <c r="J312" s="508">
        <v>221.65000000000003</v>
      </c>
      <c r="K312" s="507">
        <v>210.55</v>
      </c>
      <c r="L312" s="507">
        <v>200.15</v>
      </c>
      <c r="M312" s="507">
        <v>54.09355</v>
      </c>
    </row>
    <row r="313" spans="1:13">
      <c r="A313" s="254">
        <v>303</v>
      </c>
      <c r="B313" s="510" t="s">
        <v>136</v>
      </c>
      <c r="C313" s="507">
        <v>844.4</v>
      </c>
      <c r="D313" s="508">
        <v>843.4666666666667</v>
      </c>
      <c r="E313" s="508">
        <v>824.93333333333339</v>
      </c>
      <c r="F313" s="508">
        <v>805.4666666666667</v>
      </c>
      <c r="G313" s="508">
        <v>786.93333333333339</v>
      </c>
      <c r="H313" s="508">
        <v>862.93333333333339</v>
      </c>
      <c r="I313" s="508">
        <v>881.4666666666667</v>
      </c>
      <c r="J313" s="508">
        <v>900.93333333333339</v>
      </c>
      <c r="K313" s="507">
        <v>862</v>
      </c>
      <c r="L313" s="507">
        <v>824</v>
      </c>
      <c r="M313" s="507">
        <v>30.693429999999999</v>
      </c>
    </row>
    <row r="314" spans="1:13">
      <c r="A314" s="254">
        <v>304</v>
      </c>
      <c r="B314" s="510" t="s">
        <v>438</v>
      </c>
      <c r="C314" s="507">
        <v>174.55</v>
      </c>
      <c r="D314" s="508">
        <v>175.70000000000002</v>
      </c>
      <c r="E314" s="508">
        <v>171.45000000000005</v>
      </c>
      <c r="F314" s="508">
        <v>168.35000000000002</v>
      </c>
      <c r="G314" s="508">
        <v>164.10000000000005</v>
      </c>
      <c r="H314" s="508">
        <v>178.80000000000004</v>
      </c>
      <c r="I314" s="508">
        <v>183.04999999999998</v>
      </c>
      <c r="J314" s="508">
        <v>186.15000000000003</v>
      </c>
      <c r="K314" s="507">
        <v>179.95</v>
      </c>
      <c r="L314" s="507">
        <v>172.6</v>
      </c>
      <c r="M314" s="507">
        <v>3.70844</v>
      </c>
    </row>
    <row r="315" spans="1:13">
      <c r="A315" s="254">
        <v>305</v>
      </c>
      <c r="B315" s="510" t="s">
        <v>439</v>
      </c>
      <c r="C315" s="507">
        <v>226.45</v>
      </c>
      <c r="D315" s="508">
        <v>228.21666666666667</v>
      </c>
      <c r="E315" s="508">
        <v>223.33333333333334</v>
      </c>
      <c r="F315" s="508">
        <v>220.21666666666667</v>
      </c>
      <c r="G315" s="508">
        <v>215.33333333333334</v>
      </c>
      <c r="H315" s="508">
        <v>231.33333333333334</v>
      </c>
      <c r="I315" s="508">
        <v>236.21666666666667</v>
      </c>
      <c r="J315" s="508">
        <v>239.33333333333334</v>
      </c>
      <c r="K315" s="507">
        <v>233.1</v>
      </c>
      <c r="L315" s="507">
        <v>225.1</v>
      </c>
      <c r="M315" s="507">
        <v>0.34509000000000001</v>
      </c>
    </row>
    <row r="316" spans="1:13">
      <c r="A316" s="254">
        <v>306</v>
      </c>
      <c r="B316" s="510" t="s">
        <v>440</v>
      </c>
      <c r="C316" s="507">
        <v>584.85</v>
      </c>
      <c r="D316" s="508">
        <v>587.81666666666672</v>
      </c>
      <c r="E316" s="508">
        <v>562.03333333333342</v>
      </c>
      <c r="F316" s="508">
        <v>539.2166666666667</v>
      </c>
      <c r="G316" s="508">
        <v>513.43333333333339</v>
      </c>
      <c r="H316" s="508">
        <v>610.63333333333344</v>
      </c>
      <c r="I316" s="508">
        <v>636.41666666666674</v>
      </c>
      <c r="J316" s="508">
        <v>659.23333333333346</v>
      </c>
      <c r="K316" s="507">
        <v>613.6</v>
      </c>
      <c r="L316" s="507">
        <v>565</v>
      </c>
      <c r="M316" s="507">
        <v>2.4815499999999999</v>
      </c>
    </row>
    <row r="317" spans="1:13">
      <c r="A317" s="254">
        <v>307</v>
      </c>
      <c r="B317" s="510" t="s">
        <v>138</v>
      </c>
      <c r="C317" s="507">
        <v>160.4</v>
      </c>
      <c r="D317" s="508">
        <v>161.4</v>
      </c>
      <c r="E317" s="508">
        <v>157.85000000000002</v>
      </c>
      <c r="F317" s="508">
        <v>155.30000000000001</v>
      </c>
      <c r="G317" s="508">
        <v>151.75000000000003</v>
      </c>
      <c r="H317" s="508">
        <v>163.95000000000002</v>
      </c>
      <c r="I317" s="508">
        <v>167.50000000000003</v>
      </c>
      <c r="J317" s="508">
        <v>170.05</v>
      </c>
      <c r="K317" s="507">
        <v>164.95</v>
      </c>
      <c r="L317" s="507">
        <v>158.85</v>
      </c>
      <c r="M317" s="507">
        <v>65.357939999999999</v>
      </c>
    </row>
    <row r="318" spans="1:13">
      <c r="A318" s="254">
        <v>308</v>
      </c>
      <c r="B318" s="510" t="s">
        <v>261</v>
      </c>
      <c r="C318" s="507">
        <v>40.1</v>
      </c>
      <c r="D318" s="508">
        <v>40.616666666666667</v>
      </c>
      <c r="E318" s="508">
        <v>39.083333333333336</v>
      </c>
      <c r="F318" s="508">
        <v>38.06666666666667</v>
      </c>
      <c r="G318" s="508">
        <v>36.533333333333339</v>
      </c>
      <c r="H318" s="508">
        <v>41.633333333333333</v>
      </c>
      <c r="I318" s="508">
        <v>43.166666666666664</v>
      </c>
      <c r="J318" s="508">
        <v>44.18333333333333</v>
      </c>
      <c r="K318" s="507">
        <v>42.15</v>
      </c>
      <c r="L318" s="507">
        <v>39.6</v>
      </c>
      <c r="M318" s="507">
        <v>34.121589999999998</v>
      </c>
    </row>
    <row r="319" spans="1:13">
      <c r="A319" s="254">
        <v>309</v>
      </c>
      <c r="B319" s="510" t="s">
        <v>139</v>
      </c>
      <c r="C319" s="507">
        <v>392.35</v>
      </c>
      <c r="D319" s="508">
        <v>392.86666666666662</v>
      </c>
      <c r="E319" s="508">
        <v>388.83333333333326</v>
      </c>
      <c r="F319" s="508">
        <v>385.31666666666666</v>
      </c>
      <c r="G319" s="508">
        <v>381.2833333333333</v>
      </c>
      <c r="H319" s="508">
        <v>396.38333333333321</v>
      </c>
      <c r="I319" s="508">
        <v>400.41666666666663</v>
      </c>
      <c r="J319" s="508">
        <v>403.93333333333317</v>
      </c>
      <c r="K319" s="507">
        <v>396.9</v>
      </c>
      <c r="L319" s="507">
        <v>389.35</v>
      </c>
      <c r="M319" s="507">
        <v>13.59625</v>
      </c>
    </row>
    <row r="320" spans="1:13">
      <c r="A320" s="254">
        <v>310</v>
      </c>
      <c r="B320" s="510" t="s">
        <v>140</v>
      </c>
      <c r="C320" s="507">
        <v>7089.3</v>
      </c>
      <c r="D320" s="508">
        <v>7087.75</v>
      </c>
      <c r="E320" s="508">
        <v>7012.55</v>
      </c>
      <c r="F320" s="508">
        <v>6935.8</v>
      </c>
      <c r="G320" s="508">
        <v>6860.6</v>
      </c>
      <c r="H320" s="508">
        <v>7164.5</v>
      </c>
      <c r="I320" s="508">
        <v>7239.7000000000007</v>
      </c>
      <c r="J320" s="508">
        <v>7316.45</v>
      </c>
      <c r="K320" s="507">
        <v>7162.95</v>
      </c>
      <c r="L320" s="507">
        <v>7011</v>
      </c>
      <c r="M320" s="507">
        <v>7.0030900000000003</v>
      </c>
    </row>
    <row r="321" spans="1:13">
      <c r="A321" s="254">
        <v>311</v>
      </c>
      <c r="B321" s="510" t="s">
        <v>142</v>
      </c>
      <c r="C321" s="507">
        <v>893.55</v>
      </c>
      <c r="D321" s="508">
        <v>888.15</v>
      </c>
      <c r="E321" s="508">
        <v>879.09999999999991</v>
      </c>
      <c r="F321" s="508">
        <v>864.65</v>
      </c>
      <c r="G321" s="508">
        <v>855.59999999999991</v>
      </c>
      <c r="H321" s="508">
        <v>902.59999999999991</v>
      </c>
      <c r="I321" s="508">
        <v>911.64999999999986</v>
      </c>
      <c r="J321" s="508">
        <v>926.09999999999991</v>
      </c>
      <c r="K321" s="507">
        <v>897.2</v>
      </c>
      <c r="L321" s="507">
        <v>873.7</v>
      </c>
      <c r="M321" s="507">
        <v>11.939909999999999</v>
      </c>
    </row>
    <row r="322" spans="1:13">
      <c r="A322" s="254">
        <v>312</v>
      </c>
      <c r="B322" s="510" t="s">
        <v>441</v>
      </c>
      <c r="C322" s="507">
        <v>1918.15</v>
      </c>
      <c r="D322" s="508">
        <v>1912.7166666666665</v>
      </c>
      <c r="E322" s="508">
        <v>1887.4333333333329</v>
      </c>
      <c r="F322" s="508">
        <v>1856.7166666666665</v>
      </c>
      <c r="G322" s="508">
        <v>1831.4333333333329</v>
      </c>
      <c r="H322" s="508">
        <v>1943.4333333333329</v>
      </c>
      <c r="I322" s="508">
        <v>1968.7166666666662</v>
      </c>
      <c r="J322" s="508">
        <v>1999.4333333333329</v>
      </c>
      <c r="K322" s="507">
        <v>1938</v>
      </c>
      <c r="L322" s="507">
        <v>1882</v>
      </c>
      <c r="M322" s="507">
        <v>0.4919</v>
      </c>
    </row>
    <row r="323" spans="1:13">
      <c r="A323" s="254">
        <v>313</v>
      </c>
      <c r="B323" s="510" t="s">
        <v>144</v>
      </c>
      <c r="C323" s="507">
        <v>1931.8</v>
      </c>
      <c r="D323" s="508">
        <v>1909.1833333333334</v>
      </c>
      <c r="E323" s="508">
        <v>1876.3666666666668</v>
      </c>
      <c r="F323" s="508">
        <v>1820.9333333333334</v>
      </c>
      <c r="G323" s="508">
        <v>1788.1166666666668</v>
      </c>
      <c r="H323" s="508">
        <v>1964.6166666666668</v>
      </c>
      <c r="I323" s="508">
        <v>1997.4333333333334</v>
      </c>
      <c r="J323" s="508">
        <v>2052.8666666666668</v>
      </c>
      <c r="K323" s="507">
        <v>1942</v>
      </c>
      <c r="L323" s="507">
        <v>1853.75</v>
      </c>
      <c r="M323" s="507">
        <v>18.75196</v>
      </c>
    </row>
    <row r="324" spans="1:13">
      <c r="A324" s="254">
        <v>314</v>
      </c>
      <c r="B324" s="510" t="s">
        <v>442</v>
      </c>
      <c r="C324" s="507">
        <v>99.05</v>
      </c>
      <c r="D324" s="508">
        <v>98.850000000000009</v>
      </c>
      <c r="E324" s="508">
        <v>96.90000000000002</v>
      </c>
      <c r="F324" s="508">
        <v>94.750000000000014</v>
      </c>
      <c r="G324" s="508">
        <v>92.800000000000026</v>
      </c>
      <c r="H324" s="508">
        <v>101.00000000000001</v>
      </c>
      <c r="I324" s="508">
        <v>102.95</v>
      </c>
      <c r="J324" s="508">
        <v>105.10000000000001</v>
      </c>
      <c r="K324" s="507">
        <v>100.8</v>
      </c>
      <c r="L324" s="507">
        <v>96.7</v>
      </c>
      <c r="M324" s="507">
        <v>6.0293000000000001</v>
      </c>
    </row>
    <row r="325" spans="1:13">
      <c r="A325" s="254">
        <v>315</v>
      </c>
      <c r="B325" s="510" t="s">
        <v>443</v>
      </c>
      <c r="C325" s="507">
        <v>546.70000000000005</v>
      </c>
      <c r="D325" s="508">
        <v>538.9666666666667</v>
      </c>
      <c r="E325" s="508">
        <v>527.73333333333335</v>
      </c>
      <c r="F325" s="508">
        <v>508.76666666666665</v>
      </c>
      <c r="G325" s="508">
        <v>497.5333333333333</v>
      </c>
      <c r="H325" s="508">
        <v>557.93333333333339</v>
      </c>
      <c r="I325" s="508">
        <v>569.16666666666674</v>
      </c>
      <c r="J325" s="508">
        <v>588.13333333333344</v>
      </c>
      <c r="K325" s="507">
        <v>550.20000000000005</v>
      </c>
      <c r="L325" s="507">
        <v>520</v>
      </c>
      <c r="M325" s="507">
        <v>1.5368599999999999</v>
      </c>
    </row>
    <row r="326" spans="1:13">
      <c r="A326" s="254">
        <v>316</v>
      </c>
      <c r="B326" s="510" t="s">
        <v>754</v>
      </c>
      <c r="C326" s="507">
        <v>192.8</v>
      </c>
      <c r="D326" s="508">
        <v>193.71666666666667</v>
      </c>
      <c r="E326" s="508">
        <v>190.93333333333334</v>
      </c>
      <c r="F326" s="508">
        <v>189.06666666666666</v>
      </c>
      <c r="G326" s="508">
        <v>186.28333333333333</v>
      </c>
      <c r="H326" s="508">
        <v>195.58333333333334</v>
      </c>
      <c r="I326" s="508">
        <v>198.3666666666667</v>
      </c>
      <c r="J326" s="508">
        <v>200.23333333333335</v>
      </c>
      <c r="K326" s="507">
        <v>196.5</v>
      </c>
      <c r="L326" s="507">
        <v>191.85</v>
      </c>
      <c r="M326" s="507">
        <v>4.70777</v>
      </c>
    </row>
    <row r="327" spans="1:13">
      <c r="A327" s="254">
        <v>317</v>
      </c>
      <c r="B327" s="510" t="s">
        <v>145</v>
      </c>
      <c r="C327" s="507">
        <v>218.55</v>
      </c>
      <c r="D327" s="508">
        <v>216.85</v>
      </c>
      <c r="E327" s="508">
        <v>213.95</v>
      </c>
      <c r="F327" s="508">
        <v>209.35</v>
      </c>
      <c r="G327" s="508">
        <v>206.45</v>
      </c>
      <c r="H327" s="508">
        <v>221.45</v>
      </c>
      <c r="I327" s="508">
        <v>224.35000000000002</v>
      </c>
      <c r="J327" s="508">
        <v>228.95</v>
      </c>
      <c r="K327" s="507">
        <v>219.75</v>
      </c>
      <c r="L327" s="507">
        <v>212.25</v>
      </c>
      <c r="M327" s="507">
        <v>142.85337000000001</v>
      </c>
    </row>
    <row r="328" spans="1:13">
      <c r="A328" s="254">
        <v>318</v>
      </c>
      <c r="B328" s="510" t="s">
        <v>444</v>
      </c>
      <c r="C328" s="507">
        <v>662.55</v>
      </c>
      <c r="D328" s="508">
        <v>656.88333333333333</v>
      </c>
      <c r="E328" s="508">
        <v>645.31666666666661</v>
      </c>
      <c r="F328" s="508">
        <v>628.08333333333326</v>
      </c>
      <c r="G328" s="508">
        <v>616.51666666666654</v>
      </c>
      <c r="H328" s="508">
        <v>674.11666666666667</v>
      </c>
      <c r="I328" s="508">
        <v>685.68333333333351</v>
      </c>
      <c r="J328" s="508">
        <v>702.91666666666674</v>
      </c>
      <c r="K328" s="507">
        <v>668.45</v>
      </c>
      <c r="L328" s="507">
        <v>639.65</v>
      </c>
      <c r="M328" s="507">
        <v>1.3794200000000001</v>
      </c>
    </row>
    <row r="329" spans="1:13">
      <c r="A329" s="254">
        <v>319</v>
      </c>
      <c r="B329" s="510" t="s">
        <v>262</v>
      </c>
      <c r="C329" s="507">
        <v>1628.45</v>
      </c>
      <c r="D329" s="508">
        <v>1629.5333333333335</v>
      </c>
      <c r="E329" s="508">
        <v>1613.866666666667</v>
      </c>
      <c r="F329" s="508">
        <v>1599.2833333333335</v>
      </c>
      <c r="G329" s="508">
        <v>1583.616666666667</v>
      </c>
      <c r="H329" s="508">
        <v>1644.116666666667</v>
      </c>
      <c r="I329" s="508">
        <v>1659.7833333333335</v>
      </c>
      <c r="J329" s="508">
        <v>1674.366666666667</v>
      </c>
      <c r="K329" s="507">
        <v>1645.2</v>
      </c>
      <c r="L329" s="507">
        <v>1614.95</v>
      </c>
      <c r="M329" s="507">
        <v>3.4289399999999999</v>
      </c>
    </row>
    <row r="330" spans="1:13">
      <c r="A330" s="254">
        <v>320</v>
      </c>
      <c r="B330" s="510" t="s">
        <v>445</v>
      </c>
      <c r="C330" s="507">
        <v>1539.7</v>
      </c>
      <c r="D330" s="508">
        <v>1535.0500000000002</v>
      </c>
      <c r="E330" s="508">
        <v>1520.2000000000003</v>
      </c>
      <c r="F330" s="508">
        <v>1500.7</v>
      </c>
      <c r="G330" s="508">
        <v>1485.8500000000001</v>
      </c>
      <c r="H330" s="508">
        <v>1554.5500000000004</v>
      </c>
      <c r="I330" s="508">
        <v>1569.4000000000003</v>
      </c>
      <c r="J330" s="508">
        <v>1588.9000000000005</v>
      </c>
      <c r="K330" s="507">
        <v>1549.9</v>
      </c>
      <c r="L330" s="507">
        <v>1515.55</v>
      </c>
      <c r="M330" s="507">
        <v>2.7624</v>
      </c>
    </row>
    <row r="331" spans="1:13">
      <c r="A331" s="254">
        <v>321</v>
      </c>
      <c r="B331" s="510" t="s">
        <v>147</v>
      </c>
      <c r="C331" s="507">
        <v>1262.75</v>
      </c>
      <c r="D331" s="508">
        <v>1266.4166666666667</v>
      </c>
      <c r="E331" s="508">
        <v>1247.8333333333335</v>
      </c>
      <c r="F331" s="508">
        <v>1232.9166666666667</v>
      </c>
      <c r="G331" s="508">
        <v>1214.3333333333335</v>
      </c>
      <c r="H331" s="508">
        <v>1281.3333333333335</v>
      </c>
      <c r="I331" s="508">
        <v>1299.916666666667</v>
      </c>
      <c r="J331" s="508">
        <v>1314.8333333333335</v>
      </c>
      <c r="K331" s="507">
        <v>1285</v>
      </c>
      <c r="L331" s="507">
        <v>1251.5</v>
      </c>
      <c r="M331" s="507">
        <v>6.6380699999999999</v>
      </c>
    </row>
    <row r="332" spans="1:13">
      <c r="A332" s="254">
        <v>322</v>
      </c>
      <c r="B332" s="510" t="s">
        <v>263</v>
      </c>
      <c r="C332" s="507">
        <v>826.95</v>
      </c>
      <c r="D332" s="508">
        <v>822.46666666666658</v>
      </c>
      <c r="E332" s="508">
        <v>812.53333333333319</v>
      </c>
      <c r="F332" s="508">
        <v>798.11666666666656</v>
      </c>
      <c r="G332" s="508">
        <v>788.18333333333317</v>
      </c>
      <c r="H332" s="508">
        <v>836.88333333333321</v>
      </c>
      <c r="I332" s="508">
        <v>846.81666666666661</v>
      </c>
      <c r="J332" s="508">
        <v>861.23333333333323</v>
      </c>
      <c r="K332" s="507">
        <v>832.4</v>
      </c>
      <c r="L332" s="507">
        <v>808.05</v>
      </c>
      <c r="M332" s="507">
        <v>1.99587</v>
      </c>
    </row>
    <row r="333" spans="1:13">
      <c r="A333" s="254">
        <v>323</v>
      </c>
      <c r="B333" s="510" t="s">
        <v>149</v>
      </c>
      <c r="C333" s="507">
        <v>47.95</v>
      </c>
      <c r="D333" s="508">
        <v>48.166666666666664</v>
      </c>
      <c r="E333" s="508">
        <v>46.733333333333327</v>
      </c>
      <c r="F333" s="508">
        <v>45.516666666666666</v>
      </c>
      <c r="G333" s="508">
        <v>44.083333333333329</v>
      </c>
      <c r="H333" s="508">
        <v>49.383333333333326</v>
      </c>
      <c r="I333" s="508">
        <v>50.816666666666663</v>
      </c>
      <c r="J333" s="508">
        <v>52.033333333333324</v>
      </c>
      <c r="K333" s="507">
        <v>49.6</v>
      </c>
      <c r="L333" s="507">
        <v>46.95</v>
      </c>
      <c r="M333" s="507">
        <v>109.00792</v>
      </c>
    </row>
    <row r="334" spans="1:13">
      <c r="A334" s="254">
        <v>324</v>
      </c>
      <c r="B334" s="510" t="s">
        <v>150</v>
      </c>
      <c r="C334" s="507">
        <v>85.95</v>
      </c>
      <c r="D334" s="508">
        <v>85.95</v>
      </c>
      <c r="E334" s="508">
        <v>84.300000000000011</v>
      </c>
      <c r="F334" s="508">
        <v>82.65</v>
      </c>
      <c r="G334" s="508">
        <v>81.000000000000014</v>
      </c>
      <c r="H334" s="508">
        <v>87.600000000000009</v>
      </c>
      <c r="I334" s="508">
        <v>89.250000000000014</v>
      </c>
      <c r="J334" s="508">
        <v>90.9</v>
      </c>
      <c r="K334" s="507">
        <v>87.6</v>
      </c>
      <c r="L334" s="507">
        <v>84.3</v>
      </c>
      <c r="M334" s="507">
        <v>25.545349999999999</v>
      </c>
    </row>
    <row r="335" spans="1:13">
      <c r="A335" s="254">
        <v>325</v>
      </c>
      <c r="B335" s="510" t="s">
        <v>446</v>
      </c>
      <c r="C335" s="507">
        <v>568.95000000000005</v>
      </c>
      <c r="D335" s="508">
        <v>570.81666666666672</v>
      </c>
      <c r="E335" s="508">
        <v>561.88333333333344</v>
      </c>
      <c r="F335" s="508">
        <v>554.81666666666672</v>
      </c>
      <c r="G335" s="508">
        <v>545.88333333333344</v>
      </c>
      <c r="H335" s="508">
        <v>577.88333333333344</v>
      </c>
      <c r="I335" s="508">
        <v>586.81666666666661</v>
      </c>
      <c r="J335" s="508">
        <v>593.88333333333344</v>
      </c>
      <c r="K335" s="507">
        <v>579.75</v>
      </c>
      <c r="L335" s="507">
        <v>563.75</v>
      </c>
      <c r="M335" s="507">
        <v>0.45228000000000002</v>
      </c>
    </row>
    <row r="336" spans="1:13">
      <c r="A336" s="254">
        <v>326</v>
      </c>
      <c r="B336" s="510" t="s">
        <v>264</v>
      </c>
      <c r="C336" s="507">
        <v>24.3</v>
      </c>
      <c r="D336" s="508">
        <v>24.349999999999998</v>
      </c>
      <c r="E336" s="508">
        <v>23.999999999999996</v>
      </c>
      <c r="F336" s="508">
        <v>23.7</v>
      </c>
      <c r="G336" s="508">
        <v>23.349999999999998</v>
      </c>
      <c r="H336" s="508">
        <v>24.649999999999995</v>
      </c>
      <c r="I336" s="508">
        <v>24.999999999999996</v>
      </c>
      <c r="J336" s="508">
        <v>25.299999999999994</v>
      </c>
      <c r="K336" s="507">
        <v>24.7</v>
      </c>
      <c r="L336" s="507">
        <v>24.05</v>
      </c>
      <c r="M336" s="507">
        <v>32.275640000000003</v>
      </c>
    </row>
    <row r="337" spans="1:13">
      <c r="A337" s="254">
        <v>327</v>
      </c>
      <c r="B337" s="510" t="s">
        <v>447</v>
      </c>
      <c r="C337" s="507">
        <v>52.4</v>
      </c>
      <c r="D337" s="508">
        <v>52.383333333333326</v>
      </c>
      <c r="E337" s="508">
        <v>51.716666666666654</v>
      </c>
      <c r="F337" s="508">
        <v>51.033333333333331</v>
      </c>
      <c r="G337" s="508">
        <v>50.36666666666666</v>
      </c>
      <c r="H337" s="508">
        <v>53.066666666666649</v>
      </c>
      <c r="I337" s="508">
        <v>53.73333333333332</v>
      </c>
      <c r="J337" s="508">
        <v>54.416666666666643</v>
      </c>
      <c r="K337" s="507">
        <v>53.05</v>
      </c>
      <c r="L337" s="507">
        <v>51.7</v>
      </c>
      <c r="M337" s="507">
        <v>11.976699999999999</v>
      </c>
    </row>
    <row r="338" spans="1:13">
      <c r="A338" s="254">
        <v>328</v>
      </c>
      <c r="B338" s="510" t="s">
        <v>152</v>
      </c>
      <c r="C338" s="507">
        <v>135.85</v>
      </c>
      <c r="D338" s="508">
        <v>134.76666666666665</v>
      </c>
      <c r="E338" s="508">
        <v>133.08333333333331</v>
      </c>
      <c r="F338" s="508">
        <v>130.31666666666666</v>
      </c>
      <c r="G338" s="508">
        <v>128.63333333333333</v>
      </c>
      <c r="H338" s="508">
        <v>137.5333333333333</v>
      </c>
      <c r="I338" s="508">
        <v>139.21666666666664</v>
      </c>
      <c r="J338" s="508">
        <v>141.98333333333329</v>
      </c>
      <c r="K338" s="507">
        <v>136.44999999999999</v>
      </c>
      <c r="L338" s="507">
        <v>132</v>
      </c>
      <c r="M338" s="507">
        <v>139.66004000000001</v>
      </c>
    </row>
    <row r="339" spans="1:13">
      <c r="A339" s="254">
        <v>329</v>
      </c>
      <c r="B339" s="510" t="s">
        <v>694</v>
      </c>
      <c r="C339" s="507">
        <v>179.05</v>
      </c>
      <c r="D339" s="508">
        <v>179.48333333333335</v>
      </c>
      <c r="E339" s="508">
        <v>174.9666666666667</v>
      </c>
      <c r="F339" s="508">
        <v>170.88333333333335</v>
      </c>
      <c r="G339" s="508">
        <v>166.3666666666667</v>
      </c>
      <c r="H339" s="508">
        <v>183.56666666666669</v>
      </c>
      <c r="I339" s="508">
        <v>188.08333333333334</v>
      </c>
      <c r="J339" s="508">
        <v>192.16666666666669</v>
      </c>
      <c r="K339" s="507">
        <v>184</v>
      </c>
      <c r="L339" s="507">
        <v>175.4</v>
      </c>
      <c r="M339" s="507">
        <v>8.8018800000000006</v>
      </c>
    </row>
    <row r="340" spans="1:13">
      <c r="A340" s="254">
        <v>330</v>
      </c>
      <c r="B340" s="510" t="s">
        <v>153</v>
      </c>
      <c r="C340" s="507">
        <v>110.5</v>
      </c>
      <c r="D340" s="508">
        <v>109.73333333333333</v>
      </c>
      <c r="E340" s="508">
        <v>108.46666666666667</v>
      </c>
      <c r="F340" s="508">
        <v>106.43333333333334</v>
      </c>
      <c r="G340" s="508">
        <v>105.16666666666667</v>
      </c>
      <c r="H340" s="508">
        <v>111.76666666666667</v>
      </c>
      <c r="I340" s="508">
        <v>113.03333333333335</v>
      </c>
      <c r="J340" s="508">
        <v>115.06666666666666</v>
      </c>
      <c r="K340" s="507">
        <v>111</v>
      </c>
      <c r="L340" s="507">
        <v>107.7</v>
      </c>
      <c r="M340" s="507">
        <v>203.50677999999999</v>
      </c>
    </row>
    <row r="341" spans="1:13">
      <c r="A341" s="254">
        <v>331</v>
      </c>
      <c r="B341" s="510" t="s">
        <v>448</v>
      </c>
      <c r="C341" s="507">
        <v>421.85</v>
      </c>
      <c r="D341" s="508">
        <v>422.2166666666667</v>
      </c>
      <c r="E341" s="508">
        <v>418.83333333333337</v>
      </c>
      <c r="F341" s="508">
        <v>415.81666666666666</v>
      </c>
      <c r="G341" s="508">
        <v>412.43333333333334</v>
      </c>
      <c r="H341" s="508">
        <v>425.23333333333341</v>
      </c>
      <c r="I341" s="508">
        <v>428.61666666666673</v>
      </c>
      <c r="J341" s="508">
        <v>431.63333333333344</v>
      </c>
      <c r="K341" s="507">
        <v>425.6</v>
      </c>
      <c r="L341" s="507">
        <v>419.2</v>
      </c>
      <c r="M341" s="507">
        <v>1.09629</v>
      </c>
    </row>
    <row r="342" spans="1:13">
      <c r="A342" s="254">
        <v>332</v>
      </c>
      <c r="B342" s="510" t="s">
        <v>148</v>
      </c>
      <c r="C342" s="507">
        <v>59.8</v>
      </c>
      <c r="D342" s="508">
        <v>59.166666666666664</v>
      </c>
      <c r="E342" s="508">
        <v>58.233333333333327</v>
      </c>
      <c r="F342" s="508">
        <v>56.666666666666664</v>
      </c>
      <c r="G342" s="508">
        <v>55.733333333333327</v>
      </c>
      <c r="H342" s="508">
        <v>60.733333333333327</v>
      </c>
      <c r="I342" s="508">
        <v>61.666666666666664</v>
      </c>
      <c r="J342" s="508">
        <v>63.233333333333327</v>
      </c>
      <c r="K342" s="507">
        <v>60.1</v>
      </c>
      <c r="L342" s="507">
        <v>57.6</v>
      </c>
      <c r="M342" s="507">
        <v>224.79888</v>
      </c>
    </row>
    <row r="343" spans="1:13">
      <c r="A343" s="254">
        <v>333</v>
      </c>
      <c r="B343" s="510" t="s">
        <v>449</v>
      </c>
      <c r="C343" s="507">
        <v>60.6</v>
      </c>
      <c r="D343" s="508">
        <v>60.816666666666663</v>
      </c>
      <c r="E343" s="508">
        <v>59.833333333333329</v>
      </c>
      <c r="F343" s="508">
        <v>59.066666666666663</v>
      </c>
      <c r="G343" s="508">
        <v>58.083333333333329</v>
      </c>
      <c r="H343" s="508">
        <v>61.583333333333329</v>
      </c>
      <c r="I343" s="508">
        <v>62.566666666666663</v>
      </c>
      <c r="J343" s="508">
        <v>63.333333333333329</v>
      </c>
      <c r="K343" s="507">
        <v>61.8</v>
      </c>
      <c r="L343" s="507">
        <v>60.05</v>
      </c>
      <c r="M343" s="507">
        <v>16.39303</v>
      </c>
    </row>
    <row r="344" spans="1:13">
      <c r="A344" s="254">
        <v>334</v>
      </c>
      <c r="B344" s="510" t="s">
        <v>450</v>
      </c>
      <c r="C344" s="507">
        <v>2628.3</v>
      </c>
      <c r="D344" s="508">
        <v>2641.1</v>
      </c>
      <c r="E344" s="508">
        <v>2597.1999999999998</v>
      </c>
      <c r="F344" s="508">
        <v>2566.1</v>
      </c>
      <c r="G344" s="508">
        <v>2522.1999999999998</v>
      </c>
      <c r="H344" s="508">
        <v>2672.2</v>
      </c>
      <c r="I344" s="508">
        <v>2716.1000000000004</v>
      </c>
      <c r="J344" s="508">
        <v>2747.2</v>
      </c>
      <c r="K344" s="507">
        <v>2685</v>
      </c>
      <c r="L344" s="507">
        <v>2610</v>
      </c>
      <c r="M344" s="507">
        <v>0.63456999999999997</v>
      </c>
    </row>
    <row r="345" spans="1:13">
      <c r="A345" s="254">
        <v>335</v>
      </c>
      <c r="B345" s="510" t="s">
        <v>755</v>
      </c>
      <c r="C345" s="507">
        <v>85.15</v>
      </c>
      <c r="D345" s="508">
        <v>86.100000000000009</v>
      </c>
      <c r="E345" s="508">
        <v>83.250000000000014</v>
      </c>
      <c r="F345" s="508">
        <v>81.350000000000009</v>
      </c>
      <c r="G345" s="508">
        <v>78.500000000000014</v>
      </c>
      <c r="H345" s="508">
        <v>88.000000000000014</v>
      </c>
      <c r="I345" s="508">
        <v>90.850000000000009</v>
      </c>
      <c r="J345" s="508">
        <v>92.750000000000014</v>
      </c>
      <c r="K345" s="507">
        <v>88.95</v>
      </c>
      <c r="L345" s="507">
        <v>84.2</v>
      </c>
      <c r="M345" s="507">
        <v>1.9081699999999999</v>
      </c>
    </row>
    <row r="346" spans="1:13">
      <c r="A346" s="254">
        <v>336</v>
      </c>
      <c r="B346" s="510" t="s">
        <v>151</v>
      </c>
      <c r="C346" s="507">
        <v>16833.05</v>
      </c>
      <c r="D346" s="508">
        <v>16780.966666666664</v>
      </c>
      <c r="E346" s="508">
        <v>16682.083333333328</v>
      </c>
      <c r="F346" s="508">
        <v>16531.116666666665</v>
      </c>
      <c r="G346" s="508">
        <v>16432.23333333333</v>
      </c>
      <c r="H346" s="508">
        <v>16931.933333333327</v>
      </c>
      <c r="I346" s="508">
        <v>17030.816666666666</v>
      </c>
      <c r="J346" s="508">
        <v>17181.783333333326</v>
      </c>
      <c r="K346" s="507">
        <v>16879.849999999999</v>
      </c>
      <c r="L346" s="507">
        <v>16630</v>
      </c>
      <c r="M346" s="507">
        <v>0.68983000000000005</v>
      </c>
    </row>
    <row r="347" spans="1:13">
      <c r="A347" s="254">
        <v>337</v>
      </c>
      <c r="B347" s="510" t="s">
        <v>791</v>
      </c>
      <c r="C347" s="507">
        <v>44.9</v>
      </c>
      <c r="D347" s="508">
        <v>44.5</v>
      </c>
      <c r="E347" s="508">
        <v>43.25</v>
      </c>
      <c r="F347" s="508">
        <v>41.6</v>
      </c>
      <c r="G347" s="508">
        <v>40.35</v>
      </c>
      <c r="H347" s="508">
        <v>46.15</v>
      </c>
      <c r="I347" s="508">
        <v>47.4</v>
      </c>
      <c r="J347" s="508">
        <v>49.05</v>
      </c>
      <c r="K347" s="507">
        <v>45.75</v>
      </c>
      <c r="L347" s="507">
        <v>42.85</v>
      </c>
      <c r="M347" s="507">
        <v>36.863779999999998</v>
      </c>
    </row>
    <row r="348" spans="1:13">
      <c r="A348" s="254">
        <v>338</v>
      </c>
      <c r="B348" s="510" t="s">
        <v>451</v>
      </c>
      <c r="C348" s="507">
        <v>1872.85</v>
      </c>
      <c r="D348" s="508">
        <v>1866.9166666666667</v>
      </c>
      <c r="E348" s="508">
        <v>1851.0333333333335</v>
      </c>
      <c r="F348" s="508">
        <v>1829.2166666666667</v>
      </c>
      <c r="G348" s="508">
        <v>1813.3333333333335</v>
      </c>
      <c r="H348" s="508">
        <v>1888.7333333333336</v>
      </c>
      <c r="I348" s="508">
        <v>1904.6166666666668</v>
      </c>
      <c r="J348" s="508">
        <v>1926.4333333333336</v>
      </c>
      <c r="K348" s="507">
        <v>1882.8</v>
      </c>
      <c r="L348" s="507">
        <v>1845.1</v>
      </c>
      <c r="M348" s="507">
        <v>8.8120000000000004E-2</v>
      </c>
    </row>
    <row r="349" spans="1:13">
      <c r="A349" s="254">
        <v>339</v>
      </c>
      <c r="B349" s="510" t="s">
        <v>790</v>
      </c>
      <c r="C349" s="507">
        <v>340.15</v>
      </c>
      <c r="D349" s="508">
        <v>339.31666666666666</v>
      </c>
      <c r="E349" s="508">
        <v>333.13333333333333</v>
      </c>
      <c r="F349" s="508">
        <v>326.11666666666667</v>
      </c>
      <c r="G349" s="508">
        <v>319.93333333333334</v>
      </c>
      <c r="H349" s="508">
        <v>346.33333333333331</v>
      </c>
      <c r="I349" s="508">
        <v>352.51666666666659</v>
      </c>
      <c r="J349" s="508">
        <v>359.5333333333333</v>
      </c>
      <c r="K349" s="507">
        <v>345.5</v>
      </c>
      <c r="L349" s="507">
        <v>332.3</v>
      </c>
      <c r="M349" s="507">
        <v>8.0758600000000005</v>
      </c>
    </row>
    <row r="350" spans="1:13">
      <c r="A350" s="254">
        <v>340</v>
      </c>
      <c r="B350" s="510" t="s">
        <v>265</v>
      </c>
      <c r="C350" s="507">
        <v>596.6</v>
      </c>
      <c r="D350" s="508">
        <v>587.63333333333333</v>
      </c>
      <c r="E350" s="508">
        <v>566.26666666666665</v>
      </c>
      <c r="F350" s="508">
        <v>535.93333333333328</v>
      </c>
      <c r="G350" s="508">
        <v>514.56666666666661</v>
      </c>
      <c r="H350" s="508">
        <v>617.9666666666667</v>
      </c>
      <c r="I350" s="508">
        <v>639.33333333333326</v>
      </c>
      <c r="J350" s="508">
        <v>669.66666666666674</v>
      </c>
      <c r="K350" s="507">
        <v>609</v>
      </c>
      <c r="L350" s="507">
        <v>557.29999999999995</v>
      </c>
      <c r="M350" s="507">
        <v>12.205640000000001</v>
      </c>
    </row>
    <row r="351" spans="1:13">
      <c r="A351" s="254">
        <v>341</v>
      </c>
      <c r="B351" s="510" t="s">
        <v>155</v>
      </c>
      <c r="C351" s="507">
        <v>114.35</v>
      </c>
      <c r="D351" s="508">
        <v>114.66666666666667</v>
      </c>
      <c r="E351" s="508">
        <v>112.48333333333335</v>
      </c>
      <c r="F351" s="508">
        <v>110.61666666666667</v>
      </c>
      <c r="G351" s="508">
        <v>108.43333333333335</v>
      </c>
      <c r="H351" s="508">
        <v>116.53333333333335</v>
      </c>
      <c r="I351" s="508">
        <v>118.71666666666665</v>
      </c>
      <c r="J351" s="508">
        <v>120.58333333333334</v>
      </c>
      <c r="K351" s="507">
        <v>116.85</v>
      </c>
      <c r="L351" s="507">
        <v>112.8</v>
      </c>
      <c r="M351" s="507">
        <v>196.79957999999999</v>
      </c>
    </row>
    <row r="352" spans="1:13">
      <c r="A352" s="254">
        <v>342</v>
      </c>
      <c r="B352" s="510" t="s">
        <v>154</v>
      </c>
      <c r="C352" s="507">
        <v>131.35</v>
      </c>
      <c r="D352" s="508">
        <v>131.76666666666665</v>
      </c>
      <c r="E352" s="508">
        <v>129.73333333333329</v>
      </c>
      <c r="F352" s="508">
        <v>128.11666666666665</v>
      </c>
      <c r="G352" s="508">
        <v>126.08333333333329</v>
      </c>
      <c r="H352" s="508">
        <v>133.3833333333333</v>
      </c>
      <c r="I352" s="508">
        <v>135.41666666666666</v>
      </c>
      <c r="J352" s="508">
        <v>137.0333333333333</v>
      </c>
      <c r="K352" s="507">
        <v>133.80000000000001</v>
      </c>
      <c r="L352" s="507">
        <v>130.15</v>
      </c>
      <c r="M352" s="507">
        <v>8.3431999999999995</v>
      </c>
    </row>
    <row r="353" spans="1:13">
      <c r="A353" s="254">
        <v>343</v>
      </c>
      <c r="B353" s="510" t="s">
        <v>452</v>
      </c>
      <c r="C353" s="507">
        <v>72.650000000000006</v>
      </c>
      <c r="D353" s="508">
        <v>73.216666666666669</v>
      </c>
      <c r="E353" s="508">
        <v>71.033333333333331</v>
      </c>
      <c r="F353" s="508">
        <v>69.416666666666657</v>
      </c>
      <c r="G353" s="508">
        <v>67.23333333333332</v>
      </c>
      <c r="H353" s="508">
        <v>74.833333333333343</v>
      </c>
      <c r="I353" s="508">
        <v>77.01666666666668</v>
      </c>
      <c r="J353" s="508">
        <v>78.633333333333354</v>
      </c>
      <c r="K353" s="507">
        <v>75.400000000000006</v>
      </c>
      <c r="L353" s="507">
        <v>71.599999999999994</v>
      </c>
      <c r="M353" s="507">
        <v>0.65564</v>
      </c>
    </row>
    <row r="354" spans="1:13">
      <c r="A354" s="254">
        <v>344</v>
      </c>
      <c r="B354" s="510" t="s">
        <v>266</v>
      </c>
      <c r="C354" s="507">
        <v>3149.75</v>
      </c>
      <c r="D354" s="508">
        <v>3160.5499999999997</v>
      </c>
      <c r="E354" s="508">
        <v>3104.6999999999994</v>
      </c>
      <c r="F354" s="508">
        <v>3059.6499999999996</v>
      </c>
      <c r="G354" s="508">
        <v>3003.7999999999993</v>
      </c>
      <c r="H354" s="508">
        <v>3205.5999999999995</v>
      </c>
      <c r="I354" s="508">
        <v>3261.45</v>
      </c>
      <c r="J354" s="508">
        <v>3306.4999999999995</v>
      </c>
      <c r="K354" s="507">
        <v>3216.4</v>
      </c>
      <c r="L354" s="507">
        <v>3115.5</v>
      </c>
      <c r="M354" s="507">
        <v>0.51715999999999995</v>
      </c>
    </row>
    <row r="355" spans="1:13">
      <c r="A355" s="254">
        <v>345</v>
      </c>
      <c r="B355" s="510" t="s">
        <v>453</v>
      </c>
      <c r="C355" s="507">
        <v>100.4</v>
      </c>
      <c r="D355" s="508">
        <v>100.66666666666667</v>
      </c>
      <c r="E355" s="508">
        <v>98.233333333333348</v>
      </c>
      <c r="F355" s="508">
        <v>96.066666666666677</v>
      </c>
      <c r="G355" s="508">
        <v>93.633333333333354</v>
      </c>
      <c r="H355" s="508">
        <v>102.83333333333334</v>
      </c>
      <c r="I355" s="508">
        <v>105.26666666666665</v>
      </c>
      <c r="J355" s="508">
        <v>107.43333333333334</v>
      </c>
      <c r="K355" s="507">
        <v>103.1</v>
      </c>
      <c r="L355" s="507">
        <v>98.5</v>
      </c>
      <c r="M355" s="507">
        <v>3.66065</v>
      </c>
    </row>
    <row r="356" spans="1:13">
      <c r="A356" s="254">
        <v>346</v>
      </c>
      <c r="B356" s="510" t="s">
        <v>454</v>
      </c>
      <c r="C356" s="507">
        <v>298.89999999999998</v>
      </c>
      <c r="D356" s="508">
        <v>302.7</v>
      </c>
      <c r="E356" s="508">
        <v>293</v>
      </c>
      <c r="F356" s="508">
        <v>287.10000000000002</v>
      </c>
      <c r="G356" s="508">
        <v>277.40000000000003</v>
      </c>
      <c r="H356" s="508">
        <v>308.59999999999997</v>
      </c>
      <c r="I356" s="508">
        <v>318.2999999999999</v>
      </c>
      <c r="J356" s="508">
        <v>324.19999999999993</v>
      </c>
      <c r="K356" s="507">
        <v>312.39999999999998</v>
      </c>
      <c r="L356" s="507">
        <v>296.8</v>
      </c>
      <c r="M356" s="507">
        <v>15.841139999999999</v>
      </c>
    </row>
    <row r="357" spans="1:13">
      <c r="A357" s="254">
        <v>347</v>
      </c>
      <c r="B357" s="510" t="s">
        <v>455</v>
      </c>
      <c r="C357" s="507">
        <v>230.85</v>
      </c>
      <c r="D357" s="508">
        <v>229.65</v>
      </c>
      <c r="E357" s="508">
        <v>226.25</v>
      </c>
      <c r="F357" s="508">
        <v>221.65</v>
      </c>
      <c r="G357" s="508">
        <v>218.25</v>
      </c>
      <c r="H357" s="508">
        <v>234.25</v>
      </c>
      <c r="I357" s="508">
        <v>237.65000000000003</v>
      </c>
      <c r="J357" s="508">
        <v>242.25</v>
      </c>
      <c r="K357" s="507">
        <v>233.05</v>
      </c>
      <c r="L357" s="507">
        <v>225.05</v>
      </c>
      <c r="M357" s="507">
        <v>0.62675000000000003</v>
      </c>
    </row>
    <row r="358" spans="1:13">
      <c r="A358" s="254">
        <v>348</v>
      </c>
      <c r="B358" s="510" t="s">
        <v>267</v>
      </c>
      <c r="C358" s="507">
        <v>2234.6999999999998</v>
      </c>
      <c r="D358" s="508">
        <v>2226.4499999999998</v>
      </c>
      <c r="E358" s="508">
        <v>2201.5499999999997</v>
      </c>
      <c r="F358" s="508">
        <v>2168.4</v>
      </c>
      <c r="G358" s="508">
        <v>2143.5</v>
      </c>
      <c r="H358" s="508">
        <v>2259.5999999999995</v>
      </c>
      <c r="I358" s="508">
        <v>2284.4999999999991</v>
      </c>
      <c r="J358" s="508">
        <v>2317.6499999999992</v>
      </c>
      <c r="K358" s="507">
        <v>2251.35</v>
      </c>
      <c r="L358" s="507">
        <v>2193.3000000000002</v>
      </c>
      <c r="M358" s="507">
        <v>1.46902</v>
      </c>
    </row>
    <row r="359" spans="1:13">
      <c r="A359" s="254">
        <v>349</v>
      </c>
      <c r="B359" s="510" t="s">
        <v>268</v>
      </c>
      <c r="C359" s="507">
        <v>410.2</v>
      </c>
      <c r="D359" s="508">
        <v>413.3</v>
      </c>
      <c r="E359" s="508">
        <v>402.90000000000003</v>
      </c>
      <c r="F359" s="508">
        <v>395.6</v>
      </c>
      <c r="G359" s="508">
        <v>385.20000000000005</v>
      </c>
      <c r="H359" s="508">
        <v>420.6</v>
      </c>
      <c r="I359" s="508">
        <v>431</v>
      </c>
      <c r="J359" s="508">
        <v>438.3</v>
      </c>
      <c r="K359" s="507">
        <v>423.7</v>
      </c>
      <c r="L359" s="507">
        <v>406</v>
      </c>
      <c r="M359" s="507">
        <v>2.1659799999999998</v>
      </c>
    </row>
    <row r="360" spans="1:13">
      <c r="A360" s="254">
        <v>350</v>
      </c>
      <c r="B360" s="510" t="s">
        <v>456</v>
      </c>
      <c r="C360" s="507">
        <v>256.8</v>
      </c>
      <c r="D360" s="508">
        <v>258.56666666666666</v>
      </c>
      <c r="E360" s="508">
        <v>253.13333333333333</v>
      </c>
      <c r="F360" s="508">
        <v>249.46666666666667</v>
      </c>
      <c r="G360" s="508">
        <v>244.03333333333333</v>
      </c>
      <c r="H360" s="508">
        <v>262.23333333333335</v>
      </c>
      <c r="I360" s="508">
        <v>267.66666666666663</v>
      </c>
      <c r="J360" s="508">
        <v>271.33333333333331</v>
      </c>
      <c r="K360" s="507">
        <v>264</v>
      </c>
      <c r="L360" s="507">
        <v>254.9</v>
      </c>
      <c r="M360" s="507">
        <v>1.99413</v>
      </c>
    </row>
    <row r="361" spans="1:13">
      <c r="A361" s="254">
        <v>351</v>
      </c>
      <c r="B361" s="510" t="s">
        <v>758</v>
      </c>
      <c r="C361" s="507">
        <v>472.7</v>
      </c>
      <c r="D361" s="508">
        <v>473.36666666666662</v>
      </c>
      <c r="E361" s="508">
        <v>467.83333333333326</v>
      </c>
      <c r="F361" s="508">
        <v>462.96666666666664</v>
      </c>
      <c r="G361" s="508">
        <v>457.43333333333328</v>
      </c>
      <c r="H361" s="508">
        <v>478.23333333333323</v>
      </c>
      <c r="I361" s="508">
        <v>483.76666666666665</v>
      </c>
      <c r="J361" s="508">
        <v>488.63333333333321</v>
      </c>
      <c r="K361" s="507">
        <v>478.9</v>
      </c>
      <c r="L361" s="507">
        <v>468.5</v>
      </c>
      <c r="M361" s="507">
        <v>0.89283999999999997</v>
      </c>
    </row>
    <row r="362" spans="1:13">
      <c r="A362" s="254">
        <v>352</v>
      </c>
      <c r="B362" s="510" t="s">
        <v>457</v>
      </c>
      <c r="C362" s="507">
        <v>79.849999999999994</v>
      </c>
      <c r="D362" s="508">
        <v>80.016666666666666</v>
      </c>
      <c r="E362" s="508">
        <v>78.033333333333331</v>
      </c>
      <c r="F362" s="508">
        <v>76.216666666666669</v>
      </c>
      <c r="G362" s="508">
        <v>74.233333333333334</v>
      </c>
      <c r="H362" s="508">
        <v>81.833333333333329</v>
      </c>
      <c r="I362" s="508">
        <v>83.816666666666649</v>
      </c>
      <c r="J362" s="508">
        <v>85.633333333333326</v>
      </c>
      <c r="K362" s="507">
        <v>82</v>
      </c>
      <c r="L362" s="507">
        <v>78.2</v>
      </c>
      <c r="M362" s="507">
        <v>34.584339999999997</v>
      </c>
    </row>
    <row r="363" spans="1:13">
      <c r="A363" s="254">
        <v>353</v>
      </c>
      <c r="B363" s="510" t="s">
        <v>163</v>
      </c>
      <c r="C363" s="507">
        <v>1394.25</v>
      </c>
      <c r="D363" s="508">
        <v>1395.5166666666664</v>
      </c>
      <c r="E363" s="508">
        <v>1369.0833333333328</v>
      </c>
      <c r="F363" s="508">
        <v>1343.9166666666663</v>
      </c>
      <c r="G363" s="508">
        <v>1317.4833333333327</v>
      </c>
      <c r="H363" s="508">
        <v>1420.6833333333329</v>
      </c>
      <c r="I363" s="508">
        <v>1447.1166666666663</v>
      </c>
      <c r="J363" s="508">
        <v>1472.2833333333331</v>
      </c>
      <c r="K363" s="507">
        <v>1421.95</v>
      </c>
      <c r="L363" s="507">
        <v>1370.35</v>
      </c>
      <c r="M363" s="507">
        <v>10.125260000000001</v>
      </c>
    </row>
    <row r="364" spans="1:13">
      <c r="A364" s="254">
        <v>354</v>
      </c>
      <c r="B364" s="510" t="s">
        <v>156</v>
      </c>
      <c r="C364" s="507">
        <v>27812.799999999999</v>
      </c>
      <c r="D364" s="508">
        <v>27941.350000000002</v>
      </c>
      <c r="E364" s="508">
        <v>27487.700000000004</v>
      </c>
      <c r="F364" s="508">
        <v>27162.600000000002</v>
      </c>
      <c r="G364" s="508">
        <v>26708.950000000004</v>
      </c>
      <c r="H364" s="508">
        <v>28266.450000000004</v>
      </c>
      <c r="I364" s="508">
        <v>28720.100000000006</v>
      </c>
      <c r="J364" s="508">
        <v>29045.200000000004</v>
      </c>
      <c r="K364" s="507">
        <v>28395</v>
      </c>
      <c r="L364" s="507">
        <v>27616.25</v>
      </c>
      <c r="M364" s="507">
        <v>0.28571999999999997</v>
      </c>
    </row>
    <row r="365" spans="1:13">
      <c r="A365" s="254">
        <v>355</v>
      </c>
      <c r="B365" s="510" t="s">
        <v>458</v>
      </c>
      <c r="C365" s="507">
        <v>1769.95</v>
      </c>
      <c r="D365" s="508">
        <v>1765.5333333333335</v>
      </c>
      <c r="E365" s="508">
        <v>1738.4666666666672</v>
      </c>
      <c r="F365" s="508">
        <v>1706.9833333333336</v>
      </c>
      <c r="G365" s="508">
        <v>1679.9166666666672</v>
      </c>
      <c r="H365" s="508">
        <v>1797.0166666666671</v>
      </c>
      <c r="I365" s="508">
        <v>1824.0833333333333</v>
      </c>
      <c r="J365" s="508">
        <v>1855.5666666666671</v>
      </c>
      <c r="K365" s="507">
        <v>1792.6</v>
      </c>
      <c r="L365" s="507">
        <v>1734.05</v>
      </c>
      <c r="M365" s="507">
        <v>0.69774999999999998</v>
      </c>
    </row>
    <row r="366" spans="1:13">
      <c r="A366" s="254">
        <v>356</v>
      </c>
      <c r="B366" s="510" t="s">
        <v>158</v>
      </c>
      <c r="C366" s="507">
        <v>239.5</v>
      </c>
      <c r="D366" s="508">
        <v>240.19999999999996</v>
      </c>
      <c r="E366" s="508">
        <v>236.49999999999991</v>
      </c>
      <c r="F366" s="508">
        <v>233.49999999999994</v>
      </c>
      <c r="G366" s="508">
        <v>229.7999999999999</v>
      </c>
      <c r="H366" s="508">
        <v>243.19999999999993</v>
      </c>
      <c r="I366" s="508">
        <v>246.89999999999998</v>
      </c>
      <c r="J366" s="508">
        <v>249.89999999999995</v>
      </c>
      <c r="K366" s="507">
        <v>243.9</v>
      </c>
      <c r="L366" s="507">
        <v>237.2</v>
      </c>
      <c r="M366" s="507">
        <v>33.877290000000002</v>
      </c>
    </row>
    <row r="367" spans="1:13">
      <c r="A367" s="254">
        <v>357</v>
      </c>
      <c r="B367" s="510" t="s">
        <v>269</v>
      </c>
      <c r="C367" s="507">
        <v>4597.3999999999996</v>
      </c>
      <c r="D367" s="508">
        <v>4611.9333333333334</v>
      </c>
      <c r="E367" s="508">
        <v>4534.2666666666664</v>
      </c>
      <c r="F367" s="508">
        <v>4471.1333333333332</v>
      </c>
      <c r="G367" s="508">
        <v>4393.4666666666662</v>
      </c>
      <c r="H367" s="508">
        <v>4675.0666666666666</v>
      </c>
      <c r="I367" s="508">
        <v>4752.7333333333327</v>
      </c>
      <c r="J367" s="508">
        <v>4815.8666666666668</v>
      </c>
      <c r="K367" s="507">
        <v>4689.6000000000004</v>
      </c>
      <c r="L367" s="507">
        <v>4548.8</v>
      </c>
      <c r="M367" s="507">
        <v>0.46422999999999998</v>
      </c>
    </row>
    <row r="368" spans="1:13">
      <c r="A368" s="254">
        <v>358</v>
      </c>
      <c r="B368" s="510" t="s">
        <v>459</v>
      </c>
      <c r="C368" s="507">
        <v>205.4</v>
      </c>
      <c r="D368" s="508">
        <v>205.51666666666665</v>
      </c>
      <c r="E368" s="508">
        <v>201.0333333333333</v>
      </c>
      <c r="F368" s="508">
        <v>196.66666666666666</v>
      </c>
      <c r="G368" s="508">
        <v>192.18333333333331</v>
      </c>
      <c r="H368" s="508">
        <v>209.8833333333333</v>
      </c>
      <c r="I368" s="508">
        <v>214.36666666666665</v>
      </c>
      <c r="J368" s="508">
        <v>218.73333333333329</v>
      </c>
      <c r="K368" s="507">
        <v>210</v>
      </c>
      <c r="L368" s="507">
        <v>201.15</v>
      </c>
      <c r="M368" s="507">
        <v>11.486800000000001</v>
      </c>
    </row>
    <row r="369" spans="1:13">
      <c r="A369" s="254">
        <v>359</v>
      </c>
      <c r="B369" s="510" t="s">
        <v>460</v>
      </c>
      <c r="C369" s="507">
        <v>793.05</v>
      </c>
      <c r="D369" s="508">
        <v>792.63333333333333</v>
      </c>
      <c r="E369" s="508">
        <v>782.26666666666665</v>
      </c>
      <c r="F369" s="508">
        <v>771.48333333333335</v>
      </c>
      <c r="G369" s="508">
        <v>761.11666666666667</v>
      </c>
      <c r="H369" s="508">
        <v>803.41666666666663</v>
      </c>
      <c r="I369" s="508">
        <v>813.78333333333319</v>
      </c>
      <c r="J369" s="508">
        <v>824.56666666666661</v>
      </c>
      <c r="K369" s="507">
        <v>803</v>
      </c>
      <c r="L369" s="507">
        <v>781.85</v>
      </c>
      <c r="M369" s="507">
        <v>0.60028000000000004</v>
      </c>
    </row>
    <row r="370" spans="1:13">
      <c r="A370" s="254">
        <v>360</v>
      </c>
      <c r="B370" s="510" t="s">
        <v>160</v>
      </c>
      <c r="C370" s="507">
        <v>1713.3</v>
      </c>
      <c r="D370" s="508">
        <v>1713.7666666666667</v>
      </c>
      <c r="E370" s="508">
        <v>1695.4833333333333</v>
      </c>
      <c r="F370" s="508">
        <v>1677.6666666666667</v>
      </c>
      <c r="G370" s="508">
        <v>1659.3833333333334</v>
      </c>
      <c r="H370" s="508">
        <v>1731.5833333333333</v>
      </c>
      <c r="I370" s="508">
        <v>1749.8666666666666</v>
      </c>
      <c r="J370" s="508">
        <v>1767.6833333333332</v>
      </c>
      <c r="K370" s="507">
        <v>1732.05</v>
      </c>
      <c r="L370" s="507">
        <v>1695.95</v>
      </c>
      <c r="M370" s="507">
        <v>3.4639099999999998</v>
      </c>
    </row>
    <row r="371" spans="1:13">
      <c r="A371" s="254">
        <v>361</v>
      </c>
      <c r="B371" s="510" t="s">
        <v>157</v>
      </c>
      <c r="C371" s="507">
        <v>1863.25</v>
      </c>
      <c r="D371" s="508">
        <v>1868.8500000000001</v>
      </c>
      <c r="E371" s="508">
        <v>1815.4000000000003</v>
      </c>
      <c r="F371" s="508">
        <v>1767.5500000000002</v>
      </c>
      <c r="G371" s="508">
        <v>1714.1000000000004</v>
      </c>
      <c r="H371" s="508">
        <v>1916.7000000000003</v>
      </c>
      <c r="I371" s="508">
        <v>1970.15</v>
      </c>
      <c r="J371" s="508">
        <v>2018.0000000000002</v>
      </c>
      <c r="K371" s="507">
        <v>1922.3</v>
      </c>
      <c r="L371" s="507">
        <v>1821</v>
      </c>
      <c r="M371" s="507">
        <v>9.3552800000000005</v>
      </c>
    </row>
    <row r="372" spans="1:13">
      <c r="A372" s="254">
        <v>362</v>
      </c>
      <c r="B372" s="510" t="s">
        <v>756</v>
      </c>
      <c r="C372" s="507">
        <v>877.6</v>
      </c>
      <c r="D372" s="508">
        <v>864.80000000000007</v>
      </c>
      <c r="E372" s="508">
        <v>822.70000000000016</v>
      </c>
      <c r="F372" s="508">
        <v>767.80000000000007</v>
      </c>
      <c r="G372" s="508">
        <v>725.70000000000016</v>
      </c>
      <c r="H372" s="508">
        <v>919.70000000000016</v>
      </c>
      <c r="I372" s="508">
        <v>961.80000000000007</v>
      </c>
      <c r="J372" s="508">
        <v>1016.7000000000002</v>
      </c>
      <c r="K372" s="507">
        <v>906.9</v>
      </c>
      <c r="L372" s="507">
        <v>809.9</v>
      </c>
      <c r="M372" s="507">
        <v>3.72</v>
      </c>
    </row>
    <row r="373" spans="1:13">
      <c r="A373" s="254">
        <v>363</v>
      </c>
      <c r="B373" s="510" t="s">
        <v>461</v>
      </c>
      <c r="C373" s="507">
        <v>1357.1</v>
      </c>
      <c r="D373" s="508">
        <v>1356.5166666666667</v>
      </c>
      <c r="E373" s="508">
        <v>1336.1333333333332</v>
      </c>
      <c r="F373" s="508">
        <v>1315.1666666666665</v>
      </c>
      <c r="G373" s="508">
        <v>1294.7833333333331</v>
      </c>
      <c r="H373" s="508">
        <v>1377.4833333333333</v>
      </c>
      <c r="I373" s="508">
        <v>1397.866666666667</v>
      </c>
      <c r="J373" s="508">
        <v>1418.8333333333335</v>
      </c>
      <c r="K373" s="507">
        <v>1376.9</v>
      </c>
      <c r="L373" s="507">
        <v>1335.55</v>
      </c>
      <c r="M373" s="507">
        <v>2.1423199999999998</v>
      </c>
    </row>
    <row r="374" spans="1:13">
      <c r="A374" s="254">
        <v>364</v>
      </c>
      <c r="B374" s="510" t="s">
        <v>757</v>
      </c>
      <c r="C374" s="507">
        <v>888.15</v>
      </c>
      <c r="D374" s="508">
        <v>891.86666666666667</v>
      </c>
      <c r="E374" s="508">
        <v>876.58333333333337</v>
      </c>
      <c r="F374" s="508">
        <v>865.01666666666665</v>
      </c>
      <c r="G374" s="508">
        <v>849.73333333333335</v>
      </c>
      <c r="H374" s="508">
        <v>903.43333333333339</v>
      </c>
      <c r="I374" s="508">
        <v>918.7166666666667</v>
      </c>
      <c r="J374" s="508">
        <v>930.28333333333342</v>
      </c>
      <c r="K374" s="507">
        <v>907.15</v>
      </c>
      <c r="L374" s="507">
        <v>880.3</v>
      </c>
      <c r="M374" s="507">
        <v>0.78363000000000005</v>
      </c>
    </row>
    <row r="375" spans="1:13">
      <c r="A375" s="254">
        <v>365</v>
      </c>
      <c r="B375" s="510" t="s">
        <v>159</v>
      </c>
      <c r="C375" s="507">
        <v>136.85</v>
      </c>
      <c r="D375" s="508">
        <v>137.15</v>
      </c>
      <c r="E375" s="508">
        <v>134.20000000000002</v>
      </c>
      <c r="F375" s="508">
        <v>131.55000000000001</v>
      </c>
      <c r="G375" s="508">
        <v>128.60000000000002</v>
      </c>
      <c r="H375" s="508">
        <v>139.80000000000001</v>
      </c>
      <c r="I375" s="508">
        <v>142.75</v>
      </c>
      <c r="J375" s="508">
        <v>145.4</v>
      </c>
      <c r="K375" s="507">
        <v>140.1</v>
      </c>
      <c r="L375" s="507">
        <v>134.5</v>
      </c>
      <c r="M375" s="507">
        <v>160.44441</v>
      </c>
    </row>
    <row r="376" spans="1:13">
      <c r="A376" s="254">
        <v>366</v>
      </c>
      <c r="B376" s="510" t="s">
        <v>162</v>
      </c>
      <c r="C376" s="507">
        <v>224.15</v>
      </c>
      <c r="D376" s="508">
        <v>223.46666666666667</v>
      </c>
      <c r="E376" s="508">
        <v>220.43333333333334</v>
      </c>
      <c r="F376" s="508">
        <v>216.71666666666667</v>
      </c>
      <c r="G376" s="508">
        <v>213.68333333333334</v>
      </c>
      <c r="H376" s="508">
        <v>227.18333333333334</v>
      </c>
      <c r="I376" s="508">
        <v>230.2166666666667</v>
      </c>
      <c r="J376" s="508">
        <v>233.93333333333334</v>
      </c>
      <c r="K376" s="507">
        <v>226.5</v>
      </c>
      <c r="L376" s="507">
        <v>219.75</v>
      </c>
      <c r="M376" s="507">
        <v>169.26894999999999</v>
      </c>
    </row>
    <row r="377" spans="1:13">
      <c r="A377" s="254">
        <v>367</v>
      </c>
      <c r="B377" s="510" t="s">
        <v>462</v>
      </c>
      <c r="C377" s="507">
        <v>176.35</v>
      </c>
      <c r="D377" s="508">
        <v>177.98333333333332</v>
      </c>
      <c r="E377" s="508">
        <v>172.76666666666665</v>
      </c>
      <c r="F377" s="508">
        <v>169.18333333333334</v>
      </c>
      <c r="G377" s="508">
        <v>163.96666666666667</v>
      </c>
      <c r="H377" s="508">
        <v>181.56666666666663</v>
      </c>
      <c r="I377" s="508">
        <v>186.78333333333327</v>
      </c>
      <c r="J377" s="508">
        <v>190.36666666666662</v>
      </c>
      <c r="K377" s="507">
        <v>183.2</v>
      </c>
      <c r="L377" s="507">
        <v>174.4</v>
      </c>
      <c r="M377" s="507">
        <v>12.036479999999999</v>
      </c>
    </row>
    <row r="378" spans="1:13">
      <c r="A378" s="254">
        <v>368</v>
      </c>
      <c r="B378" s="510" t="s">
        <v>270</v>
      </c>
      <c r="C378" s="507">
        <v>287.64999999999998</v>
      </c>
      <c r="D378" s="508">
        <v>288.68333333333334</v>
      </c>
      <c r="E378" s="508">
        <v>281.06666666666666</v>
      </c>
      <c r="F378" s="508">
        <v>274.48333333333335</v>
      </c>
      <c r="G378" s="508">
        <v>266.86666666666667</v>
      </c>
      <c r="H378" s="508">
        <v>295.26666666666665</v>
      </c>
      <c r="I378" s="508">
        <v>302.88333333333333</v>
      </c>
      <c r="J378" s="508">
        <v>309.46666666666664</v>
      </c>
      <c r="K378" s="507">
        <v>296.3</v>
      </c>
      <c r="L378" s="507">
        <v>282.10000000000002</v>
      </c>
      <c r="M378" s="507">
        <v>5.0435100000000004</v>
      </c>
    </row>
    <row r="379" spans="1:13">
      <c r="A379" s="254">
        <v>369</v>
      </c>
      <c r="B379" s="510" t="s">
        <v>463</v>
      </c>
      <c r="C379" s="507">
        <v>114.65</v>
      </c>
      <c r="D379" s="508">
        <v>113.45</v>
      </c>
      <c r="E379" s="508">
        <v>111.4</v>
      </c>
      <c r="F379" s="508">
        <v>108.15</v>
      </c>
      <c r="G379" s="508">
        <v>106.10000000000001</v>
      </c>
      <c r="H379" s="508">
        <v>116.7</v>
      </c>
      <c r="I379" s="508">
        <v>118.74999999999999</v>
      </c>
      <c r="J379" s="508">
        <v>122</v>
      </c>
      <c r="K379" s="507">
        <v>115.5</v>
      </c>
      <c r="L379" s="507">
        <v>110.2</v>
      </c>
      <c r="M379" s="507">
        <v>3.1748400000000001</v>
      </c>
    </row>
    <row r="380" spans="1:13">
      <c r="A380" s="254">
        <v>370</v>
      </c>
      <c r="B380" s="510" t="s">
        <v>464</v>
      </c>
      <c r="C380" s="507">
        <v>6529.35</v>
      </c>
      <c r="D380" s="508">
        <v>6540.3</v>
      </c>
      <c r="E380" s="508">
        <v>6469.05</v>
      </c>
      <c r="F380" s="508">
        <v>6408.75</v>
      </c>
      <c r="G380" s="508">
        <v>6337.5</v>
      </c>
      <c r="H380" s="508">
        <v>6600.6</v>
      </c>
      <c r="I380" s="508">
        <v>6671.85</v>
      </c>
      <c r="J380" s="508">
        <v>6732.1500000000005</v>
      </c>
      <c r="K380" s="507">
        <v>6611.55</v>
      </c>
      <c r="L380" s="507">
        <v>6480</v>
      </c>
      <c r="M380" s="507">
        <v>6.6809999999999994E-2</v>
      </c>
    </row>
    <row r="381" spans="1:13">
      <c r="A381" s="254">
        <v>371</v>
      </c>
      <c r="B381" s="510" t="s">
        <v>271</v>
      </c>
      <c r="C381" s="507">
        <v>12993.6</v>
      </c>
      <c r="D381" s="508">
        <v>12961.016666666668</v>
      </c>
      <c r="E381" s="508">
        <v>12922.083333333336</v>
      </c>
      <c r="F381" s="508">
        <v>12850.566666666668</v>
      </c>
      <c r="G381" s="508">
        <v>12811.633333333335</v>
      </c>
      <c r="H381" s="508">
        <v>13032.533333333336</v>
      </c>
      <c r="I381" s="508">
        <v>13071.466666666667</v>
      </c>
      <c r="J381" s="508">
        <v>13142.983333333337</v>
      </c>
      <c r="K381" s="507">
        <v>12999.95</v>
      </c>
      <c r="L381" s="507">
        <v>12889.5</v>
      </c>
      <c r="M381" s="507">
        <v>1.7919999999999998E-2</v>
      </c>
    </row>
    <row r="382" spans="1:13">
      <c r="A382" s="254">
        <v>372</v>
      </c>
      <c r="B382" s="510" t="s">
        <v>161</v>
      </c>
      <c r="C382" s="507">
        <v>40.799999999999997</v>
      </c>
      <c r="D382" s="508">
        <v>40.550000000000004</v>
      </c>
      <c r="E382" s="508">
        <v>40.000000000000007</v>
      </c>
      <c r="F382" s="508">
        <v>39.200000000000003</v>
      </c>
      <c r="G382" s="508">
        <v>38.650000000000006</v>
      </c>
      <c r="H382" s="508">
        <v>41.350000000000009</v>
      </c>
      <c r="I382" s="508">
        <v>41.900000000000006</v>
      </c>
      <c r="J382" s="508">
        <v>42.70000000000001</v>
      </c>
      <c r="K382" s="507">
        <v>41.1</v>
      </c>
      <c r="L382" s="507">
        <v>39.75</v>
      </c>
      <c r="M382" s="507">
        <v>837.82422999999994</v>
      </c>
    </row>
    <row r="383" spans="1:13">
      <c r="A383" s="254">
        <v>373</v>
      </c>
      <c r="B383" s="510" t="s">
        <v>272</v>
      </c>
      <c r="C383" s="507">
        <v>701.55</v>
      </c>
      <c r="D383" s="508">
        <v>704.31666666666661</v>
      </c>
      <c r="E383" s="508">
        <v>690.63333333333321</v>
      </c>
      <c r="F383" s="508">
        <v>679.71666666666658</v>
      </c>
      <c r="G383" s="508">
        <v>666.03333333333319</v>
      </c>
      <c r="H383" s="508">
        <v>715.23333333333323</v>
      </c>
      <c r="I383" s="508">
        <v>728.91666666666663</v>
      </c>
      <c r="J383" s="508">
        <v>739.83333333333326</v>
      </c>
      <c r="K383" s="507">
        <v>718</v>
      </c>
      <c r="L383" s="507">
        <v>693.4</v>
      </c>
      <c r="M383" s="507">
        <v>1.1342699999999999</v>
      </c>
    </row>
    <row r="384" spans="1:13">
      <c r="A384" s="254">
        <v>374</v>
      </c>
      <c r="B384" s="510" t="s">
        <v>165</v>
      </c>
      <c r="C384" s="507">
        <v>238.25</v>
      </c>
      <c r="D384" s="508">
        <v>237.68333333333331</v>
      </c>
      <c r="E384" s="508">
        <v>231.36666666666662</v>
      </c>
      <c r="F384" s="508">
        <v>224.48333333333332</v>
      </c>
      <c r="G384" s="508">
        <v>218.16666666666663</v>
      </c>
      <c r="H384" s="508">
        <v>244.56666666666661</v>
      </c>
      <c r="I384" s="508">
        <v>250.88333333333327</v>
      </c>
      <c r="J384" s="508">
        <v>257.76666666666659</v>
      </c>
      <c r="K384" s="507">
        <v>244</v>
      </c>
      <c r="L384" s="507">
        <v>230.8</v>
      </c>
      <c r="M384" s="507">
        <v>156.94955999999999</v>
      </c>
    </row>
    <row r="385" spans="1:13">
      <c r="A385" s="254">
        <v>375</v>
      </c>
      <c r="B385" s="510" t="s">
        <v>166</v>
      </c>
      <c r="C385" s="507">
        <v>152.69999999999999</v>
      </c>
      <c r="D385" s="508">
        <v>151.81666666666663</v>
      </c>
      <c r="E385" s="508">
        <v>150.28333333333327</v>
      </c>
      <c r="F385" s="508">
        <v>147.86666666666665</v>
      </c>
      <c r="G385" s="508">
        <v>146.33333333333329</v>
      </c>
      <c r="H385" s="508">
        <v>154.23333333333326</v>
      </c>
      <c r="I385" s="508">
        <v>155.76666666666662</v>
      </c>
      <c r="J385" s="508">
        <v>158.18333333333325</v>
      </c>
      <c r="K385" s="507">
        <v>153.35</v>
      </c>
      <c r="L385" s="507">
        <v>149.4</v>
      </c>
      <c r="M385" s="507">
        <v>76.702749999999995</v>
      </c>
    </row>
    <row r="386" spans="1:13">
      <c r="A386" s="254">
        <v>376</v>
      </c>
      <c r="B386" s="510" t="s">
        <v>465</v>
      </c>
      <c r="C386" s="507">
        <v>257.55</v>
      </c>
      <c r="D386" s="508">
        <v>259.73333333333335</v>
      </c>
      <c r="E386" s="508">
        <v>254.81666666666672</v>
      </c>
      <c r="F386" s="508">
        <v>252.08333333333337</v>
      </c>
      <c r="G386" s="508">
        <v>247.16666666666674</v>
      </c>
      <c r="H386" s="508">
        <v>262.4666666666667</v>
      </c>
      <c r="I386" s="508">
        <v>267.38333333333333</v>
      </c>
      <c r="J386" s="508">
        <v>270.11666666666667</v>
      </c>
      <c r="K386" s="507">
        <v>264.64999999999998</v>
      </c>
      <c r="L386" s="507">
        <v>257</v>
      </c>
      <c r="M386" s="507">
        <v>3.5479500000000002</v>
      </c>
    </row>
    <row r="387" spans="1:13">
      <c r="A387" s="254">
        <v>377</v>
      </c>
      <c r="B387" s="510" t="s">
        <v>466</v>
      </c>
      <c r="C387" s="507">
        <v>552.70000000000005</v>
      </c>
      <c r="D387" s="508">
        <v>556.88333333333333</v>
      </c>
      <c r="E387" s="508">
        <v>533.86666666666667</v>
      </c>
      <c r="F387" s="508">
        <v>515.0333333333333</v>
      </c>
      <c r="G387" s="508">
        <v>492.01666666666665</v>
      </c>
      <c r="H387" s="508">
        <v>575.7166666666667</v>
      </c>
      <c r="I387" s="508">
        <v>598.73333333333335</v>
      </c>
      <c r="J387" s="508">
        <v>617.56666666666672</v>
      </c>
      <c r="K387" s="507">
        <v>579.9</v>
      </c>
      <c r="L387" s="507">
        <v>538.04999999999995</v>
      </c>
      <c r="M387" s="507">
        <v>4.3490000000000002</v>
      </c>
    </row>
    <row r="388" spans="1:13">
      <c r="A388" s="254">
        <v>378</v>
      </c>
      <c r="B388" s="510" t="s">
        <v>467</v>
      </c>
      <c r="C388" s="507">
        <v>30.75</v>
      </c>
      <c r="D388" s="508">
        <v>30.933333333333334</v>
      </c>
      <c r="E388" s="508">
        <v>30.316666666666666</v>
      </c>
      <c r="F388" s="508">
        <v>29.883333333333333</v>
      </c>
      <c r="G388" s="508">
        <v>29.266666666666666</v>
      </c>
      <c r="H388" s="508">
        <v>31.366666666666667</v>
      </c>
      <c r="I388" s="508">
        <v>31.983333333333334</v>
      </c>
      <c r="J388" s="508">
        <v>32.416666666666671</v>
      </c>
      <c r="K388" s="507">
        <v>31.55</v>
      </c>
      <c r="L388" s="507">
        <v>30.5</v>
      </c>
      <c r="M388" s="507">
        <v>29.945709999999998</v>
      </c>
    </row>
    <row r="389" spans="1:13">
      <c r="A389" s="254">
        <v>379</v>
      </c>
      <c r="B389" s="510" t="s">
        <v>468</v>
      </c>
      <c r="C389" s="507">
        <v>155.94999999999999</v>
      </c>
      <c r="D389" s="508">
        <v>152.51666666666665</v>
      </c>
      <c r="E389" s="508">
        <v>147.0333333333333</v>
      </c>
      <c r="F389" s="508">
        <v>138.11666666666665</v>
      </c>
      <c r="G389" s="508">
        <v>132.6333333333333</v>
      </c>
      <c r="H389" s="508">
        <v>161.43333333333331</v>
      </c>
      <c r="I389" s="508">
        <v>166.91666666666666</v>
      </c>
      <c r="J389" s="508">
        <v>175.83333333333331</v>
      </c>
      <c r="K389" s="507">
        <v>158</v>
      </c>
      <c r="L389" s="507">
        <v>143.6</v>
      </c>
      <c r="M389" s="507">
        <v>44.664610000000003</v>
      </c>
    </row>
    <row r="390" spans="1:13">
      <c r="A390" s="254">
        <v>380</v>
      </c>
      <c r="B390" s="510" t="s">
        <v>273</v>
      </c>
      <c r="C390" s="507">
        <v>518.85</v>
      </c>
      <c r="D390" s="508">
        <v>519.61666666666667</v>
      </c>
      <c r="E390" s="508">
        <v>511.98333333333335</v>
      </c>
      <c r="F390" s="508">
        <v>505.11666666666667</v>
      </c>
      <c r="G390" s="508">
        <v>497.48333333333335</v>
      </c>
      <c r="H390" s="508">
        <v>526.48333333333335</v>
      </c>
      <c r="I390" s="508">
        <v>534.11666666666679</v>
      </c>
      <c r="J390" s="508">
        <v>540.98333333333335</v>
      </c>
      <c r="K390" s="507">
        <v>527.25</v>
      </c>
      <c r="L390" s="507">
        <v>512.75</v>
      </c>
      <c r="M390" s="507">
        <v>6.2499500000000001</v>
      </c>
    </row>
    <row r="391" spans="1:13">
      <c r="A391" s="254">
        <v>381</v>
      </c>
      <c r="B391" s="510" t="s">
        <v>469</v>
      </c>
      <c r="C391" s="507">
        <v>269.7</v>
      </c>
      <c r="D391" s="508">
        <v>266.76666666666665</v>
      </c>
      <c r="E391" s="508">
        <v>261.73333333333329</v>
      </c>
      <c r="F391" s="508">
        <v>253.76666666666665</v>
      </c>
      <c r="G391" s="508">
        <v>248.73333333333329</v>
      </c>
      <c r="H391" s="508">
        <v>274.73333333333329</v>
      </c>
      <c r="I391" s="508">
        <v>279.76666666666659</v>
      </c>
      <c r="J391" s="508">
        <v>287.73333333333329</v>
      </c>
      <c r="K391" s="507">
        <v>271.8</v>
      </c>
      <c r="L391" s="507">
        <v>258.8</v>
      </c>
      <c r="M391" s="507">
        <v>6.50725</v>
      </c>
    </row>
    <row r="392" spans="1:13">
      <c r="A392" s="254">
        <v>382</v>
      </c>
      <c r="B392" s="510" t="s">
        <v>470</v>
      </c>
      <c r="C392" s="507">
        <v>84</v>
      </c>
      <c r="D392" s="508">
        <v>84.466666666666669</v>
      </c>
      <c r="E392" s="508">
        <v>82.533333333333331</v>
      </c>
      <c r="F392" s="508">
        <v>81.066666666666663</v>
      </c>
      <c r="G392" s="508">
        <v>79.133333333333326</v>
      </c>
      <c r="H392" s="508">
        <v>85.933333333333337</v>
      </c>
      <c r="I392" s="508">
        <v>87.866666666666674</v>
      </c>
      <c r="J392" s="508">
        <v>89.333333333333343</v>
      </c>
      <c r="K392" s="507">
        <v>86.4</v>
      </c>
      <c r="L392" s="507">
        <v>83</v>
      </c>
      <c r="M392" s="507">
        <v>32.224980000000002</v>
      </c>
    </row>
    <row r="393" spans="1:13">
      <c r="A393" s="254">
        <v>383</v>
      </c>
      <c r="B393" s="510" t="s">
        <v>471</v>
      </c>
      <c r="C393" s="507">
        <v>1979.3</v>
      </c>
      <c r="D393" s="508">
        <v>1975.7</v>
      </c>
      <c r="E393" s="508">
        <v>1959.6000000000001</v>
      </c>
      <c r="F393" s="508">
        <v>1939.9</v>
      </c>
      <c r="G393" s="508">
        <v>1923.8000000000002</v>
      </c>
      <c r="H393" s="508">
        <v>1995.4</v>
      </c>
      <c r="I393" s="508">
        <v>2011.5</v>
      </c>
      <c r="J393" s="508">
        <v>2031.2</v>
      </c>
      <c r="K393" s="507">
        <v>1991.8</v>
      </c>
      <c r="L393" s="507">
        <v>1956</v>
      </c>
      <c r="M393" s="507">
        <v>0.25942999999999999</v>
      </c>
    </row>
    <row r="394" spans="1:13">
      <c r="A394" s="254">
        <v>384</v>
      </c>
      <c r="B394" s="510" t="s">
        <v>472</v>
      </c>
      <c r="C394" s="507">
        <v>367.5</v>
      </c>
      <c r="D394" s="508">
        <v>369.8</v>
      </c>
      <c r="E394" s="508">
        <v>360.1</v>
      </c>
      <c r="F394" s="508">
        <v>352.7</v>
      </c>
      <c r="G394" s="508">
        <v>343</v>
      </c>
      <c r="H394" s="508">
        <v>377.20000000000005</v>
      </c>
      <c r="I394" s="508">
        <v>386.9</v>
      </c>
      <c r="J394" s="508">
        <v>394.30000000000007</v>
      </c>
      <c r="K394" s="507">
        <v>379.5</v>
      </c>
      <c r="L394" s="507">
        <v>362.4</v>
      </c>
      <c r="M394" s="507">
        <v>6.9938799999999999</v>
      </c>
    </row>
    <row r="395" spans="1:13">
      <c r="A395" s="254">
        <v>385</v>
      </c>
      <c r="B395" s="510" t="s">
        <v>473</v>
      </c>
      <c r="C395" s="507">
        <v>175.45</v>
      </c>
      <c r="D395" s="508">
        <v>175.81666666666669</v>
      </c>
      <c r="E395" s="508">
        <v>171.63333333333338</v>
      </c>
      <c r="F395" s="508">
        <v>167.81666666666669</v>
      </c>
      <c r="G395" s="508">
        <v>163.63333333333338</v>
      </c>
      <c r="H395" s="508">
        <v>179.63333333333338</v>
      </c>
      <c r="I395" s="508">
        <v>183.81666666666672</v>
      </c>
      <c r="J395" s="508">
        <v>187.63333333333338</v>
      </c>
      <c r="K395" s="507">
        <v>180</v>
      </c>
      <c r="L395" s="507">
        <v>172</v>
      </c>
      <c r="M395" s="507">
        <v>1.8711500000000001</v>
      </c>
    </row>
    <row r="396" spans="1:13">
      <c r="A396" s="254">
        <v>386</v>
      </c>
      <c r="B396" s="510" t="s">
        <v>474</v>
      </c>
      <c r="C396" s="507">
        <v>834.4</v>
      </c>
      <c r="D396" s="508">
        <v>839.44999999999993</v>
      </c>
      <c r="E396" s="508">
        <v>824.99999999999989</v>
      </c>
      <c r="F396" s="508">
        <v>815.59999999999991</v>
      </c>
      <c r="G396" s="508">
        <v>801.14999999999986</v>
      </c>
      <c r="H396" s="508">
        <v>848.84999999999991</v>
      </c>
      <c r="I396" s="508">
        <v>863.3</v>
      </c>
      <c r="J396" s="508">
        <v>872.69999999999993</v>
      </c>
      <c r="K396" s="507">
        <v>853.9</v>
      </c>
      <c r="L396" s="507">
        <v>830.05</v>
      </c>
      <c r="M396" s="507">
        <v>1.1364300000000001</v>
      </c>
    </row>
    <row r="397" spans="1:13">
      <c r="A397" s="254">
        <v>387</v>
      </c>
      <c r="B397" s="510" t="s">
        <v>167</v>
      </c>
      <c r="C397" s="507">
        <v>2108.9</v>
      </c>
      <c r="D397" s="508">
        <v>2112.7666666666669</v>
      </c>
      <c r="E397" s="508">
        <v>2076.6333333333337</v>
      </c>
      <c r="F397" s="508">
        <v>2044.3666666666668</v>
      </c>
      <c r="G397" s="508">
        <v>2008.2333333333336</v>
      </c>
      <c r="H397" s="508">
        <v>2145.0333333333338</v>
      </c>
      <c r="I397" s="508">
        <v>2181.166666666667</v>
      </c>
      <c r="J397" s="508">
        <v>2213.4333333333338</v>
      </c>
      <c r="K397" s="507">
        <v>2148.9</v>
      </c>
      <c r="L397" s="507">
        <v>2080.5</v>
      </c>
      <c r="M397" s="507">
        <v>77.063019999999995</v>
      </c>
    </row>
    <row r="398" spans="1:13">
      <c r="A398" s="254">
        <v>388</v>
      </c>
      <c r="B398" s="510" t="s">
        <v>815</v>
      </c>
      <c r="C398" s="507">
        <v>1016.2</v>
      </c>
      <c r="D398" s="508">
        <v>1021.35</v>
      </c>
      <c r="E398" s="508">
        <v>1004.8500000000001</v>
      </c>
      <c r="F398" s="508">
        <v>993.50000000000011</v>
      </c>
      <c r="G398" s="508">
        <v>977.00000000000023</v>
      </c>
      <c r="H398" s="508">
        <v>1032.7</v>
      </c>
      <c r="I398" s="508">
        <v>1049.1999999999998</v>
      </c>
      <c r="J398" s="508">
        <v>1060.55</v>
      </c>
      <c r="K398" s="507">
        <v>1037.8499999999999</v>
      </c>
      <c r="L398" s="507">
        <v>1010</v>
      </c>
      <c r="M398" s="507">
        <v>11.38505</v>
      </c>
    </row>
    <row r="399" spans="1:13">
      <c r="A399" s="254">
        <v>389</v>
      </c>
      <c r="B399" s="510" t="s">
        <v>274</v>
      </c>
      <c r="C399" s="507">
        <v>920</v>
      </c>
      <c r="D399" s="508">
        <v>916.25</v>
      </c>
      <c r="E399" s="508">
        <v>905.75</v>
      </c>
      <c r="F399" s="508">
        <v>891.5</v>
      </c>
      <c r="G399" s="508">
        <v>881</v>
      </c>
      <c r="H399" s="508">
        <v>930.5</v>
      </c>
      <c r="I399" s="508">
        <v>941</v>
      </c>
      <c r="J399" s="508">
        <v>955.25</v>
      </c>
      <c r="K399" s="507">
        <v>926.75</v>
      </c>
      <c r="L399" s="507">
        <v>902</v>
      </c>
      <c r="M399" s="507">
        <v>45.81841</v>
      </c>
    </row>
    <row r="400" spans="1:13">
      <c r="A400" s="254">
        <v>390</v>
      </c>
      <c r="B400" s="510" t="s">
        <v>476</v>
      </c>
      <c r="C400" s="507">
        <v>26.15</v>
      </c>
      <c r="D400" s="508">
        <v>26.2</v>
      </c>
      <c r="E400" s="508">
        <v>25.95</v>
      </c>
      <c r="F400" s="508">
        <v>25.75</v>
      </c>
      <c r="G400" s="508">
        <v>25.5</v>
      </c>
      <c r="H400" s="508">
        <v>26.4</v>
      </c>
      <c r="I400" s="508">
        <v>26.65</v>
      </c>
      <c r="J400" s="508">
        <v>26.849999999999998</v>
      </c>
      <c r="K400" s="507">
        <v>26.45</v>
      </c>
      <c r="L400" s="507">
        <v>26</v>
      </c>
      <c r="M400" s="507">
        <v>22.766210000000001</v>
      </c>
    </row>
    <row r="401" spans="1:13">
      <c r="A401" s="254">
        <v>391</v>
      </c>
      <c r="B401" s="510" t="s">
        <v>477</v>
      </c>
      <c r="C401" s="507">
        <v>2228.9499999999998</v>
      </c>
      <c r="D401" s="508">
        <v>2228.0166666666664</v>
      </c>
      <c r="E401" s="508">
        <v>2181.0333333333328</v>
      </c>
      <c r="F401" s="508">
        <v>2133.1166666666663</v>
      </c>
      <c r="G401" s="508">
        <v>2086.1333333333328</v>
      </c>
      <c r="H401" s="508">
        <v>2275.9333333333329</v>
      </c>
      <c r="I401" s="508">
        <v>2322.9166666666665</v>
      </c>
      <c r="J401" s="508">
        <v>2370.833333333333</v>
      </c>
      <c r="K401" s="507">
        <v>2275</v>
      </c>
      <c r="L401" s="507">
        <v>2180.1</v>
      </c>
      <c r="M401" s="507">
        <v>0.22175</v>
      </c>
    </row>
    <row r="402" spans="1:13">
      <c r="A402" s="254">
        <v>392</v>
      </c>
      <c r="B402" s="510" t="s">
        <v>172</v>
      </c>
      <c r="C402" s="507">
        <v>5534.65</v>
      </c>
      <c r="D402" s="508">
        <v>5546.8833333333341</v>
      </c>
      <c r="E402" s="508">
        <v>5468.7666666666682</v>
      </c>
      <c r="F402" s="508">
        <v>5402.8833333333341</v>
      </c>
      <c r="G402" s="508">
        <v>5324.7666666666682</v>
      </c>
      <c r="H402" s="508">
        <v>5612.7666666666682</v>
      </c>
      <c r="I402" s="508">
        <v>5690.883333333335</v>
      </c>
      <c r="J402" s="508">
        <v>5756.7666666666682</v>
      </c>
      <c r="K402" s="507">
        <v>5625</v>
      </c>
      <c r="L402" s="507">
        <v>5481</v>
      </c>
      <c r="M402" s="507">
        <v>1.10711</v>
      </c>
    </row>
    <row r="403" spans="1:13">
      <c r="A403" s="254">
        <v>393</v>
      </c>
      <c r="B403" s="510" t="s">
        <v>478</v>
      </c>
      <c r="C403" s="507">
        <v>8294.9500000000007</v>
      </c>
      <c r="D403" s="508">
        <v>8265.6166666666668</v>
      </c>
      <c r="E403" s="508">
        <v>8192.3333333333339</v>
      </c>
      <c r="F403" s="508">
        <v>8089.7166666666672</v>
      </c>
      <c r="G403" s="508">
        <v>8016.4333333333343</v>
      </c>
      <c r="H403" s="508">
        <v>8368.2333333333336</v>
      </c>
      <c r="I403" s="508">
        <v>8441.5166666666664</v>
      </c>
      <c r="J403" s="508">
        <v>8544.1333333333332</v>
      </c>
      <c r="K403" s="507">
        <v>8338.9</v>
      </c>
      <c r="L403" s="507">
        <v>8163</v>
      </c>
      <c r="M403" s="507">
        <v>0.10499</v>
      </c>
    </row>
    <row r="404" spans="1:13">
      <c r="A404" s="254">
        <v>394</v>
      </c>
      <c r="B404" s="510" t="s">
        <v>479</v>
      </c>
      <c r="C404" s="507">
        <v>5259.25</v>
      </c>
      <c r="D404" s="508">
        <v>5296.416666666667</v>
      </c>
      <c r="E404" s="508">
        <v>5182.8333333333339</v>
      </c>
      <c r="F404" s="508">
        <v>5106.416666666667</v>
      </c>
      <c r="G404" s="508">
        <v>4992.8333333333339</v>
      </c>
      <c r="H404" s="508">
        <v>5372.8333333333339</v>
      </c>
      <c r="I404" s="508">
        <v>5486.4166666666679</v>
      </c>
      <c r="J404" s="508">
        <v>5562.8333333333339</v>
      </c>
      <c r="K404" s="507">
        <v>5410</v>
      </c>
      <c r="L404" s="507">
        <v>5220</v>
      </c>
      <c r="M404" s="507">
        <v>0.16369</v>
      </c>
    </row>
    <row r="405" spans="1:13">
      <c r="A405" s="254">
        <v>395</v>
      </c>
      <c r="B405" s="510" t="s">
        <v>759</v>
      </c>
      <c r="C405" s="507">
        <v>99.95</v>
      </c>
      <c r="D405" s="508">
        <v>100.7</v>
      </c>
      <c r="E405" s="508">
        <v>97.9</v>
      </c>
      <c r="F405" s="508">
        <v>95.850000000000009</v>
      </c>
      <c r="G405" s="508">
        <v>93.050000000000011</v>
      </c>
      <c r="H405" s="508">
        <v>102.75</v>
      </c>
      <c r="I405" s="508">
        <v>105.54999999999998</v>
      </c>
      <c r="J405" s="508">
        <v>107.6</v>
      </c>
      <c r="K405" s="507">
        <v>103.5</v>
      </c>
      <c r="L405" s="507">
        <v>98.65</v>
      </c>
      <c r="M405" s="507">
        <v>6.9565700000000001</v>
      </c>
    </row>
    <row r="406" spans="1:13">
      <c r="A406" s="254">
        <v>396</v>
      </c>
      <c r="B406" s="510" t="s">
        <v>480</v>
      </c>
      <c r="C406" s="507">
        <v>420.35</v>
      </c>
      <c r="D406" s="508">
        <v>421.33333333333331</v>
      </c>
      <c r="E406" s="508">
        <v>417.71666666666664</v>
      </c>
      <c r="F406" s="508">
        <v>415.08333333333331</v>
      </c>
      <c r="G406" s="508">
        <v>411.46666666666664</v>
      </c>
      <c r="H406" s="508">
        <v>423.96666666666664</v>
      </c>
      <c r="I406" s="508">
        <v>427.58333333333331</v>
      </c>
      <c r="J406" s="508">
        <v>430.21666666666664</v>
      </c>
      <c r="K406" s="507">
        <v>424.95</v>
      </c>
      <c r="L406" s="507">
        <v>418.7</v>
      </c>
      <c r="M406" s="507">
        <v>1.2946599999999999</v>
      </c>
    </row>
    <row r="407" spans="1:13">
      <c r="A407" s="254">
        <v>397</v>
      </c>
      <c r="B407" s="510" t="s">
        <v>761</v>
      </c>
      <c r="C407" s="507">
        <v>223.25</v>
      </c>
      <c r="D407" s="508">
        <v>226.88333333333333</v>
      </c>
      <c r="E407" s="508">
        <v>218.11666666666665</v>
      </c>
      <c r="F407" s="508">
        <v>212.98333333333332</v>
      </c>
      <c r="G407" s="508">
        <v>204.21666666666664</v>
      </c>
      <c r="H407" s="508">
        <v>232.01666666666665</v>
      </c>
      <c r="I407" s="508">
        <v>240.7833333333333</v>
      </c>
      <c r="J407" s="508">
        <v>245.91666666666666</v>
      </c>
      <c r="K407" s="507">
        <v>235.65</v>
      </c>
      <c r="L407" s="507">
        <v>221.75</v>
      </c>
      <c r="M407" s="507">
        <v>6.96577</v>
      </c>
    </row>
    <row r="408" spans="1:13">
      <c r="A408" s="254">
        <v>398</v>
      </c>
      <c r="B408" s="510" t="s">
        <v>481</v>
      </c>
      <c r="C408" s="507">
        <v>2113.5</v>
      </c>
      <c r="D408" s="508">
        <v>2095.35</v>
      </c>
      <c r="E408" s="508">
        <v>2056</v>
      </c>
      <c r="F408" s="508">
        <v>1998.5</v>
      </c>
      <c r="G408" s="508">
        <v>1959.15</v>
      </c>
      <c r="H408" s="508">
        <v>2152.85</v>
      </c>
      <c r="I408" s="508">
        <v>2192.1999999999994</v>
      </c>
      <c r="J408" s="508">
        <v>2249.6999999999998</v>
      </c>
      <c r="K408" s="507">
        <v>2134.6999999999998</v>
      </c>
      <c r="L408" s="507">
        <v>2037.85</v>
      </c>
      <c r="M408" s="507">
        <v>0.15384</v>
      </c>
    </row>
    <row r="409" spans="1:13">
      <c r="A409" s="254">
        <v>399</v>
      </c>
      <c r="B409" s="510" t="s">
        <v>482</v>
      </c>
      <c r="C409" s="507">
        <v>356.95</v>
      </c>
      <c r="D409" s="508">
        <v>359.11666666666662</v>
      </c>
      <c r="E409" s="508">
        <v>350.28333333333325</v>
      </c>
      <c r="F409" s="508">
        <v>343.61666666666662</v>
      </c>
      <c r="G409" s="508">
        <v>334.78333333333325</v>
      </c>
      <c r="H409" s="508">
        <v>365.78333333333325</v>
      </c>
      <c r="I409" s="508">
        <v>374.61666666666662</v>
      </c>
      <c r="J409" s="508">
        <v>381.28333333333325</v>
      </c>
      <c r="K409" s="507">
        <v>367.95</v>
      </c>
      <c r="L409" s="507">
        <v>352.45</v>
      </c>
      <c r="M409" s="507">
        <v>2.5314199999999998</v>
      </c>
    </row>
    <row r="410" spans="1:13">
      <c r="A410" s="254">
        <v>400</v>
      </c>
      <c r="B410" s="510" t="s">
        <v>760</v>
      </c>
      <c r="C410" s="507">
        <v>123.5</v>
      </c>
      <c r="D410" s="508">
        <v>122.2</v>
      </c>
      <c r="E410" s="508">
        <v>118.4</v>
      </c>
      <c r="F410" s="508">
        <v>113.3</v>
      </c>
      <c r="G410" s="508">
        <v>109.5</v>
      </c>
      <c r="H410" s="508">
        <v>127.30000000000001</v>
      </c>
      <c r="I410" s="508">
        <v>131.1</v>
      </c>
      <c r="J410" s="508">
        <v>136.20000000000002</v>
      </c>
      <c r="K410" s="507">
        <v>126</v>
      </c>
      <c r="L410" s="507">
        <v>117.1</v>
      </c>
      <c r="M410" s="507">
        <v>73.098050000000001</v>
      </c>
    </row>
    <row r="411" spans="1:13">
      <c r="A411" s="254">
        <v>401</v>
      </c>
      <c r="B411" s="510" t="s">
        <v>483</v>
      </c>
      <c r="C411" s="507">
        <v>232.2</v>
      </c>
      <c r="D411" s="508">
        <v>233.35</v>
      </c>
      <c r="E411" s="508">
        <v>228</v>
      </c>
      <c r="F411" s="508">
        <v>223.8</v>
      </c>
      <c r="G411" s="508">
        <v>218.45000000000002</v>
      </c>
      <c r="H411" s="508">
        <v>237.54999999999998</v>
      </c>
      <c r="I411" s="508">
        <v>242.89999999999995</v>
      </c>
      <c r="J411" s="508">
        <v>247.09999999999997</v>
      </c>
      <c r="K411" s="507">
        <v>238.7</v>
      </c>
      <c r="L411" s="507">
        <v>229.15</v>
      </c>
      <c r="M411" s="507">
        <v>1.79251</v>
      </c>
    </row>
    <row r="412" spans="1:13">
      <c r="A412" s="254">
        <v>402</v>
      </c>
      <c r="B412" s="510" t="s">
        <v>170</v>
      </c>
      <c r="C412" s="507">
        <v>27644.55</v>
      </c>
      <c r="D412" s="508">
        <v>27499.883333333331</v>
      </c>
      <c r="E412" s="508">
        <v>27149.766666666663</v>
      </c>
      <c r="F412" s="508">
        <v>26654.98333333333</v>
      </c>
      <c r="G412" s="508">
        <v>26304.866666666661</v>
      </c>
      <c r="H412" s="508">
        <v>27994.666666666664</v>
      </c>
      <c r="I412" s="508">
        <v>28344.783333333333</v>
      </c>
      <c r="J412" s="508">
        <v>28839.566666666666</v>
      </c>
      <c r="K412" s="507">
        <v>27850</v>
      </c>
      <c r="L412" s="507">
        <v>27005.1</v>
      </c>
      <c r="M412" s="507">
        <v>0.32586999999999999</v>
      </c>
    </row>
    <row r="413" spans="1:13">
      <c r="A413" s="254">
        <v>403</v>
      </c>
      <c r="B413" s="510" t="s">
        <v>484</v>
      </c>
      <c r="C413" s="507">
        <v>1503.35</v>
      </c>
      <c r="D413" s="508">
        <v>1508.8166666666666</v>
      </c>
      <c r="E413" s="508">
        <v>1489.0333333333333</v>
      </c>
      <c r="F413" s="508">
        <v>1474.7166666666667</v>
      </c>
      <c r="G413" s="508">
        <v>1454.9333333333334</v>
      </c>
      <c r="H413" s="508">
        <v>1523.1333333333332</v>
      </c>
      <c r="I413" s="508">
        <v>1542.9166666666665</v>
      </c>
      <c r="J413" s="508">
        <v>1557.2333333333331</v>
      </c>
      <c r="K413" s="507">
        <v>1528.6</v>
      </c>
      <c r="L413" s="507">
        <v>1494.5</v>
      </c>
      <c r="M413" s="507">
        <v>4.4760000000000001E-2</v>
      </c>
    </row>
    <row r="414" spans="1:13">
      <c r="A414" s="254">
        <v>404</v>
      </c>
      <c r="B414" s="510" t="s">
        <v>173</v>
      </c>
      <c r="C414" s="507">
        <v>1276.5999999999999</v>
      </c>
      <c r="D414" s="508">
        <v>1285.5333333333333</v>
      </c>
      <c r="E414" s="508">
        <v>1229.2166666666667</v>
      </c>
      <c r="F414" s="508">
        <v>1181.8333333333335</v>
      </c>
      <c r="G414" s="508">
        <v>1125.5166666666669</v>
      </c>
      <c r="H414" s="508">
        <v>1332.9166666666665</v>
      </c>
      <c r="I414" s="508">
        <v>1389.2333333333331</v>
      </c>
      <c r="J414" s="508">
        <v>1436.6166666666663</v>
      </c>
      <c r="K414" s="507">
        <v>1341.85</v>
      </c>
      <c r="L414" s="507">
        <v>1238.1500000000001</v>
      </c>
      <c r="M414" s="507">
        <v>37.012360000000001</v>
      </c>
    </row>
    <row r="415" spans="1:13">
      <c r="A415" s="254">
        <v>405</v>
      </c>
      <c r="B415" s="510" t="s">
        <v>171</v>
      </c>
      <c r="C415" s="507">
        <v>1868.6</v>
      </c>
      <c r="D415" s="508">
        <v>1879.2</v>
      </c>
      <c r="E415" s="508">
        <v>1833.9</v>
      </c>
      <c r="F415" s="508">
        <v>1799.2</v>
      </c>
      <c r="G415" s="508">
        <v>1753.9</v>
      </c>
      <c r="H415" s="508">
        <v>1913.9</v>
      </c>
      <c r="I415" s="508">
        <v>1959.1999999999998</v>
      </c>
      <c r="J415" s="508">
        <v>1993.9</v>
      </c>
      <c r="K415" s="507">
        <v>1924.5</v>
      </c>
      <c r="L415" s="507">
        <v>1844.5</v>
      </c>
      <c r="M415" s="507">
        <v>2.7288399999999999</v>
      </c>
    </row>
    <row r="416" spans="1:13">
      <c r="A416" s="254">
        <v>406</v>
      </c>
      <c r="B416" s="510" t="s">
        <v>485</v>
      </c>
      <c r="C416" s="507">
        <v>443.7</v>
      </c>
      <c r="D416" s="508">
        <v>445.54999999999995</v>
      </c>
      <c r="E416" s="508">
        <v>436.69999999999993</v>
      </c>
      <c r="F416" s="508">
        <v>429.7</v>
      </c>
      <c r="G416" s="508">
        <v>420.84999999999997</v>
      </c>
      <c r="H416" s="508">
        <v>452.5499999999999</v>
      </c>
      <c r="I416" s="508">
        <v>461.39999999999992</v>
      </c>
      <c r="J416" s="508">
        <v>468.39999999999986</v>
      </c>
      <c r="K416" s="507">
        <v>454.4</v>
      </c>
      <c r="L416" s="507">
        <v>438.55</v>
      </c>
      <c r="M416" s="507">
        <v>1.0382199999999999</v>
      </c>
    </row>
    <row r="417" spans="1:13">
      <c r="A417" s="254">
        <v>407</v>
      </c>
      <c r="B417" s="510" t="s">
        <v>486</v>
      </c>
      <c r="C417" s="507">
        <v>1324.25</v>
      </c>
      <c r="D417" s="508">
        <v>1325.05</v>
      </c>
      <c r="E417" s="508">
        <v>1294.8999999999999</v>
      </c>
      <c r="F417" s="508">
        <v>1265.55</v>
      </c>
      <c r="G417" s="508">
        <v>1235.3999999999999</v>
      </c>
      <c r="H417" s="508">
        <v>1354.3999999999999</v>
      </c>
      <c r="I417" s="508">
        <v>1384.55</v>
      </c>
      <c r="J417" s="508">
        <v>1413.8999999999999</v>
      </c>
      <c r="K417" s="507">
        <v>1355.2</v>
      </c>
      <c r="L417" s="507">
        <v>1295.7</v>
      </c>
      <c r="M417" s="507">
        <v>0.19522999999999999</v>
      </c>
    </row>
    <row r="418" spans="1:13">
      <c r="A418" s="254">
        <v>408</v>
      </c>
      <c r="B418" s="510" t="s">
        <v>762</v>
      </c>
      <c r="C418" s="507">
        <v>1285.25</v>
      </c>
      <c r="D418" s="508">
        <v>1276.4166666666667</v>
      </c>
      <c r="E418" s="508">
        <v>1252.8333333333335</v>
      </c>
      <c r="F418" s="508">
        <v>1220.4166666666667</v>
      </c>
      <c r="G418" s="508">
        <v>1196.8333333333335</v>
      </c>
      <c r="H418" s="508">
        <v>1308.8333333333335</v>
      </c>
      <c r="I418" s="508">
        <v>1332.416666666667</v>
      </c>
      <c r="J418" s="508">
        <v>1364.8333333333335</v>
      </c>
      <c r="K418" s="507">
        <v>1300</v>
      </c>
      <c r="L418" s="507">
        <v>1244</v>
      </c>
      <c r="M418" s="507">
        <v>0.45490999999999998</v>
      </c>
    </row>
    <row r="419" spans="1:13">
      <c r="A419" s="254">
        <v>409</v>
      </c>
      <c r="B419" s="510" t="s">
        <v>487</v>
      </c>
      <c r="C419" s="507">
        <v>501.75</v>
      </c>
      <c r="D419" s="508">
        <v>501.33333333333331</v>
      </c>
      <c r="E419" s="508">
        <v>490.71666666666664</v>
      </c>
      <c r="F419" s="508">
        <v>479.68333333333334</v>
      </c>
      <c r="G419" s="508">
        <v>469.06666666666666</v>
      </c>
      <c r="H419" s="508">
        <v>512.36666666666656</v>
      </c>
      <c r="I419" s="508">
        <v>522.98333333333335</v>
      </c>
      <c r="J419" s="508">
        <v>534.01666666666665</v>
      </c>
      <c r="K419" s="507">
        <v>511.95</v>
      </c>
      <c r="L419" s="507">
        <v>490.3</v>
      </c>
      <c r="M419" s="507">
        <v>4.5417199999999998</v>
      </c>
    </row>
    <row r="420" spans="1:13">
      <c r="A420" s="254">
        <v>410</v>
      </c>
      <c r="B420" s="510" t="s">
        <v>488</v>
      </c>
      <c r="C420" s="507">
        <v>9.3000000000000007</v>
      </c>
      <c r="D420" s="508">
        <v>9.3166666666666682</v>
      </c>
      <c r="E420" s="508">
        <v>9.1333333333333364</v>
      </c>
      <c r="F420" s="508">
        <v>8.9666666666666686</v>
      </c>
      <c r="G420" s="508">
        <v>8.7833333333333368</v>
      </c>
      <c r="H420" s="508">
        <v>9.4833333333333361</v>
      </c>
      <c r="I420" s="508">
        <v>9.6666666666666696</v>
      </c>
      <c r="J420" s="508">
        <v>9.8333333333333357</v>
      </c>
      <c r="K420" s="507">
        <v>9.5</v>
      </c>
      <c r="L420" s="507">
        <v>9.15</v>
      </c>
      <c r="M420" s="507">
        <v>163.55189999999999</v>
      </c>
    </row>
    <row r="421" spans="1:13">
      <c r="A421" s="254">
        <v>411</v>
      </c>
      <c r="B421" s="510" t="s">
        <v>763</v>
      </c>
      <c r="C421" s="507">
        <v>80.75</v>
      </c>
      <c r="D421" s="508">
        <v>81.216666666666669</v>
      </c>
      <c r="E421" s="508">
        <v>79.183333333333337</v>
      </c>
      <c r="F421" s="508">
        <v>77.616666666666674</v>
      </c>
      <c r="G421" s="508">
        <v>75.583333333333343</v>
      </c>
      <c r="H421" s="508">
        <v>82.783333333333331</v>
      </c>
      <c r="I421" s="508">
        <v>84.816666666666663</v>
      </c>
      <c r="J421" s="508">
        <v>86.383333333333326</v>
      </c>
      <c r="K421" s="507">
        <v>83.25</v>
      </c>
      <c r="L421" s="507">
        <v>79.650000000000006</v>
      </c>
      <c r="M421" s="507">
        <v>56.61477</v>
      </c>
    </row>
    <row r="422" spans="1:13">
      <c r="A422" s="254">
        <v>412</v>
      </c>
      <c r="B422" s="510" t="s">
        <v>489</v>
      </c>
      <c r="C422" s="507">
        <v>100.2</v>
      </c>
      <c r="D422" s="508">
        <v>100.01666666666667</v>
      </c>
      <c r="E422" s="508">
        <v>98.183333333333337</v>
      </c>
      <c r="F422" s="508">
        <v>96.166666666666671</v>
      </c>
      <c r="G422" s="508">
        <v>94.333333333333343</v>
      </c>
      <c r="H422" s="508">
        <v>102.03333333333333</v>
      </c>
      <c r="I422" s="508">
        <v>103.86666666666667</v>
      </c>
      <c r="J422" s="508">
        <v>105.88333333333333</v>
      </c>
      <c r="K422" s="507">
        <v>101.85</v>
      </c>
      <c r="L422" s="507">
        <v>98</v>
      </c>
      <c r="M422" s="507">
        <v>1.6492599999999999</v>
      </c>
    </row>
    <row r="423" spans="1:13">
      <c r="A423" s="254">
        <v>413</v>
      </c>
      <c r="B423" s="510" t="s">
        <v>169</v>
      </c>
      <c r="C423" s="507">
        <v>383.9</v>
      </c>
      <c r="D423" s="508">
        <v>379.75</v>
      </c>
      <c r="E423" s="508">
        <v>373.5</v>
      </c>
      <c r="F423" s="508">
        <v>363.1</v>
      </c>
      <c r="G423" s="508">
        <v>356.85</v>
      </c>
      <c r="H423" s="508">
        <v>390.15</v>
      </c>
      <c r="I423" s="508">
        <v>396.4</v>
      </c>
      <c r="J423" s="508">
        <v>406.79999999999995</v>
      </c>
      <c r="K423" s="507">
        <v>386</v>
      </c>
      <c r="L423" s="507">
        <v>369.35</v>
      </c>
      <c r="M423" s="507">
        <v>427.22976</v>
      </c>
    </row>
    <row r="424" spans="1:13">
      <c r="A424" s="254">
        <v>414</v>
      </c>
      <c r="B424" s="510" t="s">
        <v>168</v>
      </c>
      <c r="C424" s="507">
        <v>76.7</v>
      </c>
      <c r="D424" s="508">
        <v>75.216666666666669</v>
      </c>
      <c r="E424" s="508">
        <v>73.083333333333343</v>
      </c>
      <c r="F424" s="508">
        <v>69.466666666666669</v>
      </c>
      <c r="G424" s="508">
        <v>67.333333333333343</v>
      </c>
      <c r="H424" s="508">
        <v>78.833333333333343</v>
      </c>
      <c r="I424" s="508">
        <v>80.966666666666669</v>
      </c>
      <c r="J424" s="508">
        <v>84.583333333333343</v>
      </c>
      <c r="K424" s="507">
        <v>77.349999999999994</v>
      </c>
      <c r="L424" s="507">
        <v>71.599999999999994</v>
      </c>
      <c r="M424" s="507">
        <v>616.78556000000003</v>
      </c>
    </row>
    <row r="425" spans="1:13">
      <c r="A425" s="254">
        <v>415</v>
      </c>
      <c r="B425" s="510" t="s">
        <v>766</v>
      </c>
      <c r="C425" s="507">
        <v>277.2</v>
      </c>
      <c r="D425" s="508">
        <v>269.08333333333331</v>
      </c>
      <c r="E425" s="508">
        <v>255.36666666666662</v>
      </c>
      <c r="F425" s="508">
        <v>233.5333333333333</v>
      </c>
      <c r="G425" s="508">
        <v>219.81666666666661</v>
      </c>
      <c r="H425" s="508">
        <v>290.91666666666663</v>
      </c>
      <c r="I425" s="508">
        <v>304.63333333333333</v>
      </c>
      <c r="J425" s="508">
        <v>326.46666666666664</v>
      </c>
      <c r="K425" s="507">
        <v>282.8</v>
      </c>
      <c r="L425" s="507">
        <v>247.25</v>
      </c>
      <c r="M425" s="507">
        <v>26.172599999999999</v>
      </c>
    </row>
    <row r="426" spans="1:13">
      <c r="A426" s="254">
        <v>416</v>
      </c>
      <c r="B426" s="510" t="s">
        <v>837</v>
      </c>
      <c r="C426" s="507">
        <v>217.35</v>
      </c>
      <c r="D426" s="508">
        <v>218.23333333333335</v>
      </c>
      <c r="E426" s="508">
        <v>213.4666666666667</v>
      </c>
      <c r="F426" s="508">
        <v>209.58333333333334</v>
      </c>
      <c r="G426" s="508">
        <v>204.81666666666669</v>
      </c>
      <c r="H426" s="508">
        <v>222.1166666666667</v>
      </c>
      <c r="I426" s="508">
        <v>226.88333333333335</v>
      </c>
      <c r="J426" s="508">
        <v>230.76666666666671</v>
      </c>
      <c r="K426" s="507">
        <v>223</v>
      </c>
      <c r="L426" s="507">
        <v>214.35</v>
      </c>
      <c r="M426" s="507">
        <v>3.5454699999999999</v>
      </c>
    </row>
    <row r="427" spans="1:13">
      <c r="A427" s="254">
        <v>417</v>
      </c>
      <c r="B427" s="510" t="s">
        <v>174</v>
      </c>
      <c r="C427" s="507">
        <v>844.8</v>
      </c>
      <c r="D427" s="508">
        <v>837.6</v>
      </c>
      <c r="E427" s="508">
        <v>826.2</v>
      </c>
      <c r="F427" s="508">
        <v>807.6</v>
      </c>
      <c r="G427" s="508">
        <v>796.2</v>
      </c>
      <c r="H427" s="508">
        <v>856.2</v>
      </c>
      <c r="I427" s="508">
        <v>867.59999999999991</v>
      </c>
      <c r="J427" s="508">
        <v>886.2</v>
      </c>
      <c r="K427" s="507">
        <v>849</v>
      </c>
      <c r="L427" s="507">
        <v>819</v>
      </c>
      <c r="M427" s="507">
        <v>2.9294899999999999</v>
      </c>
    </row>
    <row r="428" spans="1:13">
      <c r="A428" s="254">
        <v>418</v>
      </c>
      <c r="B428" s="510" t="s">
        <v>490</v>
      </c>
      <c r="C428" s="507">
        <v>549.35</v>
      </c>
      <c r="D428" s="508">
        <v>551.05000000000007</v>
      </c>
      <c r="E428" s="508">
        <v>542.30000000000018</v>
      </c>
      <c r="F428" s="508">
        <v>535.25000000000011</v>
      </c>
      <c r="G428" s="508">
        <v>526.50000000000023</v>
      </c>
      <c r="H428" s="508">
        <v>558.10000000000014</v>
      </c>
      <c r="I428" s="508">
        <v>566.84999999999991</v>
      </c>
      <c r="J428" s="508">
        <v>573.90000000000009</v>
      </c>
      <c r="K428" s="507">
        <v>559.79999999999995</v>
      </c>
      <c r="L428" s="507">
        <v>544</v>
      </c>
      <c r="M428" s="507">
        <v>1.3707499999999999</v>
      </c>
    </row>
    <row r="429" spans="1:13">
      <c r="A429" s="254">
        <v>419</v>
      </c>
      <c r="B429" s="510" t="s">
        <v>793</v>
      </c>
      <c r="C429" s="507">
        <v>272.5</v>
      </c>
      <c r="D429" s="508">
        <v>275.88333333333338</v>
      </c>
      <c r="E429" s="508">
        <v>266.41666666666674</v>
      </c>
      <c r="F429" s="508">
        <v>260.33333333333337</v>
      </c>
      <c r="G429" s="508">
        <v>250.86666666666673</v>
      </c>
      <c r="H429" s="508">
        <v>281.96666666666675</v>
      </c>
      <c r="I429" s="508">
        <v>291.43333333333334</v>
      </c>
      <c r="J429" s="508">
        <v>297.51666666666677</v>
      </c>
      <c r="K429" s="507">
        <v>285.35000000000002</v>
      </c>
      <c r="L429" s="507">
        <v>269.8</v>
      </c>
      <c r="M429" s="507">
        <v>7.4021800000000004</v>
      </c>
    </row>
    <row r="430" spans="1:13">
      <c r="A430" s="254">
        <v>420</v>
      </c>
      <c r="B430" s="510" t="s">
        <v>491</v>
      </c>
      <c r="C430" s="507">
        <v>162.85</v>
      </c>
      <c r="D430" s="508">
        <v>163.63333333333333</v>
      </c>
      <c r="E430" s="508">
        <v>160.96666666666664</v>
      </c>
      <c r="F430" s="508">
        <v>159.08333333333331</v>
      </c>
      <c r="G430" s="508">
        <v>156.41666666666663</v>
      </c>
      <c r="H430" s="508">
        <v>165.51666666666665</v>
      </c>
      <c r="I430" s="508">
        <v>168.18333333333334</v>
      </c>
      <c r="J430" s="508">
        <v>170.06666666666666</v>
      </c>
      <c r="K430" s="507">
        <v>166.3</v>
      </c>
      <c r="L430" s="507">
        <v>161.75</v>
      </c>
      <c r="M430" s="507">
        <v>2.5642900000000002</v>
      </c>
    </row>
    <row r="431" spans="1:13">
      <c r="A431" s="254">
        <v>421</v>
      </c>
      <c r="B431" s="510" t="s">
        <v>175</v>
      </c>
      <c r="C431" s="507">
        <v>605.5</v>
      </c>
      <c r="D431" s="508">
        <v>605.33333333333337</v>
      </c>
      <c r="E431" s="508">
        <v>596.66666666666674</v>
      </c>
      <c r="F431" s="508">
        <v>587.83333333333337</v>
      </c>
      <c r="G431" s="508">
        <v>579.16666666666674</v>
      </c>
      <c r="H431" s="508">
        <v>614.16666666666674</v>
      </c>
      <c r="I431" s="508">
        <v>622.83333333333348</v>
      </c>
      <c r="J431" s="508">
        <v>631.66666666666674</v>
      </c>
      <c r="K431" s="507">
        <v>614</v>
      </c>
      <c r="L431" s="507">
        <v>596.5</v>
      </c>
      <c r="M431" s="507">
        <v>40.308750000000003</v>
      </c>
    </row>
    <row r="432" spans="1:13">
      <c r="A432" s="254">
        <v>422</v>
      </c>
      <c r="B432" s="510" t="s">
        <v>176</v>
      </c>
      <c r="C432" s="507">
        <v>482.3</v>
      </c>
      <c r="D432" s="508">
        <v>481.93333333333334</v>
      </c>
      <c r="E432" s="508">
        <v>474.36666666666667</v>
      </c>
      <c r="F432" s="508">
        <v>466.43333333333334</v>
      </c>
      <c r="G432" s="508">
        <v>458.86666666666667</v>
      </c>
      <c r="H432" s="508">
        <v>489.86666666666667</v>
      </c>
      <c r="I432" s="508">
        <v>497.43333333333339</v>
      </c>
      <c r="J432" s="508">
        <v>505.36666666666667</v>
      </c>
      <c r="K432" s="507">
        <v>489.5</v>
      </c>
      <c r="L432" s="507">
        <v>474</v>
      </c>
      <c r="M432" s="507">
        <v>13.92144</v>
      </c>
    </row>
    <row r="433" spans="1:13">
      <c r="A433" s="254">
        <v>423</v>
      </c>
      <c r="B433" s="510" t="s">
        <v>492</v>
      </c>
      <c r="C433" s="507">
        <v>2649.9</v>
      </c>
      <c r="D433" s="508">
        <v>2659.2999999999997</v>
      </c>
      <c r="E433" s="508">
        <v>2620.5999999999995</v>
      </c>
      <c r="F433" s="508">
        <v>2591.2999999999997</v>
      </c>
      <c r="G433" s="508">
        <v>2552.5999999999995</v>
      </c>
      <c r="H433" s="508">
        <v>2688.5999999999995</v>
      </c>
      <c r="I433" s="508">
        <v>2727.2999999999993</v>
      </c>
      <c r="J433" s="508">
        <v>2756.5999999999995</v>
      </c>
      <c r="K433" s="507">
        <v>2698</v>
      </c>
      <c r="L433" s="507">
        <v>2630</v>
      </c>
      <c r="M433" s="507">
        <v>0.32161000000000001</v>
      </c>
    </row>
    <row r="434" spans="1:13">
      <c r="A434" s="254">
        <v>424</v>
      </c>
      <c r="B434" s="510" t="s">
        <v>493</v>
      </c>
      <c r="C434" s="507">
        <v>758.3</v>
      </c>
      <c r="D434" s="508">
        <v>759.05000000000007</v>
      </c>
      <c r="E434" s="508">
        <v>748.25000000000011</v>
      </c>
      <c r="F434" s="508">
        <v>738.2</v>
      </c>
      <c r="G434" s="508">
        <v>727.40000000000009</v>
      </c>
      <c r="H434" s="508">
        <v>769.10000000000014</v>
      </c>
      <c r="I434" s="508">
        <v>779.90000000000009</v>
      </c>
      <c r="J434" s="508">
        <v>789.95000000000016</v>
      </c>
      <c r="K434" s="507">
        <v>769.85</v>
      </c>
      <c r="L434" s="507">
        <v>749</v>
      </c>
      <c r="M434" s="507">
        <v>3.4926699999999999</v>
      </c>
    </row>
    <row r="435" spans="1:13">
      <c r="A435" s="254">
        <v>425</v>
      </c>
      <c r="B435" s="510" t="s">
        <v>494</v>
      </c>
      <c r="C435" s="507">
        <v>337.1</v>
      </c>
      <c r="D435" s="508">
        <v>334.55</v>
      </c>
      <c r="E435" s="508">
        <v>328.1</v>
      </c>
      <c r="F435" s="508">
        <v>319.10000000000002</v>
      </c>
      <c r="G435" s="508">
        <v>312.65000000000003</v>
      </c>
      <c r="H435" s="508">
        <v>343.55</v>
      </c>
      <c r="I435" s="508">
        <v>349.99999999999994</v>
      </c>
      <c r="J435" s="508">
        <v>359</v>
      </c>
      <c r="K435" s="507">
        <v>341</v>
      </c>
      <c r="L435" s="507">
        <v>325.55</v>
      </c>
      <c r="M435" s="507">
        <v>2.14255</v>
      </c>
    </row>
    <row r="436" spans="1:13">
      <c r="A436" s="254">
        <v>426</v>
      </c>
      <c r="B436" s="510" t="s">
        <v>495</v>
      </c>
      <c r="C436" s="507">
        <v>287.85000000000002</v>
      </c>
      <c r="D436" s="508">
        <v>288.95</v>
      </c>
      <c r="E436" s="508">
        <v>284</v>
      </c>
      <c r="F436" s="508">
        <v>280.15000000000003</v>
      </c>
      <c r="G436" s="508">
        <v>275.20000000000005</v>
      </c>
      <c r="H436" s="508">
        <v>292.79999999999995</v>
      </c>
      <c r="I436" s="508">
        <v>297.74999999999989</v>
      </c>
      <c r="J436" s="508">
        <v>301.59999999999991</v>
      </c>
      <c r="K436" s="507">
        <v>293.89999999999998</v>
      </c>
      <c r="L436" s="507">
        <v>285.10000000000002</v>
      </c>
      <c r="M436" s="507">
        <v>1.13168</v>
      </c>
    </row>
    <row r="437" spans="1:13">
      <c r="A437" s="254">
        <v>427</v>
      </c>
      <c r="B437" s="510" t="s">
        <v>496</v>
      </c>
      <c r="C437" s="507">
        <v>1994.2</v>
      </c>
      <c r="D437" s="508">
        <v>2011.4166666666667</v>
      </c>
      <c r="E437" s="508">
        <v>1962.7833333333333</v>
      </c>
      <c r="F437" s="508">
        <v>1931.3666666666666</v>
      </c>
      <c r="G437" s="508">
        <v>1882.7333333333331</v>
      </c>
      <c r="H437" s="508">
        <v>2042.8333333333335</v>
      </c>
      <c r="I437" s="508">
        <v>2091.4666666666672</v>
      </c>
      <c r="J437" s="508">
        <v>2122.8833333333337</v>
      </c>
      <c r="K437" s="507">
        <v>2060.0500000000002</v>
      </c>
      <c r="L437" s="507">
        <v>1980</v>
      </c>
      <c r="M437" s="507">
        <v>0.89056000000000002</v>
      </c>
    </row>
    <row r="438" spans="1:13">
      <c r="A438" s="254">
        <v>428</v>
      </c>
      <c r="B438" s="510" t="s">
        <v>764</v>
      </c>
      <c r="C438" s="507">
        <v>434.7</v>
      </c>
      <c r="D438" s="508">
        <v>435.2833333333333</v>
      </c>
      <c r="E438" s="508">
        <v>422.36666666666662</v>
      </c>
      <c r="F438" s="508">
        <v>410.0333333333333</v>
      </c>
      <c r="G438" s="508">
        <v>397.11666666666662</v>
      </c>
      <c r="H438" s="508">
        <v>447.61666666666662</v>
      </c>
      <c r="I438" s="508">
        <v>460.53333333333336</v>
      </c>
      <c r="J438" s="508">
        <v>472.86666666666662</v>
      </c>
      <c r="K438" s="507">
        <v>448.2</v>
      </c>
      <c r="L438" s="507">
        <v>422.95</v>
      </c>
      <c r="M438" s="507">
        <v>0.92208000000000001</v>
      </c>
    </row>
    <row r="439" spans="1:13">
      <c r="A439" s="254">
        <v>429</v>
      </c>
      <c r="B439" s="510" t="s">
        <v>814</v>
      </c>
      <c r="C439" s="507">
        <v>482.65</v>
      </c>
      <c r="D439" s="508">
        <v>476.5333333333333</v>
      </c>
      <c r="E439" s="508">
        <v>468.26666666666659</v>
      </c>
      <c r="F439" s="508">
        <v>453.88333333333327</v>
      </c>
      <c r="G439" s="508">
        <v>445.61666666666656</v>
      </c>
      <c r="H439" s="508">
        <v>490.91666666666663</v>
      </c>
      <c r="I439" s="508">
        <v>499.18333333333328</v>
      </c>
      <c r="J439" s="508">
        <v>513.56666666666661</v>
      </c>
      <c r="K439" s="507">
        <v>484.8</v>
      </c>
      <c r="L439" s="507">
        <v>462.15</v>
      </c>
      <c r="M439" s="507">
        <v>1.5104</v>
      </c>
    </row>
    <row r="440" spans="1:13">
      <c r="A440" s="254">
        <v>430</v>
      </c>
      <c r="B440" s="510" t="s">
        <v>497</v>
      </c>
      <c r="C440" s="507">
        <v>5.6</v>
      </c>
      <c r="D440" s="508">
        <v>5.6166666666666671</v>
      </c>
      <c r="E440" s="508">
        <v>5.5333333333333341</v>
      </c>
      <c r="F440" s="508">
        <v>5.4666666666666668</v>
      </c>
      <c r="G440" s="508">
        <v>5.3833333333333337</v>
      </c>
      <c r="H440" s="508">
        <v>5.6833333333333345</v>
      </c>
      <c r="I440" s="508">
        <v>5.7666666666666666</v>
      </c>
      <c r="J440" s="508">
        <v>5.8333333333333348</v>
      </c>
      <c r="K440" s="507">
        <v>5.7</v>
      </c>
      <c r="L440" s="507">
        <v>5.55</v>
      </c>
      <c r="M440" s="507">
        <v>164.06809999999999</v>
      </c>
    </row>
    <row r="441" spans="1:13">
      <c r="A441" s="254">
        <v>431</v>
      </c>
      <c r="B441" s="510" t="s">
        <v>498</v>
      </c>
      <c r="C441" s="507">
        <v>141.44999999999999</v>
      </c>
      <c r="D441" s="508">
        <v>142.06666666666666</v>
      </c>
      <c r="E441" s="508">
        <v>138.88333333333333</v>
      </c>
      <c r="F441" s="508">
        <v>136.31666666666666</v>
      </c>
      <c r="G441" s="508">
        <v>133.13333333333333</v>
      </c>
      <c r="H441" s="508">
        <v>144.63333333333333</v>
      </c>
      <c r="I441" s="508">
        <v>147.81666666666666</v>
      </c>
      <c r="J441" s="508">
        <v>150.38333333333333</v>
      </c>
      <c r="K441" s="507">
        <v>145.25</v>
      </c>
      <c r="L441" s="507">
        <v>139.5</v>
      </c>
      <c r="M441" s="507">
        <v>1.3686700000000001</v>
      </c>
    </row>
    <row r="442" spans="1:13">
      <c r="A442" s="254">
        <v>432</v>
      </c>
      <c r="B442" s="510" t="s">
        <v>765</v>
      </c>
      <c r="C442" s="507">
        <v>1353.65</v>
      </c>
      <c r="D442" s="508">
        <v>1358.2166666666667</v>
      </c>
      <c r="E442" s="508">
        <v>1331.4333333333334</v>
      </c>
      <c r="F442" s="508">
        <v>1309.2166666666667</v>
      </c>
      <c r="G442" s="508">
        <v>1282.4333333333334</v>
      </c>
      <c r="H442" s="508">
        <v>1380.4333333333334</v>
      </c>
      <c r="I442" s="508">
        <v>1407.2166666666667</v>
      </c>
      <c r="J442" s="508">
        <v>1429.4333333333334</v>
      </c>
      <c r="K442" s="507">
        <v>1385</v>
      </c>
      <c r="L442" s="507">
        <v>1336</v>
      </c>
      <c r="M442" s="507">
        <v>8.6279999999999996E-2</v>
      </c>
    </row>
    <row r="443" spans="1:13">
      <c r="A443" s="254">
        <v>433</v>
      </c>
      <c r="B443" s="510" t="s">
        <v>499</v>
      </c>
      <c r="C443" s="507">
        <v>1321.75</v>
      </c>
      <c r="D443" s="508">
        <v>1326.7166666666667</v>
      </c>
      <c r="E443" s="508">
        <v>1303.4333333333334</v>
      </c>
      <c r="F443" s="508">
        <v>1285.1166666666668</v>
      </c>
      <c r="G443" s="508">
        <v>1261.8333333333335</v>
      </c>
      <c r="H443" s="508">
        <v>1345.0333333333333</v>
      </c>
      <c r="I443" s="508">
        <v>1368.3166666666666</v>
      </c>
      <c r="J443" s="508">
        <v>1386.6333333333332</v>
      </c>
      <c r="K443" s="507">
        <v>1350</v>
      </c>
      <c r="L443" s="507">
        <v>1308.4000000000001</v>
      </c>
      <c r="M443" s="507">
        <v>0.27788000000000002</v>
      </c>
    </row>
    <row r="444" spans="1:13">
      <c r="A444" s="254">
        <v>434</v>
      </c>
      <c r="B444" s="510" t="s">
        <v>275</v>
      </c>
      <c r="C444" s="507">
        <v>541</v>
      </c>
      <c r="D444" s="508">
        <v>544.4666666666667</v>
      </c>
      <c r="E444" s="508">
        <v>535.53333333333342</v>
      </c>
      <c r="F444" s="508">
        <v>530.06666666666672</v>
      </c>
      <c r="G444" s="508">
        <v>521.13333333333344</v>
      </c>
      <c r="H444" s="508">
        <v>549.93333333333339</v>
      </c>
      <c r="I444" s="508">
        <v>558.86666666666679</v>
      </c>
      <c r="J444" s="508">
        <v>564.33333333333337</v>
      </c>
      <c r="K444" s="507">
        <v>553.4</v>
      </c>
      <c r="L444" s="507">
        <v>539</v>
      </c>
      <c r="M444" s="507">
        <v>3.1005699999999998</v>
      </c>
    </row>
    <row r="445" spans="1:13">
      <c r="A445" s="254">
        <v>435</v>
      </c>
      <c r="B445" s="510" t="s">
        <v>500</v>
      </c>
      <c r="C445" s="507">
        <v>905.45</v>
      </c>
      <c r="D445" s="508">
        <v>888.7833333333333</v>
      </c>
      <c r="E445" s="508">
        <v>868.16666666666663</v>
      </c>
      <c r="F445" s="508">
        <v>830.88333333333333</v>
      </c>
      <c r="G445" s="508">
        <v>810.26666666666665</v>
      </c>
      <c r="H445" s="508">
        <v>926.06666666666661</v>
      </c>
      <c r="I445" s="508">
        <v>946.68333333333339</v>
      </c>
      <c r="J445" s="508">
        <v>983.96666666666658</v>
      </c>
      <c r="K445" s="507">
        <v>909.4</v>
      </c>
      <c r="L445" s="507">
        <v>851.5</v>
      </c>
      <c r="M445" s="507">
        <v>0.48626999999999998</v>
      </c>
    </row>
    <row r="446" spans="1:13">
      <c r="A446" s="254">
        <v>436</v>
      </c>
      <c r="B446" s="510" t="s">
        <v>501</v>
      </c>
      <c r="C446" s="507">
        <v>530.29999999999995</v>
      </c>
      <c r="D446" s="508">
        <v>525.94999999999993</v>
      </c>
      <c r="E446" s="508">
        <v>516.89999999999986</v>
      </c>
      <c r="F446" s="508">
        <v>503.49999999999989</v>
      </c>
      <c r="G446" s="508">
        <v>494.44999999999982</v>
      </c>
      <c r="H446" s="508">
        <v>539.34999999999991</v>
      </c>
      <c r="I446" s="508">
        <v>548.39999999999986</v>
      </c>
      <c r="J446" s="508">
        <v>561.79999999999995</v>
      </c>
      <c r="K446" s="507">
        <v>535</v>
      </c>
      <c r="L446" s="507">
        <v>512.54999999999995</v>
      </c>
      <c r="M446" s="507">
        <v>0.40017000000000003</v>
      </c>
    </row>
    <row r="447" spans="1:13">
      <c r="A447" s="254">
        <v>437</v>
      </c>
      <c r="B447" s="510" t="s">
        <v>502</v>
      </c>
      <c r="C447" s="507">
        <v>7544.65</v>
      </c>
      <c r="D447" s="508">
        <v>7572.95</v>
      </c>
      <c r="E447" s="508">
        <v>7457.2</v>
      </c>
      <c r="F447" s="508">
        <v>7369.75</v>
      </c>
      <c r="G447" s="508">
        <v>7254</v>
      </c>
      <c r="H447" s="508">
        <v>7660.4</v>
      </c>
      <c r="I447" s="508">
        <v>7776.15</v>
      </c>
      <c r="J447" s="508">
        <v>7863.5999999999995</v>
      </c>
      <c r="K447" s="507">
        <v>7688.7</v>
      </c>
      <c r="L447" s="507">
        <v>7485.5</v>
      </c>
      <c r="M447" s="507">
        <v>3.7130000000000003E-2</v>
      </c>
    </row>
    <row r="448" spans="1:13">
      <c r="A448" s="254">
        <v>438</v>
      </c>
      <c r="B448" s="510" t="s">
        <v>503</v>
      </c>
      <c r="C448" s="507">
        <v>264.2</v>
      </c>
      <c r="D448" s="508">
        <v>266.46666666666664</v>
      </c>
      <c r="E448" s="508">
        <v>259.98333333333329</v>
      </c>
      <c r="F448" s="508">
        <v>255.76666666666665</v>
      </c>
      <c r="G448" s="508">
        <v>249.2833333333333</v>
      </c>
      <c r="H448" s="508">
        <v>270.68333333333328</v>
      </c>
      <c r="I448" s="508">
        <v>277.16666666666663</v>
      </c>
      <c r="J448" s="508">
        <v>281.38333333333327</v>
      </c>
      <c r="K448" s="507">
        <v>272.95</v>
      </c>
      <c r="L448" s="507">
        <v>262.25</v>
      </c>
      <c r="M448" s="507">
        <v>1.02373</v>
      </c>
    </row>
    <row r="449" spans="1:13">
      <c r="A449" s="254">
        <v>439</v>
      </c>
      <c r="B449" s="510" t="s">
        <v>504</v>
      </c>
      <c r="C449" s="507">
        <v>34.35</v>
      </c>
      <c r="D449" s="508">
        <v>34.466666666666669</v>
      </c>
      <c r="E449" s="508">
        <v>33.38333333333334</v>
      </c>
      <c r="F449" s="508">
        <v>32.416666666666671</v>
      </c>
      <c r="G449" s="508">
        <v>31.333333333333343</v>
      </c>
      <c r="H449" s="508">
        <v>35.433333333333337</v>
      </c>
      <c r="I449" s="508">
        <v>36.516666666666666</v>
      </c>
      <c r="J449" s="508">
        <v>37.483333333333334</v>
      </c>
      <c r="K449" s="507">
        <v>35.549999999999997</v>
      </c>
      <c r="L449" s="507">
        <v>33.5</v>
      </c>
      <c r="M449" s="507">
        <v>72.098680000000002</v>
      </c>
    </row>
    <row r="450" spans="1:13">
      <c r="A450" s="254">
        <v>440</v>
      </c>
      <c r="B450" s="510" t="s">
        <v>188</v>
      </c>
      <c r="C450" s="507">
        <v>592.35</v>
      </c>
      <c r="D450" s="508">
        <v>589.11666666666667</v>
      </c>
      <c r="E450" s="508">
        <v>584.23333333333335</v>
      </c>
      <c r="F450" s="508">
        <v>576.11666666666667</v>
      </c>
      <c r="G450" s="508">
        <v>571.23333333333335</v>
      </c>
      <c r="H450" s="508">
        <v>597.23333333333335</v>
      </c>
      <c r="I450" s="508">
        <v>602.11666666666679</v>
      </c>
      <c r="J450" s="508">
        <v>610.23333333333335</v>
      </c>
      <c r="K450" s="507">
        <v>594</v>
      </c>
      <c r="L450" s="507">
        <v>581</v>
      </c>
      <c r="M450" s="507">
        <v>14.40746</v>
      </c>
    </row>
    <row r="451" spans="1:13">
      <c r="A451" s="254">
        <v>441</v>
      </c>
      <c r="B451" s="510" t="s">
        <v>767</v>
      </c>
      <c r="C451" s="507">
        <v>14232.35</v>
      </c>
      <c r="D451" s="508">
        <v>14324.133333333331</v>
      </c>
      <c r="E451" s="508">
        <v>13868.266666666663</v>
      </c>
      <c r="F451" s="508">
        <v>13504.183333333331</v>
      </c>
      <c r="G451" s="508">
        <v>13048.316666666662</v>
      </c>
      <c r="H451" s="508">
        <v>14688.216666666664</v>
      </c>
      <c r="I451" s="508">
        <v>15144.083333333332</v>
      </c>
      <c r="J451" s="508">
        <v>15508.166666666664</v>
      </c>
      <c r="K451" s="507">
        <v>14780</v>
      </c>
      <c r="L451" s="507">
        <v>13960.05</v>
      </c>
      <c r="M451" s="507">
        <v>2.4989999999999998E-2</v>
      </c>
    </row>
    <row r="452" spans="1:13">
      <c r="A452" s="254">
        <v>442</v>
      </c>
      <c r="B452" s="510" t="s">
        <v>177</v>
      </c>
      <c r="C452" s="507">
        <v>782.25</v>
      </c>
      <c r="D452" s="508">
        <v>780.65</v>
      </c>
      <c r="E452" s="508">
        <v>766.9</v>
      </c>
      <c r="F452" s="508">
        <v>751.55</v>
      </c>
      <c r="G452" s="508">
        <v>737.8</v>
      </c>
      <c r="H452" s="508">
        <v>796</v>
      </c>
      <c r="I452" s="508">
        <v>809.75</v>
      </c>
      <c r="J452" s="508">
        <v>825.1</v>
      </c>
      <c r="K452" s="507">
        <v>794.4</v>
      </c>
      <c r="L452" s="507">
        <v>765.3</v>
      </c>
      <c r="M452" s="507">
        <v>56.712859999999999</v>
      </c>
    </row>
    <row r="453" spans="1:13">
      <c r="A453" s="254">
        <v>443</v>
      </c>
      <c r="B453" s="510" t="s">
        <v>768</v>
      </c>
      <c r="C453" s="507">
        <v>128.30000000000001</v>
      </c>
      <c r="D453" s="508">
        <v>129.08333333333334</v>
      </c>
      <c r="E453" s="508">
        <v>125.7166666666667</v>
      </c>
      <c r="F453" s="508">
        <v>123.13333333333335</v>
      </c>
      <c r="G453" s="508">
        <v>119.76666666666671</v>
      </c>
      <c r="H453" s="508">
        <v>131.66666666666669</v>
      </c>
      <c r="I453" s="508">
        <v>135.0333333333333</v>
      </c>
      <c r="J453" s="508">
        <v>137.61666666666667</v>
      </c>
      <c r="K453" s="507">
        <v>132.44999999999999</v>
      </c>
      <c r="L453" s="507">
        <v>126.5</v>
      </c>
      <c r="M453" s="507">
        <v>15.081490000000001</v>
      </c>
    </row>
    <row r="454" spans="1:13">
      <c r="A454" s="254">
        <v>444</v>
      </c>
      <c r="B454" s="510" t="s">
        <v>769</v>
      </c>
      <c r="C454" s="507">
        <v>1293.8</v>
      </c>
      <c r="D454" s="508">
        <v>1296.2666666666667</v>
      </c>
      <c r="E454" s="508">
        <v>1262.5333333333333</v>
      </c>
      <c r="F454" s="508">
        <v>1231.2666666666667</v>
      </c>
      <c r="G454" s="508">
        <v>1197.5333333333333</v>
      </c>
      <c r="H454" s="508">
        <v>1327.5333333333333</v>
      </c>
      <c r="I454" s="508">
        <v>1361.2666666666664</v>
      </c>
      <c r="J454" s="508">
        <v>1392.5333333333333</v>
      </c>
      <c r="K454" s="507">
        <v>1330</v>
      </c>
      <c r="L454" s="507">
        <v>1265</v>
      </c>
      <c r="M454" s="507">
        <v>4.2124699999999997</v>
      </c>
    </row>
    <row r="455" spans="1:13">
      <c r="A455" s="254">
        <v>445</v>
      </c>
      <c r="B455" s="510" t="s">
        <v>183</v>
      </c>
      <c r="C455" s="507">
        <v>3066.15</v>
      </c>
      <c r="D455" s="508">
        <v>3068.7166666666667</v>
      </c>
      <c r="E455" s="508">
        <v>3038.4333333333334</v>
      </c>
      <c r="F455" s="508">
        <v>3010.7166666666667</v>
      </c>
      <c r="G455" s="508">
        <v>2980.4333333333334</v>
      </c>
      <c r="H455" s="508">
        <v>3096.4333333333334</v>
      </c>
      <c r="I455" s="508">
        <v>3126.7166666666672</v>
      </c>
      <c r="J455" s="508">
        <v>3154.4333333333334</v>
      </c>
      <c r="K455" s="507">
        <v>3099</v>
      </c>
      <c r="L455" s="507">
        <v>3041</v>
      </c>
      <c r="M455" s="507">
        <v>30.971399999999999</v>
      </c>
    </row>
    <row r="456" spans="1:13">
      <c r="A456" s="254">
        <v>446</v>
      </c>
      <c r="B456" s="510" t="s">
        <v>804</v>
      </c>
      <c r="C456" s="507">
        <v>607.65</v>
      </c>
      <c r="D456" s="508">
        <v>609.61666666666667</v>
      </c>
      <c r="E456" s="508">
        <v>600.43333333333339</v>
      </c>
      <c r="F456" s="508">
        <v>593.2166666666667</v>
      </c>
      <c r="G456" s="508">
        <v>584.03333333333342</v>
      </c>
      <c r="H456" s="508">
        <v>616.83333333333337</v>
      </c>
      <c r="I456" s="508">
        <v>626.01666666666654</v>
      </c>
      <c r="J456" s="508">
        <v>633.23333333333335</v>
      </c>
      <c r="K456" s="507">
        <v>618.79999999999995</v>
      </c>
      <c r="L456" s="507">
        <v>602.4</v>
      </c>
      <c r="M456" s="507">
        <v>27.655889999999999</v>
      </c>
    </row>
    <row r="457" spans="1:13">
      <c r="A457" s="254">
        <v>447</v>
      </c>
      <c r="B457" s="510" t="s">
        <v>178</v>
      </c>
      <c r="C457" s="507">
        <v>2716.45</v>
      </c>
      <c r="D457" s="508">
        <v>2725.2833333333333</v>
      </c>
      <c r="E457" s="508">
        <v>2683.1666666666665</v>
      </c>
      <c r="F457" s="508">
        <v>2649.8833333333332</v>
      </c>
      <c r="G457" s="508">
        <v>2607.7666666666664</v>
      </c>
      <c r="H457" s="508">
        <v>2758.5666666666666</v>
      </c>
      <c r="I457" s="508">
        <v>2800.6833333333334</v>
      </c>
      <c r="J457" s="508">
        <v>2833.9666666666667</v>
      </c>
      <c r="K457" s="507">
        <v>2767.4</v>
      </c>
      <c r="L457" s="507">
        <v>2692</v>
      </c>
      <c r="M457" s="507">
        <v>3.7982399999999998</v>
      </c>
    </row>
    <row r="458" spans="1:13">
      <c r="A458" s="254">
        <v>448</v>
      </c>
      <c r="B458" s="510" t="s">
        <v>505</v>
      </c>
      <c r="C458" s="507">
        <v>1117.8</v>
      </c>
      <c r="D458" s="508">
        <v>1114.2666666666667</v>
      </c>
      <c r="E458" s="508">
        <v>1098.5333333333333</v>
      </c>
      <c r="F458" s="508">
        <v>1079.2666666666667</v>
      </c>
      <c r="G458" s="508">
        <v>1063.5333333333333</v>
      </c>
      <c r="H458" s="508">
        <v>1133.5333333333333</v>
      </c>
      <c r="I458" s="508">
        <v>1149.2666666666664</v>
      </c>
      <c r="J458" s="508">
        <v>1168.5333333333333</v>
      </c>
      <c r="K458" s="507">
        <v>1130</v>
      </c>
      <c r="L458" s="507">
        <v>1095</v>
      </c>
      <c r="M458" s="507">
        <v>0.18276000000000001</v>
      </c>
    </row>
    <row r="459" spans="1:13">
      <c r="A459" s="254">
        <v>449</v>
      </c>
      <c r="B459" s="510" t="s">
        <v>180</v>
      </c>
      <c r="C459" s="507">
        <v>135.75</v>
      </c>
      <c r="D459" s="508">
        <v>134.75</v>
      </c>
      <c r="E459" s="508">
        <v>132.19999999999999</v>
      </c>
      <c r="F459" s="508">
        <v>128.64999999999998</v>
      </c>
      <c r="G459" s="508">
        <v>126.09999999999997</v>
      </c>
      <c r="H459" s="508">
        <v>138.30000000000001</v>
      </c>
      <c r="I459" s="508">
        <v>140.85000000000002</v>
      </c>
      <c r="J459" s="508">
        <v>144.40000000000003</v>
      </c>
      <c r="K459" s="507">
        <v>137.30000000000001</v>
      </c>
      <c r="L459" s="507">
        <v>131.19999999999999</v>
      </c>
      <c r="M459" s="507">
        <v>26.676010000000002</v>
      </c>
    </row>
    <row r="460" spans="1:13">
      <c r="A460" s="254">
        <v>450</v>
      </c>
      <c r="B460" s="510" t="s">
        <v>179</v>
      </c>
      <c r="C460" s="507">
        <v>318.55</v>
      </c>
      <c r="D460" s="508">
        <v>316.33333333333331</v>
      </c>
      <c r="E460" s="508">
        <v>312.26666666666665</v>
      </c>
      <c r="F460" s="508">
        <v>305.98333333333335</v>
      </c>
      <c r="G460" s="508">
        <v>301.91666666666669</v>
      </c>
      <c r="H460" s="508">
        <v>322.61666666666662</v>
      </c>
      <c r="I460" s="508">
        <v>326.68333333333334</v>
      </c>
      <c r="J460" s="508">
        <v>332.96666666666658</v>
      </c>
      <c r="K460" s="507">
        <v>320.39999999999998</v>
      </c>
      <c r="L460" s="507">
        <v>310.05</v>
      </c>
      <c r="M460" s="507">
        <v>450.83228000000003</v>
      </c>
    </row>
    <row r="461" spans="1:13">
      <c r="A461" s="254">
        <v>451</v>
      </c>
      <c r="B461" s="510" t="s">
        <v>181</v>
      </c>
      <c r="C461" s="507">
        <v>111.55</v>
      </c>
      <c r="D461" s="508">
        <v>111.23333333333333</v>
      </c>
      <c r="E461" s="508">
        <v>108.31666666666666</v>
      </c>
      <c r="F461" s="508">
        <v>105.08333333333333</v>
      </c>
      <c r="G461" s="508">
        <v>102.16666666666666</v>
      </c>
      <c r="H461" s="508">
        <v>114.46666666666667</v>
      </c>
      <c r="I461" s="508">
        <v>117.38333333333333</v>
      </c>
      <c r="J461" s="508">
        <v>120.61666666666667</v>
      </c>
      <c r="K461" s="507">
        <v>114.15</v>
      </c>
      <c r="L461" s="507">
        <v>108</v>
      </c>
      <c r="M461" s="507">
        <v>1014.5689</v>
      </c>
    </row>
    <row r="462" spans="1:13">
      <c r="A462" s="254">
        <v>452</v>
      </c>
      <c r="B462" s="510" t="s">
        <v>770</v>
      </c>
      <c r="C462" s="507">
        <v>47.35</v>
      </c>
      <c r="D462" s="508">
        <v>46.916666666666664</v>
      </c>
      <c r="E462" s="508">
        <v>46.383333333333326</v>
      </c>
      <c r="F462" s="508">
        <v>45.416666666666664</v>
      </c>
      <c r="G462" s="508">
        <v>44.883333333333326</v>
      </c>
      <c r="H462" s="508">
        <v>47.883333333333326</v>
      </c>
      <c r="I462" s="508">
        <v>48.416666666666671</v>
      </c>
      <c r="J462" s="508">
        <v>49.383333333333326</v>
      </c>
      <c r="K462" s="507">
        <v>47.45</v>
      </c>
      <c r="L462" s="507">
        <v>45.95</v>
      </c>
      <c r="M462" s="507">
        <v>41.167580000000001</v>
      </c>
    </row>
    <row r="463" spans="1:13">
      <c r="A463" s="254">
        <v>453</v>
      </c>
      <c r="B463" s="510" t="s">
        <v>182</v>
      </c>
      <c r="C463" s="507">
        <v>736.4</v>
      </c>
      <c r="D463" s="508">
        <v>730.15</v>
      </c>
      <c r="E463" s="508">
        <v>721.3</v>
      </c>
      <c r="F463" s="508">
        <v>706.19999999999993</v>
      </c>
      <c r="G463" s="508">
        <v>697.34999999999991</v>
      </c>
      <c r="H463" s="508">
        <v>745.25</v>
      </c>
      <c r="I463" s="508">
        <v>754.10000000000014</v>
      </c>
      <c r="J463" s="508">
        <v>769.2</v>
      </c>
      <c r="K463" s="507">
        <v>739</v>
      </c>
      <c r="L463" s="507">
        <v>715.05</v>
      </c>
      <c r="M463" s="507">
        <v>155.43231</v>
      </c>
    </row>
    <row r="464" spans="1:13">
      <c r="A464" s="254">
        <v>454</v>
      </c>
      <c r="B464" s="510" t="s">
        <v>506</v>
      </c>
      <c r="C464" s="507">
        <v>3599.3</v>
      </c>
      <c r="D464" s="508">
        <v>3591.5</v>
      </c>
      <c r="E464" s="508">
        <v>3533</v>
      </c>
      <c r="F464" s="508">
        <v>3466.7</v>
      </c>
      <c r="G464" s="508">
        <v>3408.2</v>
      </c>
      <c r="H464" s="508">
        <v>3657.8</v>
      </c>
      <c r="I464" s="508">
        <v>3716.3</v>
      </c>
      <c r="J464" s="508">
        <v>3782.6000000000004</v>
      </c>
      <c r="K464" s="507">
        <v>3650</v>
      </c>
      <c r="L464" s="507">
        <v>3525.2</v>
      </c>
      <c r="M464" s="507">
        <v>0.24790999999999999</v>
      </c>
    </row>
    <row r="465" spans="1:13">
      <c r="A465" s="254">
        <v>455</v>
      </c>
      <c r="B465" s="510" t="s">
        <v>184</v>
      </c>
      <c r="C465" s="507">
        <v>1026.6500000000001</v>
      </c>
      <c r="D465" s="508">
        <v>1019.5333333333334</v>
      </c>
      <c r="E465" s="508">
        <v>1009.1166666666668</v>
      </c>
      <c r="F465" s="508">
        <v>991.58333333333337</v>
      </c>
      <c r="G465" s="508">
        <v>981.16666666666674</v>
      </c>
      <c r="H465" s="508">
        <v>1037.0666666666668</v>
      </c>
      <c r="I465" s="508">
        <v>1047.4833333333336</v>
      </c>
      <c r="J465" s="508">
        <v>1065.0166666666669</v>
      </c>
      <c r="K465" s="507">
        <v>1029.95</v>
      </c>
      <c r="L465" s="507">
        <v>1002</v>
      </c>
      <c r="M465" s="507">
        <v>52.031509999999997</v>
      </c>
    </row>
    <row r="466" spans="1:13">
      <c r="A466" s="254">
        <v>456</v>
      </c>
      <c r="B466" s="510" t="s">
        <v>276</v>
      </c>
      <c r="C466" s="507">
        <v>163.25</v>
      </c>
      <c r="D466" s="508">
        <v>162.26666666666665</v>
      </c>
      <c r="E466" s="508">
        <v>159.08333333333331</v>
      </c>
      <c r="F466" s="508">
        <v>154.91666666666666</v>
      </c>
      <c r="G466" s="508">
        <v>151.73333333333332</v>
      </c>
      <c r="H466" s="508">
        <v>166.43333333333331</v>
      </c>
      <c r="I466" s="508">
        <v>169.61666666666665</v>
      </c>
      <c r="J466" s="508">
        <v>173.7833333333333</v>
      </c>
      <c r="K466" s="507">
        <v>165.45</v>
      </c>
      <c r="L466" s="507">
        <v>158.1</v>
      </c>
      <c r="M466" s="507">
        <v>14.578709999999999</v>
      </c>
    </row>
    <row r="467" spans="1:13">
      <c r="A467" s="254">
        <v>457</v>
      </c>
      <c r="B467" s="510" t="s">
        <v>164</v>
      </c>
      <c r="C467" s="507">
        <v>1012.15</v>
      </c>
      <c r="D467" s="508">
        <v>1004.4333333333334</v>
      </c>
      <c r="E467" s="508">
        <v>992.71666666666681</v>
      </c>
      <c r="F467" s="508">
        <v>973.28333333333342</v>
      </c>
      <c r="G467" s="508">
        <v>961.56666666666683</v>
      </c>
      <c r="H467" s="508">
        <v>1023.8666666666668</v>
      </c>
      <c r="I467" s="508">
        <v>1035.5833333333335</v>
      </c>
      <c r="J467" s="508">
        <v>1055.0166666666669</v>
      </c>
      <c r="K467" s="507">
        <v>1016.15</v>
      </c>
      <c r="L467" s="507">
        <v>985</v>
      </c>
      <c r="M467" s="507">
        <v>7.2869599999999997</v>
      </c>
    </row>
    <row r="468" spans="1:13">
      <c r="A468" s="254">
        <v>458</v>
      </c>
      <c r="B468" s="510" t="s">
        <v>507</v>
      </c>
      <c r="C468" s="507">
        <v>1391.5</v>
      </c>
      <c r="D468" s="508">
        <v>1393.1000000000001</v>
      </c>
      <c r="E468" s="508">
        <v>1368.2000000000003</v>
      </c>
      <c r="F468" s="508">
        <v>1344.9</v>
      </c>
      <c r="G468" s="508">
        <v>1320.0000000000002</v>
      </c>
      <c r="H468" s="508">
        <v>1416.4000000000003</v>
      </c>
      <c r="I468" s="508">
        <v>1441.3000000000004</v>
      </c>
      <c r="J468" s="508">
        <v>1464.6000000000004</v>
      </c>
      <c r="K468" s="507">
        <v>1418</v>
      </c>
      <c r="L468" s="507">
        <v>1369.8</v>
      </c>
      <c r="M468" s="507">
        <v>0.29125000000000001</v>
      </c>
    </row>
    <row r="469" spans="1:13">
      <c r="A469" s="254">
        <v>459</v>
      </c>
      <c r="B469" s="510" t="s">
        <v>508</v>
      </c>
      <c r="C469" s="507">
        <v>867.7</v>
      </c>
      <c r="D469" s="508">
        <v>876.28333333333342</v>
      </c>
      <c r="E469" s="508">
        <v>854.61666666666679</v>
      </c>
      <c r="F469" s="508">
        <v>841.53333333333342</v>
      </c>
      <c r="G469" s="508">
        <v>819.86666666666679</v>
      </c>
      <c r="H469" s="508">
        <v>889.36666666666679</v>
      </c>
      <c r="I469" s="508">
        <v>911.03333333333353</v>
      </c>
      <c r="J469" s="508">
        <v>924.11666666666679</v>
      </c>
      <c r="K469" s="507">
        <v>897.95</v>
      </c>
      <c r="L469" s="507">
        <v>863.2</v>
      </c>
      <c r="M469" s="507">
        <v>0.89441000000000004</v>
      </c>
    </row>
    <row r="470" spans="1:13">
      <c r="A470" s="254">
        <v>460</v>
      </c>
      <c r="B470" s="510" t="s">
        <v>509</v>
      </c>
      <c r="C470" s="507">
        <v>1269.6500000000001</v>
      </c>
      <c r="D470" s="508">
        <v>1275.5333333333335</v>
      </c>
      <c r="E470" s="508">
        <v>1244.116666666667</v>
      </c>
      <c r="F470" s="508">
        <v>1218.5833333333335</v>
      </c>
      <c r="G470" s="508">
        <v>1187.166666666667</v>
      </c>
      <c r="H470" s="508">
        <v>1301.0666666666671</v>
      </c>
      <c r="I470" s="508">
        <v>1332.4833333333336</v>
      </c>
      <c r="J470" s="508">
        <v>1358.0166666666671</v>
      </c>
      <c r="K470" s="507">
        <v>1306.95</v>
      </c>
      <c r="L470" s="507">
        <v>1250</v>
      </c>
      <c r="M470" s="507">
        <v>0.52071000000000001</v>
      </c>
    </row>
    <row r="471" spans="1:13">
      <c r="A471" s="254">
        <v>461</v>
      </c>
      <c r="B471" s="510" t="s">
        <v>185</v>
      </c>
      <c r="C471" s="507">
        <v>1492.2</v>
      </c>
      <c r="D471" s="508">
        <v>1486.7</v>
      </c>
      <c r="E471" s="508">
        <v>1476.5</v>
      </c>
      <c r="F471" s="508">
        <v>1460.8</v>
      </c>
      <c r="G471" s="508">
        <v>1450.6</v>
      </c>
      <c r="H471" s="508">
        <v>1502.4</v>
      </c>
      <c r="I471" s="508">
        <v>1512.6000000000004</v>
      </c>
      <c r="J471" s="508">
        <v>1528.3000000000002</v>
      </c>
      <c r="K471" s="507">
        <v>1496.9</v>
      </c>
      <c r="L471" s="507">
        <v>1471</v>
      </c>
      <c r="M471" s="507">
        <v>14.82288</v>
      </c>
    </row>
    <row r="472" spans="1:13">
      <c r="A472" s="254">
        <v>462</v>
      </c>
      <c r="B472" s="510" t="s">
        <v>186</v>
      </c>
      <c r="C472" s="507">
        <v>2431</v>
      </c>
      <c r="D472" s="508">
        <v>2440.6666666666665</v>
      </c>
      <c r="E472" s="508">
        <v>2407.833333333333</v>
      </c>
      <c r="F472" s="508">
        <v>2384.6666666666665</v>
      </c>
      <c r="G472" s="508">
        <v>2351.833333333333</v>
      </c>
      <c r="H472" s="508">
        <v>2463.833333333333</v>
      </c>
      <c r="I472" s="508">
        <v>2496.6666666666661</v>
      </c>
      <c r="J472" s="508">
        <v>2519.833333333333</v>
      </c>
      <c r="K472" s="507">
        <v>2473.5</v>
      </c>
      <c r="L472" s="507">
        <v>2417.5</v>
      </c>
      <c r="M472" s="507">
        <v>1.49542</v>
      </c>
    </row>
    <row r="473" spans="1:13">
      <c r="A473" s="254">
        <v>463</v>
      </c>
      <c r="B473" s="510" t="s">
        <v>187</v>
      </c>
      <c r="C473" s="507">
        <v>414.15</v>
      </c>
      <c r="D473" s="508">
        <v>411.63333333333327</v>
      </c>
      <c r="E473" s="508">
        <v>406.31666666666655</v>
      </c>
      <c r="F473" s="508">
        <v>398.48333333333329</v>
      </c>
      <c r="G473" s="508">
        <v>393.16666666666657</v>
      </c>
      <c r="H473" s="508">
        <v>419.46666666666653</v>
      </c>
      <c r="I473" s="508">
        <v>424.78333333333325</v>
      </c>
      <c r="J473" s="508">
        <v>432.6166666666665</v>
      </c>
      <c r="K473" s="507">
        <v>416.95</v>
      </c>
      <c r="L473" s="507">
        <v>403.8</v>
      </c>
      <c r="M473" s="507">
        <v>12.973089999999999</v>
      </c>
    </row>
    <row r="474" spans="1:13">
      <c r="A474" s="254">
        <v>464</v>
      </c>
      <c r="B474" s="510" t="s">
        <v>510</v>
      </c>
      <c r="C474" s="507">
        <v>845.85</v>
      </c>
      <c r="D474" s="508">
        <v>858.35</v>
      </c>
      <c r="E474" s="508">
        <v>828.6</v>
      </c>
      <c r="F474" s="508">
        <v>811.35</v>
      </c>
      <c r="G474" s="508">
        <v>781.6</v>
      </c>
      <c r="H474" s="508">
        <v>875.6</v>
      </c>
      <c r="I474" s="508">
        <v>905.35</v>
      </c>
      <c r="J474" s="508">
        <v>922.6</v>
      </c>
      <c r="K474" s="507">
        <v>888.1</v>
      </c>
      <c r="L474" s="507">
        <v>841.1</v>
      </c>
      <c r="M474" s="507">
        <v>10.45124</v>
      </c>
    </row>
    <row r="475" spans="1:13">
      <c r="A475" s="254">
        <v>465</v>
      </c>
      <c r="B475" s="510" t="s">
        <v>511</v>
      </c>
      <c r="C475" s="507">
        <v>15.35</v>
      </c>
      <c r="D475" s="508">
        <v>15.266666666666666</v>
      </c>
      <c r="E475" s="508">
        <v>14.933333333333332</v>
      </c>
      <c r="F475" s="508">
        <v>14.516666666666666</v>
      </c>
      <c r="G475" s="508">
        <v>14.183333333333332</v>
      </c>
      <c r="H475" s="508">
        <v>15.683333333333332</v>
      </c>
      <c r="I475" s="508">
        <v>16.016666666666666</v>
      </c>
      <c r="J475" s="508">
        <v>16.43333333333333</v>
      </c>
      <c r="K475" s="507">
        <v>15.6</v>
      </c>
      <c r="L475" s="507">
        <v>14.85</v>
      </c>
      <c r="M475" s="507">
        <v>251.01729</v>
      </c>
    </row>
    <row r="476" spans="1:13">
      <c r="A476" s="254">
        <v>466</v>
      </c>
      <c r="B476" s="510" t="s">
        <v>512</v>
      </c>
      <c r="C476" s="507">
        <v>1198.95</v>
      </c>
      <c r="D476" s="508">
        <v>1190.2500000000002</v>
      </c>
      <c r="E476" s="508">
        <v>1168.8500000000004</v>
      </c>
      <c r="F476" s="508">
        <v>1138.7500000000002</v>
      </c>
      <c r="G476" s="508">
        <v>1117.3500000000004</v>
      </c>
      <c r="H476" s="508">
        <v>1220.3500000000004</v>
      </c>
      <c r="I476" s="508">
        <v>1241.7500000000005</v>
      </c>
      <c r="J476" s="508">
        <v>1271.8500000000004</v>
      </c>
      <c r="K476" s="507">
        <v>1211.6500000000001</v>
      </c>
      <c r="L476" s="507">
        <v>1160.1500000000001</v>
      </c>
      <c r="M476" s="507">
        <v>1.8833599999999999</v>
      </c>
    </row>
    <row r="477" spans="1:13">
      <c r="A477" s="254">
        <v>467</v>
      </c>
      <c r="B477" s="510" t="s">
        <v>513</v>
      </c>
      <c r="C477" s="507">
        <v>14.05</v>
      </c>
      <c r="D477" s="508">
        <v>14.183333333333332</v>
      </c>
      <c r="E477" s="508">
        <v>13.616666666666664</v>
      </c>
      <c r="F477" s="508">
        <v>13.183333333333332</v>
      </c>
      <c r="G477" s="508">
        <v>12.616666666666664</v>
      </c>
      <c r="H477" s="508">
        <v>14.616666666666664</v>
      </c>
      <c r="I477" s="508">
        <v>15.18333333333333</v>
      </c>
      <c r="J477" s="508">
        <v>15.616666666666664</v>
      </c>
      <c r="K477" s="507">
        <v>14.75</v>
      </c>
      <c r="L477" s="507">
        <v>13.75</v>
      </c>
      <c r="M477" s="507">
        <v>504.24842999999998</v>
      </c>
    </row>
    <row r="478" spans="1:13">
      <c r="A478" s="254">
        <v>468</v>
      </c>
      <c r="B478" s="510" t="s">
        <v>514</v>
      </c>
      <c r="C478" s="507">
        <v>439</v>
      </c>
      <c r="D478" s="508">
        <v>434.76666666666665</v>
      </c>
      <c r="E478" s="508">
        <v>421.5333333333333</v>
      </c>
      <c r="F478" s="508">
        <v>404.06666666666666</v>
      </c>
      <c r="G478" s="508">
        <v>390.83333333333331</v>
      </c>
      <c r="H478" s="508">
        <v>452.23333333333329</v>
      </c>
      <c r="I478" s="508">
        <v>465.46666666666664</v>
      </c>
      <c r="J478" s="508">
        <v>482.93333333333328</v>
      </c>
      <c r="K478" s="507">
        <v>448</v>
      </c>
      <c r="L478" s="507">
        <v>417.3</v>
      </c>
      <c r="M478" s="507">
        <v>9.9381400000000006</v>
      </c>
    </row>
    <row r="479" spans="1:13">
      <c r="A479" s="254">
        <v>469</v>
      </c>
      <c r="B479" s="510" t="s">
        <v>193</v>
      </c>
      <c r="C479" s="507">
        <v>621.35</v>
      </c>
      <c r="D479" s="508">
        <v>617.08333333333337</v>
      </c>
      <c r="E479" s="508">
        <v>608.7166666666667</v>
      </c>
      <c r="F479" s="508">
        <v>596.08333333333337</v>
      </c>
      <c r="G479" s="508">
        <v>587.7166666666667</v>
      </c>
      <c r="H479" s="508">
        <v>629.7166666666667</v>
      </c>
      <c r="I479" s="508">
        <v>638.08333333333326</v>
      </c>
      <c r="J479" s="508">
        <v>650.7166666666667</v>
      </c>
      <c r="K479" s="507">
        <v>625.45000000000005</v>
      </c>
      <c r="L479" s="507">
        <v>604.45000000000005</v>
      </c>
      <c r="M479" s="507">
        <v>54.383110000000002</v>
      </c>
    </row>
    <row r="480" spans="1:13">
      <c r="A480" s="254">
        <v>470</v>
      </c>
      <c r="B480" s="510" t="s">
        <v>190</v>
      </c>
      <c r="C480" s="507">
        <v>234.7</v>
      </c>
      <c r="D480" s="508">
        <v>236.88333333333333</v>
      </c>
      <c r="E480" s="508">
        <v>231.81666666666666</v>
      </c>
      <c r="F480" s="508">
        <v>228.93333333333334</v>
      </c>
      <c r="G480" s="508">
        <v>223.86666666666667</v>
      </c>
      <c r="H480" s="508">
        <v>239.76666666666665</v>
      </c>
      <c r="I480" s="508">
        <v>244.83333333333331</v>
      </c>
      <c r="J480" s="508">
        <v>247.71666666666664</v>
      </c>
      <c r="K480" s="507">
        <v>241.95</v>
      </c>
      <c r="L480" s="507">
        <v>234</v>
      </c>
      <c r="M480" s="507">
        <v>6.8478700000000003</v>
      </c>
    </row>
    <row r="481" spans="1:13">
      <c r="A481" s="254">
        <v>471</v>
      </c>
      <c r="B481" s="510" t="s">
        <v>784</v>
      </c>
      <c r="C481" s="507">
        <v>33.85</v>
      </c>
      <c r="D481" s="508">
        <v>33.949999999999996</v>
      </c>
      <c r="E481" s="508">
        <v>33.399999999999991</v>
      </c>
      <c r="F481" s="508">
        <v>32.949999999999996</v>
      </c>
      <c r="G481" s="508">
        <v>32.399999999999991</v>
      </c>
      <c r="H481" s="508">
        <v>34.399999999999991</v>
      </c>
      <c r="I481" s="508">
        <v>34.949999999999989</v>
      </c>
      <c r="J481" s="508">
        <v>35.399999999999991</v>
      </c>
      <c r="K481" s="507">
        <v>34.5</v>
      </c>
      <c r="L481" s="507">
        <v>33.5</v>
      </c>
      <c r="M481" s="507">
        <v>26.211089999999999</v>
      </c>
    </row>
    <row r="482" spans="1:13">
      <c r="A482" s="254">
        <v>472</v>
      </c>
      <c r="B482" s="510" t="s">
        <v>191</v>
      </c>
      <c r="C482" s="507">
        <v>6561.45</v>
      </c>
      <c r="D482" s="508">
        <v>6576.7833333333328</v>
      </c>
      <c r="E482" s="508">
        <v>6474.7166666666653</v>
      </c>
      <c r="F482" s="508">
        <v>6387.9833333333327</v>
      </c>
      <c r="G482" s="508">
        <v>6285.9166666666652</v>
      </c>
      <c r="H482" s="508">
        <v>6663.5166666666655</v>
      </c>
      <c r="I482" s="508">
        <v>6765.583333333333</v>
      </c>
      <c r="J482" s="508">
        <v>6852.3166666666657</v>
      </c>
      <c r="K482" s="507">
        <v>6678.85</v>
      </c>
      <c r="L482" s="507">
        <v>6490.05</v>
      </c>
      <c r="M482" s="507">
        <v>3.4903599999999999</v>
      </c>
    </row>
    <row r="483" spans="1:13">
      <c r="A483" s="254">
        <v>473</v>
      </c>
      <c r="B483" s="510" t="s">
        <v>192</v>
      </c>
      <c r="C483" s="507">
        <v>36.950000000000003</v>
      </c>
      <c r="D483" s="508">
        <v>37.15</v>
      </c>
      <c r="E483" s="508">
        <v>36.299999999999997</v>
      </c>
      <c r="F483" s="508">
        <v>35.65</v>
      </c>
      <c r="G483" s="508">
        <v>34.799999999999997</v>
      </c>
      <c r="H483" s="508">
        <v>37.799999999999997</v>
      </c>
      <c r="I483" s="508">
        <v>38.650000000000006</v>
      </c>
      <c r="J483" s="508">
        <v>39.299999999999997</v>
      </c>
      <c r="K483" s="507">
        <v>38</v>
      </c>
      <c r="L483" s="507">
        <v>36.5</v>
      </c>
      <c r="M483" s="507">
        <v>57.497990000000001</v>
      </c>
    </row>
    <row r="484" spans="1:13">
      <c r="A484" s="254">
        <v>474</v>
      </c>
      <c r="B484" s="510" t="s">
        <v>189</v>
      </c>
      <c r="C484" s="507">
        <v>1206.2</v>
      </c>
      <c r="D484" s="508">
        <v>1205.5</v>
      </c>
      <c r="E484" s="508">
        <v>1190.7</v>
      </c>
      <c r="F484" s="508">
        <v>1175.2</v>
      </c>
      <c r="G484" s="508">
        <v>1160.4000000000001</v>
      </c>
      <c r="H484" s="508">
        <v>1221</v>
      </c>
      <c r="I484" s="508">
        <v>1235.8000000000002</v>
      </c>
      <c r="J484" s="508">
        <v>1251.3</v>
      </c>
      <c r="K484" s="507">
        <v>1220.3</v>
      </c>
      <c r="L484" s="507">
        <v>1190</v>
      </c>
      <c r="M484" s="507">
        <v>2.08934</v>
      </c>
    </row>
    <row r="485" spans="1:13">
      <c r="A485" s="254">
        <v>475</v>
      </c>
      <c r="B485" s="510" t="s">
        <v>141</v>
      </c>
      <c r="C485" s="507">
        <v>533.25</v>
      </c>
      <c r="D485" s="508">
        <v>536.11666666666667</v>
      </c>
      <c r="E485" s="508">
        <v>524.7833333333333</v>
      </c>
      <c r="F485" s="508">
        <v>516.31666666666661</v>
      </c>
      <c r="G485" s="508">
        <v>504.98333333333323</v>
      </c>
      <c r="H485" s="508">
        <v>544.58333333333337</v>
      </c>
      <c r="I485" s="508">
        <v>555.91666666666663</v>
      </c>
      <c r="J485" s="508">
        <v>564.38333333333344</v>
      </c>
      <c r="K485" s="507">
        <v>547.45000000000005</v>
      </c>
      <c r="L485" s="507">
        <v>527.65</v>
      </c>
      <c r="M485" s="507">
        <v>16.452960000000001</v>
      </c>
    </row>
    <row r="486" spans="1:13">
      <c r="A486" s="254">
        <v>476</v>
      </c>
      <c r="B486" s="510" t="s">
        <v>277</v>
      </c>
      <c r="C486" s="507">
        <v>233.8</v>
      </c>
      <c r="D486" s="508">
        <v>232.56666666666669</v>
      </c>
      <c r="E486" s="508">
        <v>230.23333333333338</v>
      </c>
      <c r="F486" s="508">
        <v>226.66666666666669</v>
      </c>
      <c r="G486" s="508">
        <v>224.33333333333337</v>
      </c>
      <c r="H486" s="508">
        <v>236.13333333333338</v>
      </c>
      <c r="I486" s="508">
        <v>238.4666666666667</v>
      </c>
      <c r="J486" s="508">
        <v>242.03333333333339</v>
      </c>
      <c r="K486" s="507">
        <v>234.9</v>
      </c>
      <c r="L486" s="507">
        <v>229</v>
      </c>
      <c r="M486" s="507">
        <v>8.9526900000000005</v>
      </c>
    </row>
    <row r="487" spans="1:13">
      <c r="A487" s="254">
        <v>477</v>
      </c>
      <c r="B487" s="510" t="s">
        <v>515</v>
      </c>
      <c r="C487" s="507">
        <v>2745.8</v>
      </c>
      <c r="D487" s="508">
        <v>2767.5499999999997</v>
      </c>
      <c r="E487" s="508">
        <v>2697.0999999999995</v>
      </c>
      <c r="F487" s="508">
        <v>2648.3999999999996</v>
      </c>
      <c r="G487" s="508">
        <v>2577.9499999999994</v>
      </c>
      <c r="H487" s="508">
        <v>2816.2499999999995</v>
      </c>
      <c r="I487" s="508">
        <v>2886.6999999999994</v>
      </c>
      <c r="J487" s="508">
        <v>2935.3999999999996</v>
      </c>
      <c r="K487" s="507">
        <v>2838</v>
      </c>
      <c r="L487" s="507">
        <v>2718.85</v>
      </c>
      <c r="M487" s="507">
        <v>0.14408000000000001</v>
      </c>
    </row>
    <row r="488" spans="1:13">
      <c r="A488" s="254">
        <v>478</v>
      </c>
      <c r="B488" s="510" t="s">
        <v>516</v>
      </c>
      <c r="C488" s="507">
        <v>384.2</v>
      </c>
      <c r="D488" s="508">
        <v>385.08333333333331</v>
      </c>
      <c r="E488" s="508">
        <v>378.16666666666663</v>
      </c>
      <c r="F488" s="508">
        <v>372.13333333333333</v>
      </c>
      <c r="G488" s="508">
        <v>365.21666666666664</v>
      </c>
      <c r="H488" s="508">
        <v>391.11666666666662</v>
      </c>
      <c r="I488" s="508">
        <v>398.03333333333325</v>
      </c>
      <c r="J488" s="508">
        <v>404.06666666666661</v>
      </c>
      <c r="K488" s="507">
        <v>392</v>
      </c>
      <c r="L488" s="507">
        <v>379.05</v>
      </c>
      <c r="M488" s="507">
        <v>3.5194200000000002</v>
      </c>
    </row>
    <row r="489" spans="1:13">
      <c r="A489" s="254">
        <v>479</v>
      </c>
      <c r="B489" s="510" t="s">
        <v>517</v>
      </c>
      <c r="C489" s="507">
        <v>246.4</v>
      </c>
      <c r="D489" s="508">
        <v>242.1</v>
      </c>
      <c r="E489" s="508">
        <v>236.79999999999998</v>
      </c>
      <c r="F489" s="508">
        <v>227.2</v>
      </c>
      <c r="G489" s="508">
        <v>221.89999999999998</v>
      </c>
      <c r="H489" s="508">
        <v>251.7</v>
      </c>
      <c r="I489" s="508">
        <v>257</v>
      </c>
      <c r="J489" s="508">
        <v>266.60000000000002</v>
      </c>
      <c r="K489" s="507">
        <v>247.4</v>
      </c>
      <c r="L489" s="507">
        <v>232.5</v>
      </c>
      <c r="M489" s="507">
        <v>1.7620100000000001</v>
      </c>
    </row>
    <row r="490" spans="1:13">
      <c r="A490" s="254">
        <v>480</v>
      </c>
      <c r="B490" s="510" t="s">
        <v>518</v>
      </c>
      <c r="C490" s="507">
        <v>3477.35</v>
      </c>
      <c r="D490" s="508">
        <v>3462.7999999999997</v>
      </c>
      <c r="E490" s="508">
        <v>3404.6499999999996</v>
      </c>
      <c r="F490" s="508">
        <v>3331.95</v>
      </c>
      <c r="G490" s="508">
        <v>3273.7999999999997</v>
      </c>
      <c r="H490" s="508">
        <v>3535.4999999999995</v>
      </c>
      <c r="I490" s="508">
        <v>3593.65</v>
      </c>
      <c r="J490" s="508">
        <v>3666.3499999999995</v>
      </c>
      <c r="K490" s="507">
        <v>3520.95</v>
      </c>
      <c r="L490" s="507">
        <v>3390.1</v>
      </c>
      <c r="M490" s="507">
        <v>8.5529999999999995E-2</v>
      </c>
    </row>
    <row r="491" spans="1:13">
      <c r="A491" s="254">
        <v>481</v>
      </c>
      <c r="B491" s="510" t="s">
        <v>519</v>
      </c>
      <c r="C491" s="507">
        <v>4360.95</v>
      </c>
      <c r="D491" s="508">
        <v>4324.9833333333336</v>
      </c>
      <c r="E491" s="508">
        <v>4150.9666666666672</v>
      </c>
      <c r="F491" s="508">
        <v>3940.9833333333336</v>
      </c>
      <c r="G491" s="508">
        <v>3766.9666666666672</v>
      </c>
      <c r="H491" s="508">
        <v>4534.9666666666672</v>
      </c>
      <c r="I491" s="508">
        <v>4708.9833333333336</v>
      </c>
      <c r="J491" s="508">
        <v>4918.9666666666672</v>
      </c>
      <c r="K491" s="507">
        <v>4499</v>
      </c>
      <c r="L491" s="507">
        <v>4115</v>
      </c>
      <c r="M491" s="507">
        <v>1.1641600000000001</v>
      </c>
    </row>
    <row r="492" spans="1:13">
      <c r="A492" s="254">
        <v>482</v>
      </c>
      <c r="B492" s="510" t="s">
        <v>520</v>
      </c>
      <c r="C492" s="507">
        <v>52.6</v>
      </c>
      <c r="D492" s="508">
        <v>52.966666666666669</v>
      </c>
      <c r="E492" s="508">
        <v>51.63333333333334</v>
      </c>
      <c r="F492" s="508">
        <v>50.666666666666671</v>
      </c>
      <c r="G492" s="508">
        <v>49.333333333333343</v>
      </c>
      <c r="H492" s="508">
        <v>53.933333333333337</v>
      </c>
      <c r="I492" s="508">
        <v>55.266666666666666</v>
      </c>
      <c r="J492" s="508">
        <v>56.233333333333334</v>
      </c>
      <c r="K492" s="507">
        <v>54.3</v>
      </c>
      <c r="L492" s="507">
        <v>52</v>
      </c>
      <c r="M492" s="507">
        <v>16.633880000000001</v>
      </c>
    </row>
    <row r="493" spans="1:13">
      <c r="A493" s="254">
        <v>483</v>
      </c>
      <c r="B493" s="510" t="s">
        <v>521</v>
      </c>
      <c r="C493" s="507">
        <v>1232.55</v>
      </c>
      <c r="D493" s="508">
        <v>1219.4666666666667</v>
      </c>
      <c r="E493" s="508">
        <v>1188.9333333333334</v>
      </c>
      <c r="F493" s="508">
        <v>1145.3166666666666</v>
      </c>
      <c r="G493" s="508">
        <v>1114.7833333333333</v>
      </c>
      <c r="H493" s="508">
        <v>1263.0833333333335</v>
      </c>
      <c r="I493" s="508">
        <v>1293.6166666666668</v>
      </c>
      <c r="J493" s="508">
        <v>1337.2333333333336</v>
      </c>
      <c r="K493" s="507">
        <v>1250</v>
      </c>
      <c r="L493" s="507">
        <v>1175.8499999999999</v>
      </c>
      <c r="M493" s="507">
        <v>0.49720999999999999</v>
      </c>
    </row>
    <row r="494" spans="1:13">
      <c r="A494" s="254">
        <v>484</v>
      </c>
      <c r="B494" s="510" t="s">
        <v>278</v>
      </c>
      <c r="C494" s="507">
        <v>396.8</v>
      </c>
      <c r="D494" s="508">
        <v>398.9666666666667</v>
      </c>
      <c r="E494" s="508">
        <v>392.93333333333339</v>
      </c>
      <c r="F494" s="508">
        <v>389.06666666666672</v>
      </c>
      <c r="G494" s="508">
        <v>383.03333333333342</v>
      </c>
      <c r="H494" s="508">
        <v>402.83333333333337</v>
      </c>
      <c r="I494" s="508">
        <v>408.86666666666667</v>
      </c>
      <c r="J494" s="508">
        <v>412.73333333333335</v>
      </c>
      <c r="K494" s="507">
        <v>405</v>
      </c>
      <c r="L494" s="507">
        <v>395.1</v>
      </c>
      <c r="M494" s="507">
        <v>0.42537999999999998</v>
      </c>
    </row>
    <row r="495" spans="1:13">
      <c r="A495" s="254">
        <v>485</v>
      </c>
      <c r="B495" s="510" t="s">
        <v>522</v>
      </c>
      <c r="C495" s="507">
        <v>963.05</v>
      </c>
      <c r="D495" s="508">
        <v>971.11666666666667</v>
      </c>
      <c r="E495" s="508">
        <v>949.93333333333339</v>
      </c>
      <c r="F495" s="508">
        <v>936.81666666666672</v>
      </c>
      <c r="G495" s="508">
        <v>915.63333333333344</v>
      </c>
      <c r="H495" s="508">
        <v>984.23333333333335</v>
      </c>
      <c r="I495" s="508">
        <v>1005.4166666666665</v>
      </c>
      <c r="J495" s="508">
        <v>1018.5333333333333</v>
      </c>
      <c r="K495" s="507">
        <v>992.3</v>
      </c>
      <c r="L495" s="507">
        <v>958</v>
      </c>
      <c r="M495" s="507">
        <v>2.68268</v>
      </c>
    </row>
    <row r="496" spans="1:13">
      <c r="A496" s="254">
        <v>486</v>
      </c>
      <c r="B496" s="510" t="s">
        <v>523</v>
      </c>
      <c r="C496" s="507">
        <v>1616.6</v>
      </c>
      <c r="D496" s="508">
        <v>1625.9833333333333</v>
      </c>
      <c r="E496" s="508">
        <v>1589.7166666666667</v>
      </c>
      <c r="F496" s="508">
        <v>1562.8333333333333</v>
      </c>
      <c r="G496" s="508">
        <v>1526.5666666666666</v>
      </c>
      <c r="H496" s="508">
        <v>1652.8666666666668</v>
      </c>
      <c r="I496" s="508">
        <v>1689.1333333333337</v>
      </c>
      <c r="J496" s="508">
        <v>1716.0166666666669</v>
      </c>
      <c r="K496" s="507">
        <v>1662.25</v>
      </c>
      <c r="L496" s="507">
        <v>1599.1</v>
      </c>
      <c r="M496" s="507">
        <v>0.62724000000000002</v>
      </c>
    </row>
    <row r="497" spans="1:13">
      <c r="A497" s="254">
        <v>487</v>
      </c>
      <c r="B497" s="510" t="s">
        <v>524</v>
      </c>
      <c r="C497" s="507">
        <v>1417.85</v>
      </c>
      <c r="D497" s="508">
        <v>1432.0833333333333</v>
      </c>
      <c r="E497" s="508">
        <v>1400.7666666666664</v>
      </c>
      <c r="F497" s="508">
        <v>1383.6833333333332</v>
      </c>
      <c r="G497" s="508">
        <v>1352.3666666666663</v>
      </c>
      <c r="H497" s="508">
        <v>1449.1666666666665</v>
      </c>
      <c r="I497" s="508">
        <v>1480.4833333333336</v>
      </c>
      <c r="J497" s="508">
        <v>1497.5666666666666</v>
      </c>
      <c r="K497" s="507">
        <v>1463.4</v>
      </c>
      <c r="L497" s="507">
        <v>1415</v>
      </c>
      <c r="M497" s="507">
        <v>0.48520999999999997</v>
      </c>
    </row>
    <row r="498" spans="1:13">
      <c r="A498" s="254">
        <v>488</v>
      </c>
      <c r="B498" s="510" t="s">
        <v>118</v>
      </c>
      <c r="C498" s="507">
        <v>10.050000000000001</v>
      </c>
      <c r="D498" s="508">
        <v>10.066666666666668</v>
      </c>
      <c r="E498" s="508">
        <v>9.8833333333333364</v>
      </c>
      <c r="F498" s="508">
        <v>9.7166666666666686</v>
      </c>
      <c r="G498" s="508">
        <v>9.5333333333333368</v>
      </c>
      <c r="H498" s="508">
        <v>10.233333333333336</v>
      </c>
      <c r="I498" s="508">
        <v>10.41666666666667</v>
      </c>
      <c r="J498" s="508">
        <v>10.583333333333336</v>
      </c>
      <c r="K498" s="507">
        <v>10.25</v>
      </c>
      <c r="L498" s="507">
        <v>9.9</v>
      </c>
      <c r="M498" s="507">
        <v>1295.7317700000001</v>
      </c>
    </row>
    <row r="499" spans="1:13">
      <c r="A499" s="254">
        <v>489</v>
      </c>
      <c r="B499" s="510" t="s">
        <v>195</v>
      </c>
      <c r="C499" s="507">
        <v>1058.8</v>
      </c>
      <c r="D499" s="508">
        <v>1063.8166666666666</v>
      </c>
      <c r="E499" s="508">
        <v>1046.9833333333331</v>
      </c>
      <c r="F499" s="508">
        <v>1035.1666666666665</v>
      </c>
      <c r="G499" s="508">
        <v>1018.333333333333</v>
      </c>
      <c r="H499" s="508">
        <v>1075.6333333333332</v>
      </c>
      <c r="I499" s="508">
        <v>1092.4666666666667</v>
      </c>
      <c r="J499" s="508">
        <v>1104.2833333333333</v>
      </c>
      <c r="K499" s="507">
        <v>1080.6500000000001</v>
      </c>
      <c r="L499" s="507">
        <v>1052</v>
      </c>
      <c r="M499" s="507">
        <v>20.247920000000001</v>
      </c>
    </row>
    <row r="500" spans="1:13">
      <c r="A500" s="254">
        <v>490</v>
      </c>
      <c r="B500" s="510" t="s">
        <v>525</v>
      </c>
      <c r="C500" s="507">
        <v>6261.3</v>
      </c>
      <c r="D500" s="508">
        <v>6236.7333333333336</v>
      </c>
      <c r="E500" s="508">
        <v>6175.6166666666668</v>
      </c>
      <c r="F500" s="508">
        <v>6089.9333333333334</v>
      </c>
      <c r="G500" s="508">
        <v>6028.8166666666666</v>
      </c>
      <c r="H500" s="508">
        <v>6322.416666666667</v>
      </c>
      <c r="I500" s="508">
        <v>6383.5333333333338</v>
      </c>
      <c r="J500" s="508">
        <v>6469.2166666666672</v>
      </c>
      <c r="K500" s="507">
        <v>6297.85</v>
      </c>
      <c r="L500" s="507">
        <v>6151.05</v>
      </c>
      <c r="M500" s="507">
        <v>1.304E-2</v>
      </c>
    </row>
    <row r="501" spans="1:13">
      <c r="A501" s="254">
        <v>491</v>
      </c>
      <c r="B501" s="510" t="s">
        <v>526</v>
      </c>
      <c r="C501" s="507">
        <v>130.30000000000001</v>
      </c>
      <c r="D501" s="508">
        <v>130.4</v>
      </c>
      <c r="E501" s="508">
        <v>127.55000000000001</v>
      </c>
      <c r="F501" s="508">
        <v>124.80000000000001</v>
      </c>
      <c r="G501" s="508">
        <v>121.95000000000002</v>
      </c>
      <c r="H501" s="508">
        <v>133.15</v>
      </c>
      <c r="I501" s="508">
        <v>135.99999999999997</v>
      </c>
      <c r="J501" s="508">
        <v>138.75</v>
      </c>
      <c r="K501" s="507">
        <v>133.25</v>
      </c>
      <c r="L501" s="507">
        <v>127.65</v>
      </c>
      <c r="M501" s="507">
        <v>7.2035099999999996</v>
      </c>
    </row>
    <row r="502" spans="1:13">
      <c r="A502" s="254">
        <v>492</v>
      </c>
      <c r="B502" s="510" t="s">
        <v>527</v>
      </c>
      <c r="C502" s="507">
        <v>83.75</v>
      </c>
      <c r="D502" s="508">
        <v>83.61666666666666</v>
      </c>
      <c r="E502" s="508">
        <v>79.633333333333326</v>
      </c>
      <c r="F502" s="508">
        <v>75.516666666666666</v>
      </c>
      <c r="G502" s="508">
        <v>71.533333333333331</v>
      </c>
      <c r="H502" s="508">
        <v>87.73333333333332</v>
      </c>
      <c r="I502" s="508">
        <v>91.71666666666664</v>
      </c>
      <c r="J502" s="508">
        <v>95.833333333333314</v>
      </c>
      <c r="K502" s="507">
        <v>87.6</v>
      </c>
      <c r="L502" s="507">
        <v>79.5</v>
      </c>
      <c r="M502" s="507">
        <v>103.7807</v>
      </c>
    </row>
    <row r="503" spans="1:13">
      <c r="A503" s="254">
        <v>493</v>
      </c>
      <c r="B503" s="510" t="s">
        <v>771</v>
      </c>
      <c r="C503" s="507">
        <v>523.65</v>
      </c>
      <c r="D503" s="508">
        <v>519.91666666666663</v>
      </c>
      <c r="E503" s="508">
        <v>512.73333333333323</v>
      </c>
      <c r="F503" s="508">
        <v>501.81666666666661</v>
      </c>
      <c r="G503" s="508">
        <v>494.63333333333321</v>
      </c>
      <c r="H503" s="508">
        <v>530.83333333333326</v>
      </c>
      <c r="I503" s="508">
        <v>538.01666666666665</v>
      </c>
      <c r="J503" s="508">
        <v>548.93333333333328</v>
      </c>
      <c r="K503" s="507">
        <v>527.1</v>
      </c>
      <c r="L503" s="507">
        <v>509</v>
      </c>
      <c r="M503" s="507">
        <v>1.86589</v>
      </c>
    </row>
    <row r="504" spans="1:13">
      <c r="A504" s="254">
        <v>494</v>
      </c>
      <c r="B504" s="510" t="s">
        <v>528</v>
      </c>
      <c r="C504" s="507">
        <v>2416.15</v>
      </c>
      <c r="D504" s="508">
        <v>2417.7166666666667</v>
      </c>
      <c r="E504" s="508">
        <v>2390.4333333333334</v>
      </c>
      <c r="F504" s="508">
        <v>2364.7166666666667</v>
      </c>
      <c r="G504" s="508">
        <v>2337.4333333333334</v>
      </c>
      <c r="H504" s="508">
        <v>2443.4333333333334</v>
      </c>
      <c r="I504" s="508">
        <v>2470.7166666666672</v>
      </c>
      <c r="J504" s="508">
        <v>2496.4333333333334</v>
      </c>
      <c r="K504" s="507">
        <v>2445</v>
      </c>
      <c r="L504" s="507">
        <v>2392</v>
      </c>
      <c r="M504" s="507">
        <v>0.50751999999999997</v>
      </c>
    </row>
    <row r="505" spans="1:13">
      <c r="A505" s="254">
        <v>495</v>
      </c>
      <c r="B505" s="510" t="s">
        <v>196</v>
      </c>
      <c r="C505" s="507">
        <v>426.35</v>
      </c>
      <c r="D505" s="508">
        <v>424.25</v>
      </c>
      <c r="E505" s="508">
        <v>419.9</v>
      </c>
      <c r="F505" s="508">
        <v>413.45</v>
      </c>
      <c r="G505" s="508">
        <v>409.09999999999997</v>
      </c>
      <c r="H505" s="508">
        <v>430.7</v>
      </c>
      <c r="I505" s="508">
        <v>435.05</v>
      </c>
      <c r="J505" s="508">
        <v>441.5</v>
      </c>
      <c r="K505" s="507">
        <v>428.6</v>
      </c>
      <c r="L505" s="507">
        <v>417.8</v>
      </c>
      <c r="M505" s="507">
        <v>75.171239999999997</v>
      </c>
    </row>
    <row r="506" spans="1:13">
      <c r="A506" s="254">
        <v>496</v>
      </c>
      <c r="B506" s="510" t="s">
        <v>529</v>
      </c>
      <c r="C506" s="507">
        <v>476.55</v>
      </c>
      <c r="D506" s="508">
        <v>478.5333333333333</v>
      </c>
      <c r="E506" s="508">
        <v>468.06666666666661</v>
      </c>
      <c r="F506" s="508">
        <v>459.58333333333331</v>
      </c>
      <c r="G506" s="508">
        <v>449.11666666666662</v>
      </c>
      <c r="H506" s="508">
        <v>487.01666666666659</v>
      </c>
      <c r="I506" s="508">
        <v>497.48333333333329</v>
      </c>
      <c r="J506" s="508">
        <v>505.96666666666658</v>
      </c>
      <c r="K506" s="507">
        <v>489</v>
      </c>
      <c r="L506" s="507">
        <v>470.05</v>
      </c>
      <c r="M506" s="507">
        <v>4.1676799999999998</v>
      </c>
    </row>
    <row r="507" spans="1:13">
      <c r="A507" s="254">
        <v>497</v>
      </c>
      <c r="B507" s="510" t="s">
        <v>197</v>
      </c>
      <c r="C507" s="507">
        <v>15.65</v>
      </c>
      <c r="D507" s="508">
        <v>15.616666666666665</v>
      </c>
      <c r="E507" s="508">
        <v>15.483333333333331</v>
      </c>
      <c r="F507" s="508">
        <v>15.316666666666665</v>
      </c>
      <c r="G507" s="508">
        <v>15.18333333333333</v>
      </c>
      <c r="H507" s="508">
        <v>15.783333333333331</v>
      </c>
      <c r="I507" s="508">
        <v>15.916666666666668</v>
      </c>
      <c r="J507" s="508">
        <v>16.083333333333332</v>
      </c>
      <c r="K507" s="507">
        <v>15.75</v>
      </c>
      <c r="L507" s="507">
        <v>15.45</v>
      </c>
      <c r="M507" s="507">
        <v>802.53110000000004</v>
      </c>
    </row>
    <row r="508" spans="1:13">
      <c r="A508" s="254">
        <v>498</v>
      </c>
      <c r="B508" s="510" t="s">
        <v>198</v>
      </c>
      <c r="C508" s="507">
        <v>213.25</v>
      </c>
      <c r="D508" s="508">
        <v>214.2166666666667</v>
      </c>
      <c r="E508" s="508">
        <v>208.0833333333334</v>
      </c>
      <c r="F508" s="508">
        <v>202.91666666666671</v>
      </c>
      <c r="G508" s="508">
        <v>196.78333333333342</v>
      </c>
      <c r="H508" s="508">
        <v>219.38333333333338</v>
      </c>
      <c r="I508" s="508">
        <v>225.51666666666671</v>
      </c>
      <c r="J508" s="508">
        <v>230.68333333333337</v>
      </c>
      <c r="K508" s="507">
        <v>220.35</v>
      </c>
      <c r="L508" s="507">
        <v>209.05</v>
      </c>
      <c r="M508" s="507">
        <v>198.24700000000001</v>
      </c>
    </row>
    <row r="509" spans="1:13">
      <c r="A509" s="254">
        <v>499</v>
      </c>
      <c r="B509" s="510" t="s">
        <v>530</v>
      </c>
      <c r="C509" s="507">
        <v>291</v>
      </c>
      <c r="D509" s="508">
        <v>287.2</v>
      </c>
      <c r="E509" s="508">
        <v>282.39999999999998</v>
      </c>
      <c r="F509" s="508">
        <v>273.8</v>
      </c>
      <c r="G509" s="508">
        <v>269</v>
      </c>
      <c r="H509" s="508">
        <v>295.79999999999995</v>
      </c>
      <c r="I509" s="508">
        <v>300.60000000000002</v>
      </c>
      <c r="J509" s="508">
        <v>309.19999999999993</v>
      </c>
      <c r="K509" s="507">
        <v>292</v>
      </c>
      <c r="L509" s="507">
        <v>278.60000000000002</v>
      </c>
      <c r="M509" s="507">
        <v>2.5712999999999999</v>
      </c>
    </row>
    <row r="510" spans="1:13">
      <c r="A510" s="254">
        <v>500</v>
      </c>
      <c r="B510" s="510" t="s">
        <v>531</v>
      </c>
      <c r="C510" s="507">
        <v>1869.95</v>
      </c>
      <c r="D510" s="508">
        <v>1876.3666666666668</v>
      </c>
      <c r="E510" s="508">
        <v>1859.1333333333337</v>
      </c>
      <c r="F510" s="508">
        <v>1848.3166666666668</v>
      </c>
      <c r="G510" s="508">
        <v>1831.0833333333337</v>
      </c>
      <c r="H510" s="508">
        <v>1887.1833333333336</v>
      </c>
      <c r="I510" s="508">
        <v>1904.4166666666667</v>
      </c>
      <c r="J510" s="508">
        <v>1915.2333333333336</v>
      </c>
      <c r="K510" s="507">
        <v>1893.6</v>
      </c>
      <c r="L510" s="507">
        <v>1865.55</v>
      </c>
      <c r="M510" s="507">
        <v>0.41609000000000002</v>
      </c>
    </row>
    <row r="511" spans="1:13">
      <c r="A511" s="254">
        <v>501</v>
      </c>
      <c r="B511" s="510" t="s">
        <v>741</v>
      </c>
      <c r="C511" s="507">
        <v>969.3</v>
      </c>
      <c r="D511" s="508">
        <v>974.1</v>
      </c>
      <c r="E511" s="508">
        <v>958.25</v>
      </c>
      <c r="F511" s="508">
        <v>947.19999999999993</v>
      </c>
      <c r="G511" s="508">
        <v>931.34999999999991</v>
      </c>
      <c r="H511" s="508">
        <v>985.15000000000009</v>
      </c>
      <c r="I511" s="508">
        <v>1001.0000000000002</v>
      </c>
      <c r="J511" s="508">
        <v>1012.0500000000002</v>
      </c>
      <c r="K511" s="507">
        <v>989.95</v>
      </c>
      <c r="L511" s="507">
        <v>963.05</v>
      </c>
      <c r="M511" s="507">
        <v>0.34900999999999999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55"/>
      <c r="B5" s="555"/>
      <c r="C5" s="556"/>
      <c r="D5" s="556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57" t="s">
        <v>533</v>
      </c>
      <c r="C7" s="557"/>
      <c r="D7" s="248">
        <f>Main!B10</f>
        <v>44271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44270</v>
      </c>
      <c r="B10" s="253">
        <v>543269</v>
      </c>
      <c r="C10" s="254" t="s">
        <v>1003</v>
      </c>
      <c r="D10" s="254" t="s">
        <v>1004</v>
      </c>
      <c r="E10" s="254" t="s">
        <v>542</v>
      </c>
      <c r="F10" s="356">
        <v>17600</v>
      </c>
      <c r="G10" s="253">
        <v>74.099999999999994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44270</v>
      </c>
      <c r="B11" s="253">
        <v>543269</v>
      </c>
      <c r="C11" s="254" t="s">
        <v>1003</v>
      </c>
      <c r="D11" s="254" t="s">
        <v>1005</v>
      </c>
      <c r="E11" s="254" t="s">
        <v>542</v>
      </c>
      <c r="F11" s="356">
        <v>32000</v>
      </c>
      <c r="G11" s="253">
        <v>74.040000000000006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44270</v>
      </c>
      <c r="B12" s="253">
        <v>537069</v>
      </c>
      <c r="C12" s="254" t="s">
        <v>966</v>
      </c>
      <c r="D12" s="254" t="s">
        <v>1006</v>
      </c>
      <c r="E12" s="254" t="s">
        <v>542</v>
      </c>
      <c r="F12" s="356">
        <v>1200000</v>
      </c>
      <c r="G12" s="253">
        <v>25.81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44270</v>
      </c>
      <c r="B13" s="253">
        <v>537069</v>
      </c>
      <c r="C13" s="254" t="s">
        <v>966</v>
      </c>
      <c r="D13" s="254" t="s">
        <v>1007</v>
      </c>
      <c r="E13" s="254" t="s">
        <v>543</v>
      </c>
      <c r="F13" s="356">
        <v>280000</v>
      </c>
      <c r="G13" s="253">
        <v>25.49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44270</v>
      </c>
      <c r="B14" s="253">
        <v>537069</v>
      </c>
      <c r="C14" s="254" t="s">
        <v>966</v>
      </c>
      <c r="D14" s="254" t="s">
        <v>967</v>
      </c>
      <c r="E14" s="254" t="s">
        <v>543</v>
      </c>
      <c r="F14" s="356">
        <v>300000</v>
      </c>
      <c r="G14" s="253">
        <v>25.95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44270</v>
      </c>
      <c r="B15" s="253">
        <v>537069</v>
      </c>
      <c r="C15" s="254" t="s">
        <v>966</v>
      </c>
      <c r="D15" s="254" t="s">
        <v>1008</v>
      </c>
      <c r="E15" s="254" t="s">
        <v>542</v>
      </c>
      <c r="F15" s="356">
        <v>2042</v>
      </c>
      <c r="G15" s="253">
        <v>24.5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44270</v>
      </c>
      <c r="B16" s="253">
        <v>537069</v>
      </c>
      <c r="C16" s="254" t="s">
        <v>966</v>
      </c>
      <c r="D16" s="254" t="s">
        <v>1008</v>
      </c>
      <c r="E16" s="254" t="s">
        <v>543</v>
      </c>
      <c r="F16" s="356">
        <v>616000</v>
      </c>
      <c r="G16" s="253">
        <v>25.86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44270</v>
      </c>
      <c r="B17" s="253">
        <v>543236</v>
      </c>
      <c r="C17" s="254" t="s">
        <v>1009</v>
      </c>
      <c r="D17" s="254" t="s">
        <v>1010</v>
      </c>
      <c r="E17" s="254" t="s">
        <v>542</v>
      </c>
      <c r="F17" s="356">
        <v>24000</v>
      </c>
      <c r="G17" s="253">
        <v>40.39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44270</v>
      </c>
      <c r="B18" s="253">
        <v>543236</v>
      </c>
      <c r="C18" s="254" t="s">
        <v>1009</v>
      </c>
      <c r="D18" s="254" t="s">
        <v>1011</v>
      </c>
      <c r="E18" s="254" t="s">
        <v>542</v>
      </c>
      <c r="F18" s="356">
        <v>30000</v>
      </c>
      <c r="G18" s="253">
        <v>37.880000000000003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44270</v>
      </c>
      <c r="B19" s="253">
        <v>543236</v>
      </c>
      <c r="C19" s="254" t="s">
        <v>1009</v>
      </c>
      <c r="D19" s="254" t="s">
        <v>1011</v>
      </c>
      <c r="E19" s="254" t="s">
        <v>543</v>
      </c>
      <c r="F19" s="356">
        <v>24000</v>
      </c>
      <c r="G19" s="253">
        <v>40.39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44270</v>
      </c>
      <c r="B20" s="253">
        <v>543236</v>
      </c>
      <c r="C20" s="254" t="s">
        <v>1009</v>
      </c>
      <c r="D20" s="254" t="s">
        <v>1010</v>
      </c>
      <c r="E20" s="254" t="s">
        <v>543</v>
      </c>
      <c r="F20" s="356">
        <v>30000</v>
      </c>
      <c r="G20" s="253">
        <v>37.880000000000003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44270</v>
      </c>
      <c r="B21" s="253">
        <v>531203</v>
      </c>
      <c r="C21" s="254" t="s">
        <v>969</v>
      </c>
      <c r="D21" s="254" t="s">
        <v>970</v>
      </c>
      <c r="E21" s="254" t="s">
        <v>543</v>
      </c>
      <c r="F21" s="356">
        <v>15100</v>
      </c>
      <c r="G21" s="253">
        <v>31.01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44270</v>
      </c>
      <c r="B22" s="253">
        <v>504397</v>
      </c>
      <c r="C22" s="254" t="s">
        <v>1012</v>
      </c>
      <c r="D22" s="254" t="s">
        <v>1013</v>
      </c>
      <c r="E22" s="254" t="s">
        <v>543</v>
      </c>
      <c r="F22" s="356">
        <v>11002</v>
      </c>
      <c r="G22" s="253">
        <v>14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44270</v>
      </c>
      <c r="B23" s="253">
        <v>504397</v>
      </c>
      <c r="C23" s="254" t="s">
        <v>1012</v>
      </c>
      <c r="D23" s="254" t="s">
        <v>1014</v>
      </c>
      <c r="E23" s="254" t="s">
        <v>542</v>
      </c>
      <c r="F23" s="356">
        <v>5000</v>
      </c>
      <c r="G23" s="253">
        <v>14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44270</v>
      </c>
      <c r="B24" s="253">
        <v>504397</v>
      </c>
      <c r="C24" s="254" t="s">
        <v>1012</v>
      </c>
      <c r="D24" s="254" t="s">
        <v>1015</v>
      </c>
      <c r="E24" s="254" t="s">
        <v>542</v>
      </c>
      <c r="F24" s="356">
        <v>5000</v>
      </c>
      <c r="G24" s="253">
        <v>14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44270</v>
      </c>
      <c r="B25" s="253">
        <v>542682</v>
      </c>
      <c r="C25" s="254" t="s">
        <v>1016</v>
      </c>
      <c r="D25" s="254" t="s">
        <v>1017</v>
      </c>
      <c r="E25" s="254" t="s">
        <v>542</v>
      </c>
      <c r="F25" s="356">
        <v>20000</v>
      </c>
      <c r="G25" s="253">
        <v>31.1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44270</v>
      </c>
      <c r="B26" s="253">
        <v>542682</v>
      </c>
      <c r="C26" s="254" t="s">
        <v>1016</v>
      </c>
      <c r="D26" s="254" t="s">
        <v>1018</v>
      </c>
      <c r="E26" s="254" t="s">
        <v>543</v>
      </c>
      <c r="F26" s="356">
        <v>50000</v>
      </c>
      <c r="G26" s="253">
        <v>31.1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44270</v>
      </c>
      <c r="B27" s="253">
        <v>539679</v>
      </c>
      <c r="C27" s="254" t="s">
        <v>1019</v>
      </c>
      <c r="D27" s="254" t="s">
        <v>1020</v>
      </c>
      <c r="E27" s="254" t="s">
        <v>543</v>
      </c>
      <c r="F27" s="356">
        <v>75000</v>
      </c>
      <c r="G27" s="253">
        <v>10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44270</v>
      </c>
      <c r="B28" s="253">
        <v>542503</v>
      </c>
      <c r="C28" s="254" t="s">
        <v>1021</v>
      </c>
      <c r="D28" s="254" t="s">
        <v>1022</v>
      </c>
      <c r="E28" s="254" t="s">
        <v>542</v>
      </c>
      <c r="F28" s="356">
        <v>104000</v>
      </c>
      <c r="G28" s="253">
        <v>3.95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44270</v>
      </c>
      <c r="B29" s="253">
        <v>542503</v>
      </c>
      <c r="C29" s="254" t="s">
        <v>1021</v>
      </c>
      <c r="D29" s="254" t="s">
        <v>1023</v>
      </c>
      <c r="E29" s="254" t="s">
        <v>543</v>
      </c>
      <c r="F29" s="356">
        <v>104000</v>
      </c>
      <c r="G29" s="253">
        <v>3.95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44270</v>
      </c>
      <c r="B30" s="253">
        <v>543270</v>
      </c>
      <c r="C30" s="254" t="s">
        <v>1024</v>
      </c>
      <c r="D30" s="254" t="s">
        <v>1025</v>
      </c>
      <c r="E30" s="254" t="s">
        <v>542</v>
      </c>
      <c r="F30" s="356">
        <v>201932</v>
      </c>
      <c r="G30" s="253">
        <v>1093.9100000000001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44270</v>
      </c>
      <c r="B31" s="253">
        <v>543270</v>
      </c>
      <c r="C31" s="254" t="s">
        <v>1024</v>
      </c>
      <c r="D31" s="254" t="s">
        <v>1025</v>
      </c>
      <c r="E31" s="254" t="s">
        <v>543</v>
      </c>
      <c r="F31" s="356">
        <v>126920</v>
      </c>
      <c r="G31" s="253">
        <v>1096.96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44270</v>
      </c>
      <c r="B32" s="253">
        <v>519455</v>
      </c>
      <c r="C32" s="254" t="s">
        <v>1026</v>
      </c>
      <c r="D32" s="254" t="s">
        <v>1027</v>
      </c>
      <c r="E32" s="254" t="s">
        <v>542</v>
      </c>
      <c r="F32" s="356">
        <v>91472</v>
      </c>
      <c r="G32" s="253">
        <v>30.5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44270</v>
      </c>
      <c r="B33" s="253">
        <v>519455</v>
      </c>
      <c r="C33" s="254" t="s">
        <v>1026</v>
      </c>
      <c r="D33" s="254" t="s">
        <v>1028</v>
      </c>
      <c r="E33" s="254" t="s">
        <v>543</v>
      </c>
      <c r="F33" s="356">
        <v>80000</v>
      </c>
      <c r="G33" s="253">
        <v>30.5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44270</v>
      </c>
      <c r="B34" s="253">
        <v>531157</v>
      </c>
      <c r="C34" s="254" t="s">
        <v>1029</v>
      </c>
      <c r="D34" s="254" t="s">
        <v>1030</v>
      </c>
      <c r="E34" s="254" t="s">
        <v>542</v>
      </c>
      <c r="F34" s="356">
        <v>91010</v>
      </c>
      <c r="G34" s="253">
        <v>7.27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44270</v>
      </c>
      <c r="B35" s="253">
        <v>531157</v>
      </c>
      <c r="C35" s="254" t="s">
        <v>1029</v>
      </c>
      <c r="D35" s="254" t="s">
        <v>1031</v>
      </c>
      <c r="E35" s="254" t="s">
        <v>543</v>
      </c>
      <c r="F35" s="356">
        <v>90010</v>
      </c>
      <c r="G35" s="253">
        <v>7.27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44270</v>
      </c>
      <c r="B36" s="253">
        <v>532911</v>
      </c>
      <c r="C36" s="254" t="s">
        <v>971</v>
      </c>
      <c r="D36" s="254" t="s">
        <v>972</v>
      </c>
      <c r="E36" s="254" t="s">
        <v>543</v>
      </c>
      <c r="F36" s="356">
        <v>270000</v>
      </c>
      <c r="G36" s="253">
        <v>10.43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44270</v>
      </c>
      <c r="B37" s="253">
        <v>500337</v>
      </c>
      <c r="C37" s="254" t="s">
        <v>1032</v>
      </c>
      <c r="D37" s="254" t="s">
        <v>1033</v>
      </c>
      <c r="E37" s="254" t="s">
        <v>542</v>
      </c>
      <c r="F37" s="356">
        <v>1410000</v>
      </c>
      <c r="G37" s="253">
        <v>45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44270</v>
      </c>
      <c r="B38" s="253">
        <v>500337</v>
      </c>
      <c r="C38" s="254" t="s">
        <v>1032</v>
      </c>
      <c r="D38" s="254" t="s">
        <v>1034</v>
      </c>
      <c r="E38" s="254" t="s">
        <v>543</v>
      </c>
      <c r="F38" s="356">
        <v>1410000</v>
      </c>
      <c r="G38" s="253">
        <v>45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44270</v>
      </c>
      <c r="B39" s="253">
        <v>540259</v>
      </c>
      <c r="C39" s="254" t="s">
        <v>949</v>
      </c>
      <c r="D39" s="254" t="s">
        <v>1035</v>
      </c>
      <c r="E39" s="254" t="s">
        <v>543</v>
      </c>
      <c r="F39" s="356">
        <v>80000</v>
      </c>
      <c r="G39" s="253">
        <v>16.82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44270</v>
      </c>
      <c r="B40" s="253">
        <v>540259</v>
      </c>
      <c r="C40" s="254" t="s">
        <v>949</v>
      </c>
      <c r="D40" s="254" t="s">
        <v>1036</v>
      </c>
      <c r="E40" s="254" t="s">
        <v>543</v>
      </c>
      <c r="F40" s="356">
        <v>105344</v>
      </c>
      <c r="G40" s="253">
        <v>16.649999999999999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44270</v>
      </c>
      <c r="B41" s="253">
        <v>540693</v>
      </c>
      <c r="C41" s="254" t="s">
        <v>1037</v>
      </c>
      <c r="D41" s="254" t="s">
        <v>1038</v>
      </c>
      <c r="E41" s="254" t="s">
        <v>543</v>
      </c>
      <c r="F41" s="356">
        <v>70400</v>
      </c>
      <c r="G41" s="253">
        <v>25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44270</v>
      </c>
      <c r="B42" s="253">
        <v>520141</v>
      </c>
      <c r="C42" s="254" t="s">
        <v>1039</v>
      </c>
      <c r="D42" s="254" t="s">
        <v>1040</v>
      </c>
      <c r="E42" s="254" t="s">
        <v>542</v>
      </c>
      <c r="F42" s="356">
        <v>2475000</v>
      </c>
      <c r="G42" s="253">
        <v>7.05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44270</v>
      </c>
      <c r="B43" s="253">
        <v>520141</v>
      </c>
      <c r="C43" s="254" t="s">
        <v>1039</v>
      </c>
      <c r="D43" s="254" t="s">
        <v>1041</v>
      </c>
      <c r="E43" s="254" t="s">
        <v>543</v>
      </c>
      <c r="F43" s="356">
        <v>2475000</v>
      </c>
      <c r="G43" s="253">
        <v>7.05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44270</v>
      </c>
      <c r="B44" s="253">
        <v>539026</v>
      </c>
      <c r="C44" s="254" t="s">
        <v>937</v>
      </c>
      <c r="D44" s="254" t="s">
        <v>1042</v>
      </c>
      <c r="E44" s="254" t="s">
        <v>542</v>
      </c>
      <c r="F44" s="356">
        <v>32000</v>
      </c>
      <c r="G44" s="253">
        <v>27.24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44270</v>
      </c>
      <c r="B45" s="253">
        <v>539026</v>
      </c>
      <c r="C45" s="254" t="s">
        <v>937</v>
      </c>
      <c r="D45" s="254" t="s">
        <v>1043</v>
      </c>
      <c r="E45" s="254" t="s">
        <v>543</v>
      </c>
      <c r="F45" s="356">
        <v>20000</v>
      </c>
      <c r="G45" s="253">
        <v>27.12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44270</v>
      </c>
      <c r="B46" s="253">
        <v>539026</v>
      </c>
      <c r="C46" s="254" t="s">
        <v>937</v>
      </c>
      <c r="D46" s="254" t="s">
        <v>1044</v>
      </c>
      <c r="E46" s="254" t="s">
        <v>542</v>
      </c>
      <c r="F46" s="356">
        <v>20000</v>
      </c>
      <c r="G46" s="253">
        <v>27.12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44270</v>
      </c>
      <c r="B47" s="253">
        <v>539026</v>
      </c>
      <c r="C47" s="254" t="s">
        <v>937</v>
      </c>
      <c r="D47" s="254" t="s">
        <v>1044</v>
      </c>
      <c r="E47" s="254" t="s">
        <v>543</v>
      </c>
      <c r="F47" s="356">
        <v>20000</v>
      </c>
      <c r="G47" s="253">
        <v>27.32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44270</v>
      </c>
      <c r="B48" s="253">
        <v>513005</v>
      </c>
      <c r="C48" s="254" t="s">
        <v>1045</v>
      </c>
      <c r="D48" s="254" t="s">
        <v>1046</v>
      </c>
      <c r="E48" s="254" t="s">
        <v>542</v>
      </c>
      <c r="F48" s="356">
        <v>25000</v>
      </c>
      <c r="G48" s="253">
        <v>13.37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44270</v>
      </c>
      <c r="B49" s="253">
        <v>513005</v>
      </c>
      <c r="C49" s="254" t="s">
        <v>1045</v>
      </c>
      <c r="D49" s="254" t="s">
        <v>1047</v>
      </c>
      <c r="E49" s="254" t="s">
        <v>543</v>
      </c>
      <c r="F49" s="356">
        <v>25000</v>
      </c>
      <c r="G49" s="253">
        <v>13.37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44270</v>
      </c>
      <c r="B50" s="253">
        <v>509966</v>
      </c>
      <c r="C50" s="254" t="s">
        <v>518</v>
      </c>
      <c r="D50" s="254" t="s">
        <v>1048</v>
      </c>
      <c r="E50" s="254" t="s">
        <v>542</v>
      </c>
      <c r="F50" s="356">
        <v>650000</v>
      </c>
      <c r="G50" s="253">
        <v>3465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44270</v>
      </c>
      <c r="B51" s="253">
        <v>509966</v>
      </c>
      <c r="C51" s="254" t="s">
        <v>518</v>
      </c>
      <c r="D51" s="254" t="s">
        <v>1049</v>
      </c>
      <c r="E51" s="254" t="s">
        <v>543</v>
      </c>
      <c r="F51" s="356">
        <v>650000</v>
      </c>
      <c r="G51" s="253">
        <v>3465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44270</v>
      </c>
      <c r="B52" s="253">
        <v>507410</v>
      </c>
      <c r="C52" s="254" t="s">
        <v>1050</v>
      </c>
      <c r="D52" s="254" t="s">
        <v>1051</v>
      </c>
      <c r="E52" s="254" t="s">
        <v>542</v>
      </c>
      <c r="F52" s="356">
        <v>195464</v>
      </c>
      <c r="G52" s="253">
        <v>68.78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44270</v>
      </c>
      <c r="B53" s="253">
        <v>507410</v>
      </c>
      <c r="C53" s="254" t="s">
        <v>1050</v>
      </c>
      <c r="D53" s="254" t="s">
        <v>1051</v>
      </c>
      <c r="E53" s="254" t="s">
        <v>543</v>
      </c>
      <c r="F53" s="356">
        <v>196964</v>
      </c>
      <c r="G53" s="253">
        <v>69.319999999999993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44270</v>
      </c>
      <c r="B54" s="253" t="s">
        <v>974</v>
      </c>
      <c r="C54" s="254" t="s">
        <v>975</v>
      </c>
      <c r="D54" s="254" t="s">
        <v>1052</v>
      </c>
      <c r="E54" s="254" t="s">
        <v>542</v>
      </c>
      <c r="F54" s="356">
        <v>43204</v>
      </c>
      <c r="G54" s="253">
        <v>106.29</v>
      </c>
      <c r="H54" s="325" t="s">
        <v>883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44270</v>
      </c>
      <c r="B55" s="253" t="s">
        <v>675</v>
      </c>
      <c r="C55" s="254" t="s">
        <v>976</v>
      </c>
      <c r="D55" s="254" t="s">
        <v>977</v>
      </c>
      <c r="E55" s="254" t="s">
        <v>542</v>
      </c>
      <c r="F55" s="356">
        <v>195000</v>
      </c>
      <c r="G55" s="253">
        <v>170.39</v>
      </c>
      <c r="H55" s="325" t="s">
        <v>883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44270</v>
      </c>
      <c r="B56" s="253" t="s">
        <v>675</v>
      </c>
      <c r="C56" s="254" t="s">
        <v>976</v>
      </c>
      <c r="D56" s="254" t="s">
        <v>978</v>
      </c>
      <c r="E56" s="254" t="s">
        <v>542</v>
      </c>
      <c r="F56" s="356">
        <v>212627</v>
      </c>
      <c r="G56" s="253">
        <v>168.64</v>
      </c>
      <c r="H56" s="325" t="s">
        <v>883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44270</v>
      </c>
      <c r="B57" s="253" t="s">
        <v>979</v>
      </c>
      <c r="C57" s="254" t="s">
        <v>980</v>
      </c>
      <c r="D57" s="254" t="s">
        <v>1053</v>
      </c>
      <c r="E57" s="254" t="s">
        <v>542</v>
      </c>
      <c r="F57" s="356">
        <v>999</v>
      </c>
      <c r="G57" s="253">
        <v>3.85</v>
      </c>
      <c r="H57" s="325" t="s">
        <v>883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44270</v>
      </c>
      <c r="B58" s="253" t="s">
        <v>1054</v>
      </c>
      <c r="C58" s="254" t="s">
        <v>1055</v>
      </c>
      <c r="D58" s="254" t="s">
        <v>912</v>
      </c>
      <c r="E58" s="254" t="s">
        <v>542</v>
      </c>
      <c r="F58" s="356">
        <v>711363</v>
      </c>
      <c r="G58" s="253">
        <v>96.44</v>
      </c>
      <c r="H58" s="325" t="s">
        <v>883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44270</v>
      </c>
      <c r="B59" s="253" t="s">
        <v>1056</v>
      </c>
      <c r="C59" s="254" t="s">
        <v>1057</v>
      </c>
      <c r="D59" s="254" t="s">
        <v>1058</v>
      </c>
      <c r="E59" s="254" t="s">
        <v>542</v>
      </c>
      <c r="F59" s="356">
        <v>145380</v>
      </c>
      <c r="G59" s="253">
        <v>5.35</v>
      </c>
      <c r="H59" s="325" t="s">
        <v>883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44270</v>
      </c>
      <c r="B60" s="253" t="s">
        <v>1059</v>
      </c>
      <c r="C60" s="254" t="s">
        <v>1060</v>
      </c>
      <c r="D60" s="254" t="s">
        <v>1061</v>
      </c>
      <c r="E60" s="254" t="s">
        <v>542</v>
      </c>
      <c r="F60" s="356">
        <v>114088</v>
      </c>
      <c r="G60" s="253">
        <v>99.26</v>
      </c>
      <c r="H60" s="325" t="s">
        <v>883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44270</v>
      </c>
      <c r="B61" s="253" t="s">
        <v>1062</v>
      </c>
      <c r="C61" s="254" t="s">
        <v>1063</v>
      </c>
      <c r="D61" s="254" t="s">
        <v>912</v>
      </c>
      <c r="E61" s="254" t="s">
        <v>542</v>
      </c>
      <c r="F61" s="356">
        <v>352305</v>
      </c>
      <c r="G61" s="253">
        <v>54.76</v>
      </c>
      <c r="H61" s="325" t="s">
        <v>883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44270</v>
      </c>
      <c r="B62" s="253" t="s">
        <v>1064</v>
      </c>
      <c r="C62" s="254" t="s">
        <v>1065</v>
      </c>
      <c r="D62" s="254" t="s">
        <v>1066</v>
      </c>
      <c r="E62" s="254" t="s">
        <v>542</v>
      </c>
      <c r="F62" s="356">
        <v>373000</v>
      </c>
      <c r="G62" s="253">
        <v>34</v>
      </c>
      <c r="H62" s="325" t="s">
        <v>883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44270</v>
      </c>
      <c r="B63" s="253" t="s">
        <v>986</v>
      </c>
      <c r="C63" s="254" t="s">
        <v>987</v>
      </c>
      <c r="D63" s="254" t="s">
        <v>1067</v>
      </c>
      <c r="E63" s="254" t="s">
        <v>542</v>
      </c>
      <c r="F63" s="356">
        <v>4200000</v>
      </c>
      <c r="G63" s="253">
        <v>97.93</v>
      </c>
      <c r="H63" s="325" t="s">
        <v>883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44270</v>
      </c>
      <c r="B64" s="253" t="s">
        <v>981</v>
      </c>
      <c r="C64" s="254" t="s">
        <v>982</v>
      </c>
      <c r="D64" s="254" t="s">
        <v>912</v>
      </c>
      <c r="E64" s="254" t="s">
        <v>542</v>
      </c>
      <c r="F64" s="356">
        <v>1749925</v>
      </c>
      <c r="G64" s="253">
        <v>116.8</v>
      </c>
      <c r="H64" s="325" t="s">
        <v>883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44270</v>
      </c>
      <c r="B65" s="253" t="s">
        <v>981</v>
      </c>
      <c r="C65" s="254" t="s">
        <v>982</v>
      </c>
      <c r="D65" s="254" t="s">
        <v>1068</v>
      </c>
      <c r="E65" s="254" t="s">
        <v>542</v>
      </c>
      <c r="F65" s="356">
        <v>1865416</v>
      </c>
      <c r="G65" s="253">
        <v>116.74</v>
      </c>
      <c r="H65" s="325" t="s">
        <v>883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44270</v>
      </c>
      <c r="B66" s="253" t="s">
        <v>981</v>
      </c>
      <c r="C66" s="254" t="s">
        <v>982</v>
      </c>
      <c r="D66" s="254" t="s">
        <v>1069</v>
      </c>
      <c r="E66" s="254" t="s">
        <v>542</v>
      </c>
      <c r="F66" s="356">
        <v>1384570</v>
      </c>
      <c r="G66" s="253">
        <v>118.85</v>
      </c>
      <c r="H66" s="325" t="s">
        <v>883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44270</v>
      </c>
      <c r="B67" s="253" t="s">
        <v>981</v>
      </c>
      <c r="C67" s="254" t="s">
        <v>982</v>
      </c>
      <c r="D67" s="254" t="s">
        <v>1070</v>
      </c>
      <c r="E67" s="254" t="s">
        <v>542</v>
      </c>
      <c r="F67" s="356">
        <v>1493663</v>
      </c>
      <c r="G67" s="253">
        <v>118.23</v>
      </c>
      <c r="H67" s="325" t="s">
        <v>883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44270</v>
      </c>
      <c r="B68" s="253" t="s">
        <v>1024</v>
      </c>
      <c r="C68" s="254" t="s">
        <v>1071</v>
      </c>
      <c r="D68" s="254" t="s">
        <v>1068</v>
      </c>
      <c r="E68" s="254" t="s">
        <v>542</v>
      </c>
      <c r="F68" s="356">
        <v>506590</v>
      </c>
      <c r="G68" s="253">
        <v>1098.4100000000001</v>
      </c>
      <c r="H68" s="325" t="s">
        <v>883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44270</v>
      </c>
      <c r="B69" s="253" t="s">
        <v>1024</v>
      </c>
      <c r="C69" s="254" t="s">
        <v>1071</v>
      </c>
      <c r="D69" s="254" t="s">
        <v>1072</v>
      </c>
      <c r="E69" s="254" t="s">
        <v>542</v>
      </c>
      <c r="F69" s="356">
        <v>253126</v>
      </c>
      <c r="G69" s="253">
        <v>1098.6199999999999</v>
      </c>
      <c r="H69" s="325" t="s">
        <v>883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44270</v>
      </c>
      <c r="B70" s="253" t="s">
        <v>1024</v>
      </c>
      <c r="C70" s="254" t="s">
        <v>1071</v>
      </c>
      <c r="D70" s="254" t="s">
        <v>1073</v>
      </c>
      <c r="E70" s="254" t="s">
        <v>542</v>
      </c>
      <c r="F70" s="356">
        <v>192692</v>
      </c>
      <c r="G70" s="253">
        <v>1079.45</v>
      </c>
      <c r="H70" s="325" t="s">
        <v>883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44270</v>
      </c>
      <c r="B71" s="253" t="s">
        <v>1024</v>
      </c>
      <c r="C71" s="254" t="s">
        <v>1071</v>
      </c>
      <c r="D71" s="254" t="s">
        <v>1074</v>
      </c>
      <c r="E71" s="254" t="s">
        <v>542</v>
      </c>
      <c r="F71" s="356">
        <v>503240</v>
      </c>
      <c r="G71" s="253">
        <v>1094.01</v>
      </c>
      <c r="H71" s="325" t="s">
        <v>883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44270</v>
      </c>
      <c r="B72" s="253" t="s">
        <v>1024</v>
      </c>
      <c r="C72" s="254" t="s">
        <v>1071</v>
      </c>
      <c r="D72" s="254" t="s">
        <v>1075</v>
      </c>
      <c r="E72" s="254" t="s">
        <v>542</v>
      </c>
      <c r="F72" s="356">
        <v>268039</v>
      </c>
      <c r="G72" s="253">
        <v>1096.98</v>
      </c>
      <c r="H72" s="325" t="s">
        <v>883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44270</v>
      </c>
      <c r="B73" s="253" t="s">
        <v>1024</v>
      </c>
      <c r="C73" s="254" t="s">
        <v>1071</v>
      </c>
      <c r="D73" s="254" t="s">
        <v>1076</v>
      </c>
      <c r="E73" s="254" t="s">
        <v>542</v>
      </c>
      <c r="F73" s="356">
        <v>325670</v>
      </c>
      <c r="G73" s="253">
        <v>1097.46</v>
      </c>
      <c r="H73" s="325" t="s">
        <v>883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44270</v>
      </c>
      <c r="B74" s="253" t="s">
        <v>1024</v>
      </c>
      <c r="C74" s="254" t="s">
        <v>1071</v>
      </c>
      <c r="D74" s="254" t="s">
        <v>1077</v>
      </c>
      <c r="E74" s="254" t="s">
        <v>542</v>
      </c>
      <c r="F74" s="356">
        <v>285308</v>
      </c>
      <c r="G74" s="253">
        <v>1093.3599999999999</v>
      </c>
      <c r="H74" s="325" t="s">
        <v>883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44270</v>
      </c>
      <c r="B75" s="253" t="s">
        <v>1024</v>
      </c>
      <c r="C75" s="254" t="s">
        <v>1071</v>
      </c>
      <c r="D75" s="254" t="s">
        <v>1078</v>
      </c>
      <c r="E75" s="254" t="s">
        <v>542</v>
      </c>
      <c r="F75" s="356">
        <v>171206</v>
      </c>
      <c r="G75" s="253">
        <v>1096.81</v>
      </c>
      <c r="H75" s="325" t="s">
        <v>883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44270</v>
      </c>
      <c r="B76" s="253" t="s">
        <v>1024</v>
      </c>
      <c r="C76" s="254" t="s">
        <v>1071</v>
      </c>
      <c r="D76" s="254" t="s">
        <v>1079</v>
      </c>
      <c r="E76" s="254" t="s">
        <v>542</v>
      </c>
      <c r="F76" s="356">
        <v>415049</v>
      </c>
      <c r="G76" s="253">
        <v>1097.99</v>
      </c>
      <c r="H76" s="325" t="s">
        <v>883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44270</v>
      </c>
      <c r="B77" s="253" t="s">
        <v>1080</v>
      </c>
      <c r="C77" s="254" t="s">
        <v>1081</v>
      </c>
      <c r="D77" s="254" t="s">
        <v>1082</v>
      </c>
      <c r="E77" s="254" t="s">
        <v>542</v>
      </c>
      <c r="F77" s="356">
        <v>136000</v>
      </c>
      <c r="G77" s="253">
        <v>69.099999999999994</v>
      </c>
      <c r="H77" s="325" t="s">
        <v>883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44270</v>
      </c>
      <c r="B78" s="253" t="s">
        <v>1083</v>
      </c>
      <c r="C78" s="254" t="s">
        <v>1084</v>
      </c>
      <c r="D78" s="254" t="s">
        <v>1085</v>
      </c>
      <c r="E78" s="254" t="s">
        <v>542</v>
      </c>
      <c r="F78" s="356">
        <v>32000</v>
      </c>
      <c r="G78" s="253">
        <v>165.1</v>
      </c>
      <c r="H78" s="325" t="s">
        <v>883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44270</v>
      </c>
      <c r="B79" s="253" t="s">
        <v>1083</v>
      </c>
      <c r="C79" s="254" t="s">
        <v>1084</v>
      </c>
      <c r="D79" s="254" t="s">
        <v>1086</v>
      </c>
      <c r="E79" s="254" t="s">
        <v>542</v>
      </c>
      <c r="F79" s="356">
        <v>40000</v>
      </c>
      <c r="G79" s="253">
        <v>165.25</v>
      </c>
      <c r="H79" s="325" t="s">
        <v>883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44270</v>
      </c>
      <c r="B80" s="253" t="s">
        <v>983</v>
      </c>
      <c r="C80" s="254" t="s">
        <v>984</v>
      </c>
      <c r="D80" s="254" t="s">
        <v>938</v>
      </c>
      <c r="E80" s="254" t="s">
        <v>542</v>
      </c>
      <c r="F80" s="356">
        <v>1275020</v>
      </c>
      <c r="G80" s="253">
        <v>12.91</v>
      </c>
      <c r="H80" s="325" t="s">
        <v>883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44270</v>
      </c>
      <c r="B81" s="253" t="s">
        <v>1087</v>
      </c>
      <c r="C81" s="254" t="s">
        <v>1088</v>
      </c>
      <c r="D81" s="254" t="s">
        <v>1089</v>
      </c>
      <c r="E81" s="254" t="s">
        <v>542</v>
      </c>
      <c r="F81" s="356">
        <v>152000</v>
      </c>
      <c r="G81" s="253">
        <v>315.75</v>
      </c>
      <c r="H81" s="325" t="s">
        <v>883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44270</v>
      </c>
      <c r="B82" s="253" t="s">
        <v>1090</v>
      </c>
      <c r="C82" s="254" t="s">
        <v>1091</v>
      </c>
      <c r="D82" s="254" t="s">
        <v>1092</v>
      </c>
      <c r="E82" s="254" t="s">
        <v>542</v>
      </c>
      <c r="F82" s="356">
        <v>350000</v>
      </c>
      <c r="G82" s="253">
        <v>546.25</v>
      </c>
      <c r="H82" s="325" t="s">
        <v>883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44270</v>
      </c>
      <c r="B83" s="253" t="s">
        <v>1093</v>
      </c>
      <c r="C83" s="254" t="s">
        <v>1094</v>
      </c>
      <c r="D83" s="254" t="s">
        <v>1095</v>
      </c>
      <c r="E83" s="254" t="s">
        <v>542</v>
      </c>
      <c r="F83" s="356">
        <v>36000</v>
      </c>
      <c r="G83" s="253">
        <v>22.47</v>
      </c>
      <c r="H83" s="325" t="s">
        <v>883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44270</v>
      </c>
      <c r="B84" s="253" t="s">
        <v>1093</v>
      </c>
      <c r="C84" s="254" t="s">
        <v>1094</v>
      </c>
      <c r="D84" s="254" t="s">
        <v>968</v>
      </c>
      <c r="E84" s="254" t="s">
        <v>542</v>
      </c>
      <c r="F84" s="356">
        <v>38000</v>
      </c>
      <c r="G84" s="253">
        <v>21.9</v>
      </c>
      <c r="H84" s="325" t="s">
        <v>883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44270</v>
      </c>
      <c r="B85" s="253" t="s">
        <v>1096</v>
      </c>
      <c r="C85" s="254" t="s">
        <v>1097</v>
      </c>
      <c r="D85" s="254" t="s">
        <v>1098</v>
      </c>
      <c r="E85" s="254" t="s">
        <v>542</v>
      </c>
      <c r="F85" s="356">
        <v>200000</v>
      </c>
      <c r="G85" s="253">
        <v>21</v>
      </c>
      <c r="H85" s="325" t="s">
        <v>883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44270</v>
      </c>
      <c r="B86" s="253" t="s">
        <v>1099</v>
      </c>
      <c r="C86" s="254" t="s">
        <v>1100</v>
      </c>
      <c r="D86" s="254" t="s">
        <v>1101</v>
      </c>
      <c r="E86" s="254" t="s">
        <v>542</v>
      </c>
      <c r="F86" s="356">
        <v>75000</v>
      </c>
      <c r="G86" s="253">
        <v>15.3</v>
      </c>
      <c r="H86" s="325" t="s">
        <v>883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44270</v>
      </c>
      <c r="B87" s="253" t="s">
        <v>950</v>
      </c>
      <c r="C87" s="254" t="s">
        <v>951</v>
      </c>
      <c r="D87" s="254" t="s">
        <v>938</v>
      </c>
      <c r="E87" s="254" t="s">
        <v>542</v>
      </c>
      <c r="F87" s="356">
        <v>1</v>
      </c>
      <c r="G87" s="253">
        <v>12.9</v>
      </c>
      <c r="H87" s="325" t="s">
        <v>883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44270</v>
      </c>
      <c r="B88" s="253" t="s">
        <v>974</v>
      </c>
      <c r="C88" s="254" t="s">
        <v>975</v>
      </c>
      <c r="D88" s="254" t="s">
        <v>1052</v>
      </c>
      <c r="E88" s="254" t="s">
        <v>543</v>
      </c>
      <c r="F88" s="356">
        <v>87774</v>
      </c>
      <c r="G88" s="253">
        <v>106.19</v>
      </c>
      <c r="H88" s="325" t="s">
        <v>883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44270</v>
      </c>
      <c r="B89" s="253" t="s">
        <v>675</v>
      </c>
      <c r="C89" s="254" t="s">
        <v>976</v>
      </c>
      <c r="D89" s="254" t="s">
        <v>978</v>
      </c>
      <c r="E89" s="254" t="s">
        <v>543</v>
      </c>
      <c r="F89" s="356">
        <v>212627</v>
      </c>
      <c r="G89" s="253">
        <v>170.19</v>
      </c>
      <c r="H89" s="325" t="s">
        <v>883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44270</v>
      </c>
      <c r="B90" s="253" t="s">
        <v>675</v>
      </c>
      <c r="C90" s="254" t="s">
        <v>976</v>
      </c>
      <c r="D90" s="254" t="s">
        <v>973</v>
      </c>
      <c r="E90" s="254" t="s">
        <v>543</v>
      </c>
      <c r="F90" s="356">
        <v>196347</v>
      </c>
      <c r="G90" s="253">
        <v>170.58</v>
      </c>
      <c r="H90" s="325" t="s">
        <v>883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44270</v>
      </c>
      <c r="B91" s="253" t="s">
        <v>675</v>
      </c>
      <c r="C91" s="254" t="s">
        <v>976</v>
      </c>
      <c r="D91" s="254" t="s">
        <v>985</v>
      </c>
      <c r="E91" s="254" t="s">
        <v>543</v>
      </c>
      <c r="F91" s="356">
        <v>289996</v>
      </c>
      <c r="G91" s="253">
        <v>168.82</v>
      </c>
      <c r="H91" s="325" t="s">
        <v>883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44270</v>
      </c>
      <c r="B92" s="253" t="s">
        <v>979</v>
      </c>
      <c r="C92" s="254" t="s">
        <v>980</v>
      </c>
      <c r="D92" s="254" t="s">
        <v>1102</v>
      </c>
      <c r="E92" s="254" t="s">
        <v>543</v>
      </c>
      <c r="F92" s="356">
        <v>757554</v>
      </c>
      <c r="G92" s="253">
        <v>3.87</v>
      </c>
      <c r="H92" s="325" t="s">
        <v>883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44270</v>
      </c>
      <c r="B93" s="253" t="s">
        <v>979</v>
      </c>
      <c r="C93" s="254" t="s">
        <v>980</v>
      </c>
      <c r="D93" s="254" t="s">
        <v>1053</v>
      </c>
      <c r="E93" s="254" t="s">
        <v>543</v>
      </c>
      <c r="F93" s="356">
        <v>401000</v>
      </c>
      <c r="G93" s="253">
        <v>3.85</v>
      </c>
      <c r="H93" s="325" t="s">
        <v>883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44270</v>
      </c>
      <c r="B94" s="253" t="s">
        <v>1054</v>
      </c>
      <c r="C94" s="254" t="s">
        <v>1055</v>
      </c>
      <c r="D94" s="254" t="s">
        <v>912</v>
      </c>
      <c r="E94" s="254" t="s">
        <v>543</v>
      </c>
      <c r="F94" s="356">
        <v>711363</v>
      </c>
      <c r="G94" s="253">
        <v>96.31</v>
      </c>
      <c r="H94" s="325" t="s">
        <v>883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44270</v>
      </c>
      <c r="B95" s="253" t="s">
        <v>1056</v>
      </c>
      <c r="C95" s="254" t="s">
        <v>1057</v>
      </c>
      <c r="D95" s="254" t="s">
        <v>1103</v>
      </c>
      <c r="E95" s="254" t="s">
        <v>543</v>
      </c>
      <c r="F95" s="356">
        <v>141850</v>
      </c>
      <c r="G95" s="253">
        <v>5.35</v>
      </c>
      <c r="H95" s="325" t="s">
        <v>883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44270</v>
      </c>
      <c r="B96" s="253" t="s">
        <v>1059</v>
      </c>
      <c r="C96" s="254" t="s">
        <v>1060</v>
      </c>
      <c r="D96" s="254" t="s">
        <v>1061</v>
      </c>
      <c r="E96" s="254" t="s">
        <v>543</v>
      </c>
      <c r="F96" s="356">
        <v>114088</v>
      </c>
      <c r="G96" s="253">
        <v>98.72</v>
      </c>
      <c r="H96" s="325" t="s">
        <v>883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44270</v>
      </c>
      <c r="B97" s="253" t="s">
        <v>1062</v>
      </c>
      <c r="C97" s="254" t="s">
        <v>1063</v>
      </c>
      <c r="D97" s="254" t="s">
        <v>912</v>
      </c>
      <c r="E97" s="254" t="s">
        <v>543</v>
      </c>
      <c r="F97" s="356">
        <v>352305</v>
      </c>
      <c r="G97" s="253">
        <v>54.9</v>
      </c>
      <c r="H97" s="325" t="s">
        <v>883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44270</v>
      </c>
      <c r="B98" s="253" t="s">
        <v>1064</v>
      </c>
      <c r="C98" s="254" t="s">
        <v>1065</v>
      </c>
      <c r="D98" s="254" t="s">
        <v>1104</v>
      </c>
      <c r="E98" s="254" t="s">
        <v>543</v>
      </c>
      <c r="F98" s="356">
        <v>373721</v>
      </c>
      <c r="G98" s="253">
        <v>34</v>
      </c>
      <c r="H98" s="325" t="s">
        <v>883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44270</v>
      </c>
      <c r="B99" s="253" t="s">
        <v>986</v>
      </c>
      <c r="C99" s="254" t="s">
        <v>987</v>
      </c>
      <c r="D99" s="254" t="s">
        <v>1105</v>
      </c>
      <c r="E99" s="254" t="s">
        <v>543</v>
      </c>
      <c r="F99" s="356">
        <v>4200000</v>
      </c>
      <c r="G99" s="253">
        <v>97.93</v>
      </c>
      <c r="H99" s="325" t="s">
        <v>883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44270</v>
      </c>
      <c r="B100" s="253" t="s">
        <v>986</v>
      </c>
      <c r="C100" s="254" t="s">
        <v>987</v>
      </c>
      <c r="D100" s="254" t="s">
        <v>988</v>
      </c>
      <c r="E100" s="254" t="s">
        <v>543</v>
      </c>
      <c r="F100" s="356">
        <v>7074550</v>
      </c>
      <c r="G100" s="253">
        <v>97.53</v>
      </c>
      <c r="H100" s="325" t="s">
        <v>883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44270</v>
      </c>
      <c r="B101" s="253" t="s">
        <v>981</v>
      </c>
      <c r="C101" s="254" t="s">
        <v>982</v>
      </c>
      <c r="D101" s="254" t="s">
        <v>912</v>
      </c>
      <c r="E101" s="254" t="s">
        <v>543</v>
      </c>
      <c r="F101" s="356">
        <v>1749925</v>
      </c>
      <c r="G101" s="253">
        <v>116.93</v>
      </c>
      <c r="H101" s="325" t="s">
        <v>883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44270</v>
      </c>
      <c r="B102" s="253" t="s">
        <v>981</v>
      </c>
      <c r="C102" s="254" t="s">
        <v>982</v>
      </c>
      <c r="D102" s="254" t="s">
        <v>1070</v>
      </c>
      <c r="E102" s="254" t="s">
        <v>543</v>
      </c>
      <c r="F102" s="356">
        <v>1495323</v>
      </c>
      <c r="G102" s="253">
        <v>118.44</v>
      </c>
      <c r="H102" s="325" t="s">
        <v>883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44270</v>
      </c>
      <c r="B103" s="253" t="s">
        <v>981</v>
      </c>
      <c r="C103" s="254" t="s">
        <v>982</v>
      </c>
      <c r="D103" s="254" t="s">
        <v>1069</v>
      </c>
      <c r="E103" s="254" t="s">
        <v>543</v>
      </c>
      <c r="F103" s="356">
        <v>1384570</v>
      </c>
      <c r="G103" s="253">
        <v>118.35</v>
      </c>
      <c r="H103" s="325" t="s">
        <v>883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44270</v>
      </c>
      <c r="B104" s="253" t="s">
        <v>981</v>
      </c>
      <c r="C104" s="254" t="s">
        <v>982</v>
      </c>
      <c r="D104" s="254" t="s">
        <v>1068</v>
      </c>
      <c r="E104" s="254" t="s">
        <v>543</v>
      </c>
      <c r="F104" s="356">
        <v>1866556</v>
      </c>
      <c r="G104" s="253">
        <v>116.81</v>
      </c>
      <c r="H104" s="325" t="s">
        <v>883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44270</v>
      </c>
      <c r="B105" s="253" t="s">
        <v>1024</v>
      </c>
      <c r="C105" s="254" t="s">
        <v>1071</v>
      </c>
      <c r="D105" s="254" t="s">
        <v>1078</v>
      </c>
      <c r="E105" s="254" t="s">
        <v>543</v>
      </c>
      <c r="F105" s="356">
        <v>170706</v>
      </c>
      <c r="G105" s="253">
        <v>1098.57</v>
      </c>
      <c r="H105" s="325" t="s">
        <v>883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44270</v>
      </c>
      <c r="B106" s="253" t="s">
        <v>1024</v>
      </c>
      <c r="C106" s="254" t="s">
        <v>1071</v>
      </c>
      <c r="D106" s="254" t="s">
        <v>1072</v>
      </c>
      <c r="E106" s="254" t="s">
        <v>543</v>
      </c>
      <c r="F106" s="356">
        <v>253126</v>
      </c>
      <c r="G106" s="253">
        <v>1099.23</v>
      </c>
      <c r="H106" s="325" t="s">
        <v>883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44270</v>
      </c>
      <c r="B107" s="253" t="s">
        <v>1024</v>
      </c>
      <c r="C107" s="254" t="s">
        <v>1071</v>
      </c>
      <c r="D107" s="254" t="s">
        <v>1074</v>
      </c>
      <c r="E107" s="254" t="s">
        <v>543</v>
      </c>
      <c r="F107" s="356">
        <v>503240</v>
      </c>
      <c r="G107" s="253">
        <v>1094.6600000000001</v>
      </c>
      <c r="H107" s="325" t="s">
        <v>883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44270</v>
      </c>
      <c r="B108" s="253" t="s">
        <v>1024</v>
      </c>
      <c r="C108" s="254" t="s">
        <v>1071</v>
      </c>
      <c r="D108" s="254" t="s">
        <v>1073</v>
      </c>
      <c r="E108" s="254" t="s">
        <v>543</v>
      </c>
      <c r="F108" s="356">
        <v>203506</v>
      </c>
      <c r="G108" s="253">
        <v>1083.73</v>
      </c>
      <c r="H108" s="325" t="s">
        <v>883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44270</v>
      </c>
      <c r="B109" s="253" t="s">
        <v>1024</v>
      </c>
      <c r="C109" s="254" t="s">
        <v>1071</v>
      </c>
      <c r="D109" s="254" t="s">
        <v>1068</v>
      </c>
      <c r="E109" s="254" t="s">
        <v>543</v>
      </c>
      <c r="F109" s="356">
        <v>506590</v>
      </c>
      <c r="G109" s="253">
        <v>1098.81</v>
      </c>
      <c r="H109" s="325" t="s">
        <v>883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44270</v>
      </c>
      <c r="B110" s="253" t="s">
        <v>1024</v>
      </c>
      <c r="C110" s="254" t="s">
        <v>1071</v>
      </c>
      <c r="D110" s="254" t="s">
        <v>1075</v>
      </c>
      <c r="E110" s="254" t="s">
        <v>543</v>
      </c>
      <c r="F110" s="356">
        <v>258578</v>
      </c>
      <c r="G110" s="253">
        <v>1102.33</v>
      </c>
      <c r="H110" s="325" t="s">
        <v>883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44270</v>
      </c>
      <c r="B111" s="253" t="s">
        <v>1024</v>
      </c>
      <c r="C111" s="254" t="s">
        <v>1071</v>
      </c>
      <c r="D111" s="254" t="s">
        <v>1079</v>
      </c>
      <c r="E111" s="254" t="s">
        <v>543</v>
      </c>
      <c r="F111" s="356">
        <v>415049</v>
      </c>
      <c r="G111" s="253">
        <v>1099.1600000000001</v>
      </c>
      <c r="H111" s="325" t="s">
        <v>883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44270</v>
      </c>
      <c r="B112" s="253" t="s">
        <v>1024</v>
      </c>
      <c r="C112" s="254" t="s">
        <v>1071</v>
      </c>
      <c r="D112" s="254" t="s">
        <v>1076</v>
      </c>
      <c r="E112" s="254" t="s">
        <v>543</v>
      </c>
      <c r="F112" s="356">
        <v>325670</v>
      </c>
      <c r="G112" s="253">
        <v>1097.8399999999999</v>
      </c>
      <c r="H112" s="325" t="s">
        <v>883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44270</v>
      </c>
      <c r="B113" s="253" t="s">
        <v>1024</v>
      </c>
      <c r="C113" s="254" t="s">
        <v>1071</v>
      </c>
      <c r="D113" s="254" t="s">
        <v>1077</v>
      </c>
      <c r="E113" s="254" t="s">
        <v>543</v>
      </c>
      <c r="F113" s="356">
        <v>286197</v>
      </c>
      <c r="G113" s="253">
        <v>1094.1600000000001</v>
      </c>
      <c r="H113" s="325" t="s">
        <v>883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44270</v>
      </c>
      <c r="B114" s="253" t="s">
        <v>983</v>
      </c>
      <c r="C114" s="254" t="s">
        <v>984</v>
      </c>
      <c r="D114" s="254" t="s">
        <v>938</v>
      </c>
      <c r="E114" s="254" t="s">
        <v>543</v>
      </c>
      <c r="F114" s="356">
        <v>959484</v>
      </c>
      <c r="G114" s="253">
        <v>12.91</v>
      </c>
      <c r="H114" s="325" t="s">
        <v>883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44270</v>
      </c>
      <c r="B115" s="253" t="s">
        <v>1087</v>
      </c>
      <c r="C115" s="254" t="s">
        <v>1088</v>
      </c>
      <c r="D115" s="254" t="s">
        <v>1106</v>
      </c>
      <c r="E115" s="254" t="s">
        <v>543</v>
      </c>
      <c r="F115" s="356">
        <v>152000</v>
      </c>
      <c r="G115" s="253">
        <v>315.75</v>
      </c>
      <c r="H115" s="325" t="s">
        <v>883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44270</v>
      </c>
      <c r="B116" s="253" t="s">
        <v>1090</v>
      </c>
      <c r="C116" s="254" t="s">
        <v>1091</v>
      </c>
      <c r="D116" s="254" t="s">
        <v>1041</v>
      </c>
      <c r="E116" s="254" t="s">
        <v>543</v>
      </c>
      <c r="F116" s="356">
        <v>350000</v>
      </c>
      <c r="G116" s="253">
        <v>546.25</v>
      </c>
      <c r="H116" s="325" t="s">
        <v>883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44270</v>
      </c>
      <c r="B117" s="253" t="s">
        <v>1093</v>
      </c>
      <c r="C117" s="254" t="s">
        <v>1094</v>
      </c>
      <c r="D117" s="254" t="s">
        <v>1107</v>
      </c>
      <c r="E117" s="254" t="s">
        <v>543</v>
      </c>
      <c r="F117" s="356">
        <v>34000</v>
      </c>
      <c r="G117" s="253">
        <v>22.15</v>
      </c>
      <c r="H117" s="325" t="s">
        <v>883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44270</v>
      </c>
      <c r="B118" s="253" t="s">
        <v>1093</v>
      </c>
      <c r="C118" s="254" t="s">
        <v>1094</v>
      </c>
      <c r="D118" s="254" t="s">
        <v>1108</v>
      </c>
      <c r="E118" s="254" t="s">
        <v>543</v>
      </c>
      <c r="F118" s="356">
        <v>38000</v>
      </c>
      <c r="G118" s="253">
        <v>22.22</v>
      </c>
      <c r="H118" s="325" t="s">
        <v>883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44270</v>
      </c>
      <c r="B119" s="253" t="s">
        <v>1096</v>
      </c>
      <c r="C119" s="254" t="s">
        <v>1097</v>
      </c>
      <c r="D119" s="254" t="s">
        <v>1109</v>
      </c>
      <c r="E119" s="254" t="s">
        <v>543</v>
      </c>
      <c r="F119" s="356">
        <v>200000</v>
      </c>
      <c r="G119" s="253">
        <v>21</v>
      </c>
      <c r="H119" s="325" t="s">
        <v>883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44270</v>
      </c>
      <c r="B120" s="253" t="s">
        <v>950</v>
      </c>
      <c r="C120" s="254" t="s">
        <v>951</v>
      </c>
      <c r="D120" s="254" t="s">
        <v>938</v>
      </c>
      <c r="E120" s="254" t="s">
        <v>543</v>
      </c>
      <c r="F120" s="356">
        <v>298859</v>
      </c>
      <c r="G120" s="253">
        <v>12.91</v>
      </c>
      <c r="H120" s="325" t="s">
        <v>883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3"/>
  <sheetViews>
    <sheetView zoomScale="85" zoomScaleNormal="85" workbookViewId="0">
      <selection activeCell="J21" sqref="J21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44271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0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838</v>
      </c>
      <c r="G10" s="387">
        <v>2090</v>
      </c>
      <c r="H10" s="387"/>
      <c r="I10" s="352" t="s">
        <v>839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4">
        <v>2</v>
      </c>
      <c r="B11" s="495">
        <v>44236</v>
      </c>
      <c r="C11" s="496"/>
      <c r="D11" s="522" t="s">
        <v>267</v>
      </c>
      <c r="E11" s="498" t="s">
        <v>557</v>
      </c>
      <c r="F11" s="500">
        <v>2205</v>
      </c>
      <c r="G11" s="500">
        <v>2070</v>
      </c>
      <c r="H11" s="500">
        <v>2305</v>
      </c>
      <c r="I11" s="501" t="s">
        <v>841</v>
      </c>
      <c r="J11" s="523" t="s">
        <v>872</v>
      </c>
      <c r="K11" s="523">
        <f t="shared" ref="K11" si="0">H11-F11</f>
        <v>100</v>
      </c>
      <c r="L11" s="524">
        <f t="shared" ref="L11" si="1">(F11*-0.8)/100</f>
        <v>-17.64</v>
      </c>
      <c r="M11" s="504">
        <f>(K11+L11)/F11</f>
        <v>3.7351473922902494E-2</v>
      </c>
      <c r="N11" s="523" t="s">
        <v>556</v>
      </c>
      <c r="O11" s="506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4" customFormat="1" ht="14.25">
      <c r="A12" s="494">
        <v>3</v>
      </c>
      <c r="B12" s="495">
        <v>44253</v>
      </c>
      <c r="C12" s="496"/>
      <c r="D12" s="522" t="s">
        <v>125</v>
      </c>
      <c r="E12" s="498" t="s">
        <v>557</v>
      </c>
      <c r="F12" s="500">
        <v>98.5</v>
      </c>
      <c r="G12" s="500">
        <v>91.5</v>
      </c>
      <c r="H12" s="500">
        <v>103</v>
      </c>
      <c r="I12" s="501" t="s">
        <v>854</v>
      </c>
      <c r="J12" s="523" t="s">
        <v>892</v>
      </c>
      <c r="K12" s="523">
        <f t="shared" ref="K12" si="2">H12-F12</f>
        <v>4.5</v>
      </c>
      <c r="L12" s="524">
        <f t="shared" ref="L12" si="3">(F12*-0.8)/100</f>
        <v>-0.78800000000000014</v>
      </c>
      <c r="M12" s="504">
        <f>(K12+L12)/F12</f>
        <v>3.7685279187817257E-2</v>
      </c>
      <c r="N12" s="523" t="s">
        <v>556</v>
      </c>
      <c r="O12" s="506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4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855</v>
      </c>
      <c r="J13" s="445" t="s">
        <v>869</v>
      </c>
      <c r="K13" s="445">
        <f t="shared" ref="K13:K14" si="4">H13-F13</f>
        <v>305</v>
      </c>
      <c r="L13" s="521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4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896</v>
      </c>
      <c r="J14" s="445" t="s">
        <v>905</v>
      </c>
      <c r="K14" s="445">
        <f t="shared" si="4"/>
        <v>24.5</v>
      </c>
      <c r="L14" s="521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4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897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4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935</v>
      </c>
      <c r="G16" s="383">
        <v>134.5</v>
      </c>
      <c r="H16" s="378"/>
      <c r="I16" s="375" t="s">
        <v>936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4" customFormat="1" ht="14.25">
      <c r="A17" s="358"/>
      <c r="B17" s="373"/>
      <c r="C17" s="374"/>
      <c r="D17" s="412"/>
      <c r="E17" s="378"/>
      <c r="F17" s="383"/>
      <c r="G17" s="383"/>
      <c r="H17" s="378"/>
      <c r="I17" s="375"/>
      <c r="J17" s="380"/>
      <c r="K17" s="380"/>
      <c r="L17" s="388"/>
      <c r="M17" s="351"/>
      <c r="N17" s="361"/>
      <c r="O17" s="357"/>
      <c r="P17" s="456"/>
      <c r="Q17" s="4"/>
      <c r="R17" s="457"/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4.25">
      <c r="A18" s="358"/>
      <c r="B18" s="373"/>
      <c r="C18" s="374"/>
      <c r="D18" s="385"/>
      <c r="E18" s="378"/>
      <c r="F18" s="378"/>
      <c r="G18" s="383"/>
      <c r="H18" s="378"/>
      <c r="I18" s="375"/>
      <c r="J18" s="380"/>
      <c r="K18" s="380"/>
      <c r="L18" s="388"/>
      <c r="M18" s="351"/>
      <c r="N18" s="361"/>
      <c r="O18" s="357"/>
      <c r="P18" s="456"/>
      <c r="Q18" s="4"/>
      <c r="R18" s="457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433"/>
      <c r="B19" s="434"/>
      <c r="C19" s="435"/>
      <c r="D19" s="436"/>
      <c r="E19" s="437"/>
      <c r="F19" s="437"/>
      <c r="G19" s="400"/>
      <c r="H19" s="437"/>
      <c r="I19" s="438"/>
      <c r="J19" s="401"/>
      <c r="K19" s="401"/>
      <c r="L19" s="439"/>
      <c r="M19" s="76"/>
      <c r="N19" s="440"/>
      <c r="O19" s="441"/>
      <c r="P19" s="381"/>
      <c r="Q19" s="61"/>
      <c r="R19" s="32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3"/>
      <c r="B20" s="434"/>
      <c r="C20" s="435"/>
      <c r="D20" s="436"/>
      <c r="E20" s="437"/>
      <c r="F20" s="437"/>
      <c r="G20" s="400"/>
      <c r="H20" s="437"/>
      <c r="I20" s="438"/>
      <c r="J20" s="401"/>
      <c r="K20" s="401"/>
      <c r="L20" s="439"/>
      <c r="M20" s="76"/>
      <c r="N20" s="440"/>
      <c r="O20" s="441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2" customHeight="1">
      <c r="A21" s="20" t="s">
        <v>560</v>
      </c>
      <c r="B21" s="21"/>
      <c r="C21" s="22"/>
      <c r="D21" s="23"/>
      <c r="E21" s="24"/>
      <c r="F21" s="25"/>
      <c r="G21" s="25"/>
      <c r="H21" s="25"/>
      <c r="I21" s="25"/>
      <c r="J21" s="62"/>
      <c r="K21" s="25"/>
      <c r="L21" s="389"/>
      <c r="M21" s="35"/>
      <c r="N21" s="62"/>
      <c r="O21" s="63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6" t="s">
        <v>561</v>
      </c>
      <c r="B22" s="20"/>
      <c r="C22" s="20"/>
      <c r="D22" s="20"/>
      <c r="F22" s="27" t="s">
        <v>562</v>
      </c>
      <c r="G22" s="14"/>
      <c r="H22" s="28"/>
      <c r="I22" s="33"/>
      <c r="J22" s="64"/>
      <c r="K22" s="65"/>
      <c r="L22" s="39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 t="s">
        <v>563</v>
      </c>
      <c r="B23" s="20"/>
      <c r="C23" s="20"/>
      <c r="D23" s="20"/>
      <c r="E23" s="29"/>
      <c r="F23" s="27" t="s">
        <v>564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/>
      <c r="B24" s="20"/>
      <c r="C24" s="20"/>
      <c r="D24" s="20"/>
      <c r="E24" s="29"/>
      <c r="F24" s="14"/>
      <c r="G24" s="14"/>
      <c r="H24" s="28"/>
      <c r="I24" s="33"/>
      <c r="J24" s="68"/>
      <c r="K24" s="65"/>
      <c r="L24" s="390"/>
      <c r="M24" s="14"/>
      <c r="N24" s="69"/>
      <c r="O24" s="5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15">
      <c r="A25" s="8"/>
      <c r="B25" s="30" t="s">
        <v>565</v>
      </c>
      <c r="C25" s="30"/>
      <c r="D25" s="30" t="s">
        <v>242</v>
      </c>
      <c r="E25" s="30"/>
      <c r="F25" s="31"/>
      <c r="G25" s="29"/>
      <c r="H25" s="29"/>
      <c r="I25" s="70"/>
      <c r="J25" s="71"/>
      <c r="K25" s="72"/>
      <c r="L25" s="391"/>
      <c r="M25" s="9"/>
      <c r="N25" s="8"/>
      <c r="O25" s="50"/>
      <c r="P25" s="4"/>
      <c r="R25" s="79"/>
      <c r="S25" s="13"/>
      <c r="T25" s="13"/>
      <c r="U25" s="13"/>
      <c r="V25" s="13"/>
      <c r="W25" s="13"/>
      <c r="X25" s="13"/>
      <c r="Y25" s="13"/>
      <c r="Z25" s="13"/>
    </row>
    <row r="26" spans="1:38" s="3" customFormat="1" ht="38.25">
      <c r="A26" s="17" t="s">
        <v>16</v>
      </c>
      <c r="B26" s="18" t="s">
        <v>534</v>
      </c>
      <c r="C26" s="18"/>
      <c r="D26" s="19" t="s">
        <v>545</v>
      </c>
      <c r="E26" s="18" t="s">
        <v>546</v>
      </c>
      <c r="F26" s="18" t="s">
        <v>547</v>
      </c>
      <c r="G26" s="18" t="s">
        <v>566</v>
      </c>
      <c r="H26" s="18" t="s">
        <v>549</v>
      </c>
      <c r="I26" s="18" t="s">
        <v>550</v>
      </c>
      <c r="J26" s="18" t="s">
        <v>551</v>
      </c>
      <c r="K26" s="59" t="s">
        <v>567</v>
      </c>
      <c r="L26" s="392" t="s">
        <v>820</v>
      </c>
      <c r="M26" s="60" t="s">
        <v>819</v>
      </c>
      <c r="N26" s="18" t="s">
        <v>554</v>
      </c>
      <c r="O26" s="75" t="s">
        <v>555</v>
      </c>
      <c r="P26" s="4"/>
      <c r="Q26" s="37"/>
      <c r="R26" s="35"/>
      <c r="S26" s="35"/>
      <c r="T26" s="35"/>
    </row>
    <row r="27" spans="1:38" s="369" customFormat="1" ht="15" customHeight="1">
      <c r="A27" s="474">
        <v>1</v>
      </c>
      <c r="B27" s="470">
        <v>44252</v>
      </c>
      <c r="C27" s="475"/>
      <c r="D27" s="476" t="s">
        <v>75</v>
      </c>
      <c r="E27" s="444" t="s">
        <v>557</v>
      </c>
      <c r="F27" s="444">
        <v>440</v>
      </c>
      <c r="G27" s="477">
        <v>427</v>
      </c>
      <c r="H27" s="477">
        <v>452</v>
      </c>
      <c r="I27" s="444">
        <v>465</v>
      </c>
      <c r="J27" s="445" t="s">
        <v>904</v>
      </c>
      <c r="K27" s="517">
        <f t="shared" ref="K27" si="6">H27-F27</f>
        <v>12</v>
      </c>
      <c r="L27" s="471">
        <f t="shared" ref="L27" si="7">(F27*-0.7)/100</f>
        <v>-3.08</v>
      </c>
      <c r="M27" s="442">
        <f t="shared" ref="M27" si="8">(K27+L27)/F27</f>
        <v>2.0272727272727272E-2</v>
      </c>
      <c r="N27" s="445" t="s">
        <v>556</v>
      </c>
      <c r="O27" s="443">
        <v>44259</v>
      </c>
      <c r="P27" s="4"/>
      <c r="Q27" s="4"/>
      <c r="R27" s="324" t="s">
        <v>792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2</v>
      </c>
      <c r="B28" s="470">
        <v>44253</v>
      </c>
      <c r="C28" s="475"/>
      <c r="D28" s="476" t="s">
        <v>260</v>
      </c>
      <c r="E28" s="444" t="s">
        <v>557</v>
      </c>
      <c r="F28" s="444">
        <v>3630</v>
      </c>
      <c r="G28" s="477">
        <v>3540</v>
      </c>
      <c r="H28" s="477">
        <v>3745</v>
      </c>
      <c r="I28" s="444" t="s">
        <v>852</v>
      </c>
      <c r="J28" s="445" t="s">
        <v>877</v>
      </c>
      <c r="K28" s="517">
        <f t="shared" ref="K28" si="9">H28-F28</f>
        <v>115</v>
      </c>
      <c r="L28" s="471">
        <f t="shared" ref="L28" si="10">(F28*-0.7)/100</f>
        <v>-25.41</v>
      </c>
      <c r="M28" s="442">
        <f t="shared" ref="M28" si="11">(K28+L28)/F28</f>
        <v>2.4680440771349864E-2</v>
      </c>
      <c r="N28" s="445" t="s">
        <v>556</v>
      </c>
      <c r="O28" s="443">
        <v>44257</v>
      </c>
      <c r="P28" s="4"/>
      <c r="Q28" s="4"/>
      <c r="R28" s="324" t="s">
        <v>559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478">
        <v>3</v>
      </c>
      <c r="B29" s="479">
        <v>44253</v>
      </c>
      <c r="C29" s="480"/>
      <c r="D29" s="481" t="s">
        <v>68</v>
      </c>
      <c r="E29" s="462" t="s">
        <v>557</v>
      </c>
      <c r="F29" s="462">
        <v>567</v>
      </c>
      <c r="G29" s="482">
        <v>549</v>
      </c>
      <c r="H29" s="482">
        <v>549</v>
      </c>
      <c r="I29" s="462" t="s">
        <v>851</v>
      </c>
      <c r="J29" s="463" t="s">
        <v>858</v>
      </c>
      <c r="K29" s="519">
        <f t="shared" ref="K29" si="12">H29-F29</f>
        <v>-18</v>
      </c>
      <c r="L29" s="511">
        <f t="shared" ref="L29" si="13">(F29*-0.7)/100</f>
        <v>-3.9689999999999999</v>
      </c>
      <c r="M29" s="483">
        <f t="shared" ref="M29" si="14">(K29+L29)/F29</f>
        <v>-3.874603174603175E-2</v>
      </c>
      <c r="N29" s="463" t="s">
        <v>620</v>
      </c>
      <c r="O29" s="484">
        <v>44256</v>
      </c>
      <c r="P29" s="4"/>
      <c r="Q29" s="4"/>
      <c r="R29" s="32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74">
        <v>4</v>
      </c>
      <c r="B30" s="470">
        <v>44228</v>
      </c>
      <c r="C30" s="475"/>
      <c r="D30" s="476" t="s">
        <v>458</v>
      </c>
      <c r="E30" s="444" t="s">
        <v>557</v>
      </c>
      <c r="F30" s="444">
        <v>1640</v>
      </c>
      <c r="G30" s="477">
        <v>1590</v>
      </c>
      <c r="H30" s="477">
        <v>1687</v>
      </c>
      <c r="I30" s="444" t="s">
        <v>860</v>
      </c>
      <c r="J30" s="445" t="s">
        <v>861</v>
      </c>
      <c r="K30" s="517">
        <f t="shared" ref="K30" si="15">H30-F30</f>
        <v>47</v>
      </c>
      <c r="L30" s="471">
        <f>(F30*-0.07)/100</f>
        <v>-1.1480000000000001</v>
      </c>
      <c r="M30" s="442">
        <f t="shared" ref="M30" si="16">(K30+L30)/F30</f>
        <v>2.7958536585365852E-2</v>
      </c>
      <c r="N30" s="445" t="s">
        <v>556</v>
      </c>
      <c r="O30" s="464">
        <v>44256</v>
      </c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74">
        <v>5</v>
      </c>
      <c r="B31" s="470">
        <v>44228</v>
      </c>
      <c r="C31" s="475"/>
      <c r="D31" s="476" t="s">
        <v>226</v>
      </c>
      <c r="E31" s="444" t="s">
        <v>557</v>
      </c>
      <c r="F31" s="444">
        <v>2722.5</v>
      </c>
      <c r="G31" s="477">
        <v>2640</v>
      </c>
      <c r="H31" s="477">
        <v>2775.5</v>
      </c>
      <c r="I31" s="444">
        <v>2850</v>
      </c>
      <c r="J31" s="445" t="s">
        <v>862</v>
      </c>
      <c r="K31" s="517">
        <f t="shared" ref="K31" si="17">H31-F31</f>
        <v>53</v>
      </c>
      <c r="L31" s="471">
        <f>(F31*-0.07)/100</f>
        <v>-1.9057500000000003</v>
      </c>
      <c r="M31" s="442">
        <f t="shared" ref="M31" si="18">(K31+L31)/F31</f>
        <v>1.8767401285583105E-2</v>
      </c>
      <c r="N31" s="445" t="s">
        <v>556</v>
      </c>
      <c r="O31" s="464">
        <v>44256</v>
      </c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>
        <v>6</v>
      </c>
      <c r="B32" s="418">
        <v>44229</v>
      </c>
      <c r="C32" s="421"/>
      <c r="D32" s="386" t="s">
        <v>294</v>
      </c>
      <c r="E32" s="387" t="s">
        <v>557</v>
      </c>
      <c r="F32" s="387" t="s">
        <v>880</v>
      </c>
      <c r="G32" s="422">
        <v>900</v>
      </c>
      <c r="H32" s="422"/>
      <c r="I32" s="387">
        <v>980</v>
      </c>
      <c r="J32" s="515" t="s">
        <v>558</v>
      </c>
      <c r="K32" s="352"/>
      <c r="L32" s="404"/>
      <c r="M32" s="402"/>
      <c r="N32" s="380"/>
      <c r="O32" s="393"/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69" customFormat="1" ht="15" customHeight="1">
      <c r="A33" s="474">
        <v>7</v>
      </c>
      <c r="B33" s="470">
        <v>44230</v>
      </c>
      <c r="C33" s="475"/>
      <c r="D33" s="476" t="s">
        <v>333</v>
      </c>
      <c r="E33" s="444" t="s">
        <v>557</v>
      </c>
      <c r="F33" s="444">
        <v>249.5</v>
      </c>
      <c r="G33" s="477">
        <v>242</v>
      </c>
      <c r="H33" s="477">
        <v>255.5</v>
      </c>
      <c r="I33" s="444">
        <v>270</v>
      </c>
      <c r="J33" s="445" t="s">
        <v>887</v>
      </c>
      <c r="K33" s="517">
        <f t="shared" ref="K33" si="19">H33-F33</f>
        <v>6</v>
      </c>
      <c r="L33" s="471">
        <f>(F33*-0.07)/100</f>
        <v>-0.17465000000000003</v>
      </c>
      <c r="M33" s="442">
        <f t="shared" ref="M33" si="20">(K33+L33)/F33</f>
        <v>2.334809619238477E-2</v>
      </c>
      <c r="N33" s="445" t="s">
        <v>556</v>
      </c>
      <c r="O33" s="464">
        <v>44258</v>
      </c>
      <c r="P33" s="4"/>
      <c r="Q33" s="4"/>
      <c r="R33" s="32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69" customFormat="1" ht="15" customHeight="1">
      <c r="A34" s="474">
        <v>8</v>
      </c>
      <c r="B34" s="470">
        <v>44230</v>
      </c>
      <c r="C34" s="475"/>
      <c r="D34" s="476" t="s">
        <v>372</v>
      </c>
      <c r="E34" s="444" t="s">
        <v>557</v>
      </c>
      <c r="F34" s="444">
        <v>539.5</v>
      </c>
      <c r="G34" s="477">
        <v>521</v>
      </c>
      <c r="H34" s="477">
        <v>553.5</v>
      </c>
      <c r="I34" s="444">
        <v>570</v>
      </c>
      <c r="J34" s="445" t="s">
        <v>889</v>
      </c>
      <c r="K34" s="517">
        <f t="shared" ref="K34" si="21">H34-F34</f>
        <v>14</v>
      </c>
      <c r="L34" s="471">
        <f>(F34*-0.07)/100</f>
        <v>-0.37764999999999999</v>
      </c>
      <c r="M34" s="442">
        <f t="shared" ref="M34" si="22">(K34+L34)/F34</f>
        <v>2.5249953660797037E-2</v>
      </c>
      <c r="N34" s="445" t="s">
        <v>556</v>
      </c>
      <c r="O34" s="464">
        <v>44258</v>
      </c>
      <c r="P34" s="4"/>
      <c r="Q34" s="4"/>
      <c r="R34" s="324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74">
        <v>9</v>
      </c>
      <c r="B35" s="470">
        <v>44230</v>
      </c>
      <c r="C35" s="475"/>
      <c r="D35" s="476" t="s">
        <v>408</v>
      </c>
      <c r="E35" s="444" t="s">
        <v>557</v>
      </c>
      <c r="F35" s="444">
        <v>102.25</v>
      </c>
      <c r="G35" s="477">
        <v>99</v>
      </c>
      <c r="H35" s="477">
        <v>104.55</v>
      </c>
      <c r="I35" s="444" t="s">
        <v>888</v>
      </c>
      <c r="J35" s="445" t="s">
        <v>890</v>
      </c>
      <c r="K35" s="517">
        <f t="shared" ref="K35" si="23">H35-F35</f>
        <v>2.2999999999999972</v>
      </c>
      <c r="L35" s="471">
        <f>(F35*-0.07)/100</f>
        <v>-7.1575E-2</v>
      </c>
      <c r="M35" s="442">
        <f t="shared" ref="M35" si="24">(K35+L35)/F35</f>
        <v>2.1793887530562318E-2</v>
      </c>
      <c r="N35" s="445" t="s">
        <v>556</v>
      </c>
      <c r="O35" s="464">
        <v>44258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74">
        <v>10</v>
      </c>
      <c r="B36" s="470">
        <v>44259</v>
      </c>
      <c r="C36" s="475"/>
      <c r="D36" s="476" t="s">
        <v>193</v>
      </c>
      <c r="E36" s="444" t="s">
        <v>557</v>
      </c>
      <c r="F36" s="444">
        <v>602</v>
      </c>
      <c r="G36" s="477">
        <v>584</v>
      </c>
      <c r="H36" s="477">
        <v>613.5</v>
      </c>
      <c r="I36" s="444" t="s">
        <v>894</v>
      </c>
      <c r="J36" s="445" t="s">
        <v>895</v>
      </c>
      <c r="K36" s="517">
        <f t="shared" ref="K36:K37" si="25">H36-F36</f>
        <v>11.5</v>
      </c>
      <c r="L36" s="471">
        <f>(F36*-0.07)/100</f>
        <v>-0.4214</v>
      </c>
      <c r="M36" s="442">
        <f t="shared" ref="M36:M37" si="26">(K36+L36)/F36</f>
        <v>1.8402990033222592E-2</v>
      </c>
      <c r="N36" s="445" t="s">
        <v>556</v>
      </c>
      <c r="O36" s="464">
        <v>44259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74">
        <v>11</v>
      </c>
      <c r="B37" s="470">
        <v>44259</v>
      </c>
      <c r="C37" s="475"/>
      <c r="D37" s="476" t="s">
        <v>167</v>
      </c>
      <c r="E37" s="444" t="s">
        <v>557</v>
      </c>
      <c r="F37" s="444">
        <v>2162.5</v>
      </c>
      <c r="G37" s="477">
        <v>2095</v>
      </c>
      <c r="H37" s="477">
        <v>2220</v>
      </c>
      <c r="I37" s="444" t="s">
        <v>900</v>
      </c>
      <c r="J37" s="445" t="s">
        <v>913</v>
      </c>
      <c r="K37" s="517">
        <f t="shared" si="25"/>
        <v>57.5</v>
      </c>
      <c r="L37" s="471">
        <f t="shared" ref="L37" si="27">(F37*-0.7)/100</f>
        <v>-15.137499999999999</v>
      </c>
      <c r="M37" s="442">
        <f t="shared" si="26"/>
        <v>1.9589595375722541E-2</v>
      </c>
      <c r="N37" s="445" t="s">
        <v>556</v>
      </c>
      <c r="O37" s="443">
        <v>44263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478">
        <v>12</v>
      </c>
      <c r="B38" s="479">
        <v>44260</v>
      </c>
      <c r="C38" s="480"/>
      <c r="D38" s="481" t="s">
        <v>333</v>
      </c>
      <c r="E38" s="462" t="s">
        <v>557</v>
      </c>
      <c r="F38" s="462">
        <v>245.5</v>
      </c>
      <c r="G38" s="482">
        <v>238</v>
      </c>
      <c r="H38" s="482">
        <v>238</v>
      </c>
      <c r="I38" s="462">
        <v>260</v>
      </c>
      <c r="J38" s="463" t="s">
        <v>911</v>
      </c>
      <c r="K38" s="530">
        <f t="shared" ref="K38" si="28">H38-F38</f>
        <v>-7.5</v>
      </c>
      <c r="L38" s="511">
        <f>(F38*-0.07)/100</f>
        <v>-0.17185000000000003</v>
      </c>
      <c r="M38" s="483">
        <f t="shared" ref="M38" si="29">(K38+L38)/F38</f>
        <v>-3.1249898167006109E-2</v>
      </c>
      <c r="N38" s="463" t="s">
        <v>620</v>
      </c>
      <c r="O38" s="528">
        <v>44260</v>
      </c>
      <c r="P38" s="4"/>
      <c r="Q38" s="4"/>
      <c r="R38" s="32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478">
        <v>13</v>
      </c>
      <c r="B39" s="479">
        <v>44260</v>
      </c>
      <c r="C39" s="480"/>
      <c r="D39" s="481" t="s">
        <v>45</v>
      </c>
      <c r="E39" s="462" t="s">
        <v>557</v>
      </c>
      <c r="F39" s="462">
        <v>295</v>
      </c>
      <c r="G39" s="482">
        <v>288</v>
      </c>
      <c r="H39" s="482">
        <v>287</v>
      </c>
      <c r="I39" s="462" t="s">
        <v>908</v>
      </c>
      <c r="J39" s="463" t="s">
        <v>910</v>
      </c>
      <c r="K39" s="530">
        <f t="shared" ref="K39" si="30">H39-F39</f>
        <v>-8</v>
      </c>
      <c r="L39" s="511">
        <f>(F39*-0.07)/100</f>
        <v>-0.20650000000000002</v>
      </c>
      <c r="M39" s="483">
        <f t="shared" ref="M39:M42" si="31">(K39+L39)/F39</f>
        <v>-2.7818644067796612E-2</v>
      </c>
      <c r="N39" s="463" t="s">
        <v>620</v>
      </c>
      <c r="O39" s="528">
        <v>44260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74">
        <v>14</v>
      </c>
      <c r="B40" s="470">
        <v>44260</v>
      </c>
      <c r="C40" s="475"/>
      <c r="D40" s="476" t="s">
        <v>169</v>
      </c>
      <c r="E40" s="444" t="s">
        <v>817</v>
      </c>
      <c r="F40" s="444">
        <v>385</v>
      </c>
      <c r="G40" s="477">
        <v>396</v>
      </c>
      <c r="H40" s="477">
        <v>379</v>
      </c>
      <c r="I40" s="444" t="s">
        <v>909</v>
      </c>
      <c r="J40" s="445" t="s">
        <v>887</v>
      </c>
      <c r="K40" s="517">
        <f>F40-H40</f>
        <v>6</v>
      </c>
      <c r="L40" s="471">
        <f>(F40*-0.07)/100</f>
        <v>-0.26950000000000002</v>
      </c>
      <c r="M40" s="442">
        <f t="shared" si="31"/>
        <v>1.4884415584415585E-2</v>
      </c>
      <c r="N40" s="445" t="s">
        <v>556</v>
      </c>
      <c r="O40" s="464">
        <v>44260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74">
        <v>15</v>
      </c>
      <c r="B41" s="470">
        <v>44263</v>
      </c>
      <c r="C41" s="475"/>
      <c r="D41" s="476" t="s">
        <v>108</v>
      </c>
      <c r="E41" s="444" t="s">
        <v>557</v>
      </c>
      <c r="F41" s="444">
        <v>2542.5</v>
      </c>
      <c r="G41" s="477">
        <v>2470</v>
      </c>
      <c r="H41" s="477">
        <v>2662.5</v>
      </c>
      <c r="I41" s="444" t="s">
        <v>920</v>
      </c>
      <c r="J41" s="445" t="s">
        <v>864</v>
      </c>
      <c r="K41" s="517">
        <f t="shared" ref="K41:K42" si="32">H41-F41</f>
        <v>120</v>
      </c>
      <c r="L41" s="471">
        <f t="shared" ref="L41:L42" si="33">(F41*-0.7)/100</f>
        <v>-17.797499999999999</v>
      </c>
      <c r="M41" s="442">
        <f t="shared" si="31"/>
        <v>4.01976401179941E-2</v>
      </c>
      <c r="N41" s="445" t="s">
        <v>556</v>
      </c>
      <c r="O41" s="443">
        <v>44267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478">
        <v>16</v>
      </c>
      <c r="B42" s="479">
        <v>44263</v>
      </c>
      <c r="C42" s="480"/>
      <c r="D42" s="481" t="s">
        <v>226</v>
      </c>
      <c r="E42" s="462" t="s">
        <v>557</v>
      </c>
      <c r="F42" s="462">
        <v>2775</v>
      </c>
      <c r="G42" s="482">
        <v>2685</v>
      </c>
      <c r="H42" s="482">
        <v>2685</v>
      </c>
      <c r="I42" s="462" t="s">
        <v>921</v>
      </c>
      <c r="J42" s="463" t="s">
        <v>990</v>
      </c>
      <c r="K42" s="543">
        <f t="shared" si="32"/>
        <v>-90</v>
      </c>
      <c r="L42" s="511">
        <f t="shared" si="33"/>
        <v>-19.424999999999997</v>
      </c>
      <c r="M42" s="483">
        <f t="shared" si="31"/>
        <v>-3.9432432432432434E-2</v>
      </c>
      <c r="N42" s="463" t="s">
        <v>620</v>
      </c>
      <c r="O42" s="484">
        <v>44270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74">
        <v>17</v>
      </c>
      <c r="B43" s="470">
        <v>44263</v>
      </c>
      <c r="C43" s="475"/>
      <c r="D43" s="476" t="s">
        <v>408</v>
      </c>
      <c r="E43" s="444" t="s">
        <v>557</v>
      </c>
      <c r="F43" s="444">
        <v>101.3</v>
      </c>
      <c r="G43" s="477">
        <v>98</v>
      </c>
      <c r="H43" s="477">
        <v>104.5</v>
      </c>
      <c r="I43" s="444" t="s">
        <v>922</v>
      </c>
      <c r="J43" s="445" t="s">
        <v>923</v>
      </c>
      <c r="K43" s="517">
        <f t="shared" ref="K43" si="34">H43-F43</f>
        <v>3.2000000000000028</v>
      </c>
      <c r="L43" s="471">
        <f>(F43*-0.07)/100</f>
        <v>-7.0910000000000001E-2</v>
      </c>
      <c r="M43" s="442">
        <f t="shared" ref="M43" si="35">(K43+L43)/F43</f>
        <v>3.088933859822313E-2</v>
      </c>
      <c r="N43" s="445" t="s">
        <v>556</v>
      </c>
      <c r="O43" s="464">
        <v>44263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74">
        <v>18</v>
      </c>
      <c r="B44" s="470">
        <v>44264</v>
      </c>
      <c r="C44" s="475"/>
      <c r="D44" s="476" t="s">
        <v>408</v>
      </c>
      <c r="E44" s="444" t="s">
        <v>557</v>
      </c>
      <c r="F44" s="444">
        <v>102.3</v>
      </c>
      <c r="G44" s="477">
        <v>98.5</v>
      </c>
      <c r="H44" s="477">
        <v>104.25</v>
      </c>
      <c r="I44" s="444" t="s">
        <v>922</v>
      </c>
      <c r="J44" s="445" t="s">
        <v>934</v>
      </c>
      <c r="K44" s="517">
        <f t="shared" ref="K44:K45" si="36">H44-F44</f>
        <v>1.9500000000000028</v>
      </c>
      <c r="L44" s="471">
        <f>(F44*-0.07)/100</f>
        <v>-7.1610000000000007E-2</v>
      </c>
      <c r="M44" s="442">
        <f t="shared" ref="M44:M45" si="37">(K44+L44)/F44</f>
        <v>1.8361583577712639E-2</v>
      </c>
      <c r="N44" s="445" t="s">
        <v>556</v>
      </c>
      <c r="O44" s="464">
        <v>44264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478">
        <v>19</v>
      </c>
      <c r="B45" s="479">
        <v>44264</v>
      </c>
      <c r="C45" s="480"/>
      <c r="D45" s="481" t="s">
        <v>408</v>
      </c>
      <c r="E45" s="462" t="s">
        <v>557</v>
      </c>
      <c r="F45" s="462">
        <v>101.5</v>
      </c>
      <c r="G45" s="482">
        <v>98.5</v>
      </c>
      <c r="H45" s="482">
        <v>98.5</v>
      </c>
      <c r="I45" s="462" t="s">
        <v>922</v>
      </c>
      <c r="J45" s="463" t="s">
        <v>953</v>
      </c>
      <c r="K45" s="539">
        <f t="shared" si="36"/>
        <v>-3</v>
      </c>
      <c r="L45" s="511">
        <f t="shared" ref="L45" si="38">(F45*-0.7)/100</f>
        <v>-0.71050000000000002</v>
      </c>
      <c r="M45" s="483">
        <f t="shared" si="37"/>
        <v>-3.6556650246305417E-2</v>
      </c>
      <c r="N45" s="463" t="s">
        <v>620</v>
      </c>
      <c r="O45" s="484">
        <v>44267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74">
        <v>20</v>
      </c>
      <c r="B46" s="470">
        <v>44265</v>
      </c>
      <c r="C46" s="475"/>
      <c r="D46" s="476" t="s">
        <v>152</v>
      </c>
      <c r="E46" s="444" t="s">
        <v>817</v>
      </c>
      <c r="F46" s="444">
        <v>132.75</v>
      </c>
      <c r="G46" s="477">
        <v>137</v>
      </c>
      <c r="H46" s="477">
        <v>130.25</v>
      </c>
      <c r="I46" s="444">
        <v>125</v>
      </c>
      <c r="J46" s="445" t="s">
        <v>989</v>
      </c>
      <c r="K46" s="517">
        <f>F46-H46</f>
        <v>2.5</v>
      </c>
      <c r="L46" s="471">
        <f>(F46*-0.07)/100</f>
        <v>-9.2925000000000008E-2</v>
      </c>
      <c r="M46" s="442">
        <f t="shared" ref="M46:M48" si="39">(K46+L46)/F46</f>
        <v>1.8132391713747645E-2</v>
      </c>
      <c r="N46" s="445" t="s">
        <v>556</v>
      </c>
      <c r="O46" s="464">
        <v>44265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474">
        <v>21</v>
      </c>
      <c r="B47" s="470">
        <v>44265</v>
      </c>
      <c r="C47" s="475"/>
      <c r="D47" s="476" t="s">
        <v>169</v>
      </c>
      <c r="E47" s="444" t="s">
        <v>817</v>
      </c>
      <c r="F47" s="444">
        <v>388</v>
      </c>
      <c r="G47" s="477">
        <v>398</v>
      </c>
      <c r="H47" s="477">
        <v>378.5</v>
      </c>
      <c r="I47" s="444" t="s">
        <v>909</v>
      </c>
      <c r="J47" s="445" t="s">
        <v>954</v>
      </c>
      <c r="K47" s="517">
        <f>F47-H47</f>
        <v>9.5</v>
      </c>
      <c r="L47" s="471">
        <f>(F47*-0.7)/100</f>
        <v>-2.7159999999999997</v>
      </c>
      <c r="M47" s="442">
        <f t="shared" si="39"/>
        <v>1.7484536082474227E-2</v>
      </c>
      <c r="N47" s="445" t="s">
        <v>556</v>
      </c>
      <c r="O47" s="443">
        <v>44267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478">
        <v>22</v>
      </c>
      <c r="B48" s="479">
        <v>44267</v>
      </c>
      <c r="C48" s="480"/>
      <c r="D48" s="481" t="s">
        <v>526</v>
      </c>
      <c r="E48" s="462" t="s">
        <v>557</v>
      </c>
      <c r="F48" s="462">
        <v>135.5</v>
      </c>
      <c r="G48" s="482">
        <v>131.5</v>
      </c>
      <c r="H48" s="482">
        <v>131.5</v>
      </c>
      <c r="I48" s="462">
        <v>145</v>
      </c>
      <c r="J48" s="463" t="s">
        <v>991</v>
      </c>
      <c r="K48" s="543">
        <f t="shared" ref="K48" si="40">H48-F48</f>
        <v>-4</v>
      </c>
      <c r="L48" s="511">
        <f t="shared" ref="L48" si="41">(F48*-0.7)/100</f>
        <v>-0.9484999999999999</v>
      </c>
      <c r="M48" s="483">
        <f t="shared" si="39"/>
        <v>-3.6520295202952031E-2</v>
      </c>
      <c r="N48" s="463" t="s">
        <v>620</v>
      </c>
      <c r="O48" s="484">
        <v>44270</v>
      </c>
      <c r="P48" s="4"/>
      <c r="Q48" s="4"/>
      <c r="R48" s="32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474">
        <v>23</v>
      </c>
      <c r="B49" s="470">
        <v>44267</v>
      </c>
      <c r="C49" s="475"/>
      <c r="D49" s="476" t="s">
        <v>527</v>
      </c>
      <c r="E49" s="444" t="s">
        <v>557</v>
      </c>
      <c r="F49" s="444">
        <v>78.599999999999994</v>
      </c>
      <c r="G49" s="477">
        <v>75.8</v>
      </c>
      <c r="H49" s="477">
        <v>80.45</v>
      </c>
      <c r="I49" s="444" t="s">
        <v>955</v>
      </c>
      <c r="J49" s="445" t="s">
        <v>956</v>
      </c>
      <c r="K49" s="517">
        <f t="shared" ref="K49" si="42">H49-F49</f>
        <v>1.8500000000000085</v>
      </c>
      <c r="L49" s="471">
        <f>(F49*-0.07)/100</f>
        <v>-5.5019999999999999E-2</v>
      </c>
      <c r="M49" s="442">
        <f t="shared" ref="M49" si="43">(K49+L49)/F49</f>
        <v>2.2836895674300365E-2</v>
      </c>
      <c r="N49" s="445" t="s">
        <v>556</v>
      </c>
      <c r="O49" s="464">
        <v>44267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394"/>
      <c r="B50" s="418"/>
      <c r="C50" s="421"/>
      <c r="D50" s="386"/>
      <c r="E50" s="387"/>
      <c r="F50" s="387"/>
      <c r="G50" s="422"/>
      <c r="H50" s="422"/>
      <c r="I50" s="387"/>
      <c r="J50" s="515"/>
      <c r="K50" s="352"/>
      <c r="L50" s="404"/>
      <c r="M50" s="402"/>
      <c r="N50" s="380"/>
      <c r="O50" s="393"/>
      <c r="P50" s="4"/>
      <c r="Q50" s="4"/>
      <c r="R50" s="32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394"/>
      <c r="B51" s="418"/>
      <c r="C51" s="421"/>
      <c r="D51" s="386"/>
      <c r="E51" s="387"/>
      <c r="F51" s="387"/>
      <c r="G51" s="422"/>
      <c r="H51" s="422"/>
      <c r="I51" s="387"/>
      <c r="J51" s="515"/>
      <c r="K51" s="352"/>
      <c r="L51" s="404"/>
      <c r="M51" s="402"/>
      <c r="N51" s="380"/>
      <c r="O51" s="393"/>
      <c r="P51" s="4"/>
      <c r="Q51" s="4"/>
      <c r="R51" s="32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69" customFormat="1" ht="15" customHeight="1">
      <c r="A52" s="394"/>
      <c r="B52" s="418"/>
      <c r="C52" s="421"/>
      <c r="D52" s="386"/>
      <c r="E52" s="387"/>
      <c r="F52" s="387"/>
      <c r="G52" s="422"/>
      <c r="H52" s="422"/>
      <c r="I52" s="387"/>
      <c r="J52" s="352"/>
      <c r="K52" s="352"/>
      <c r="L52" s="404"/>
      <c r="M52" s="402"/>
      <c r="N52" s="380"/>
      <c r="O52" s="393"/>
      <c r="P52" s="4"/>
      <c r="Q52" s="4"/>
      <c r="R52" s="32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ht="44.25" customHeight="1">
      <c r="A53" s="20" t="s">
        <v>560</v>
      </c>
      <c r="B53" s="36"/>
      <c r="C53" s="36"/>
      <c r="D53" s="37"/>
      <c r="E53" s="33"/>
      <c r="F53" s="33"/>
      <c r="G53" s="32"/>
      <c r="H53" s="32" t="s">
        <v>822</v>
      </c>
      <c r="I53" s="33"/>
      <c r="J53" s="14"/>
      <c r="K53" s="76"/>
      <c r="L53" s="77"/>
      <c r="M53" s="76"/>
      <c r="N53" s="78"/>
      <c r="O53" s="76"/>
      <c r="P53" s="4"/>
      <c r="Q53" s="410"/>
      <c r="R53" s="423"/>
      <c r="S53" s="410"/>
      <c r="T53" s="410"/>
      <c r="U53" s="410"/>
      <c r="V53" s="410"/>
      <c r="W53" s="410"/>
      <c r="X53" s="410"/>
      <c r="Y53" s="410"/>
      <c r="Z53" s="37"/>
      <c r="AA53" s="37"/>
      <c r="AB53" s="37"/>
    </row>
    <row r="54" spans="1:34" s="3" customFormat="1">
      <c r="A54" s="26" t="s">
        <v>561</v>
      </c>
      <c r="B54" s="20"/>
      <c r="C54" s="20"/>
      <c r="D54" s="20"/>
      <c r="E54" s="2"/>
      <c r="F54" s="27" t="s">
        <v>562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Z54" s="6"/>
      <c r="AA54" s="6"/>
      <c r="AB54" s="6"/>
      <c r="AC54" s="6"/>
      <c r="AD54" s="6"/>
      <c r="AE54" s="6"/>
      <c r="AF54" s="6"/>
      <c r="AG54" s="6"/>
      <c r="AH54" s="6"/>
    </row>
    <row r="55" spans="1:34" s="6" customFormat="1" ht="14.25" customHeight="1">
      <c r="A55" s="26"/>
      <c r="B55" s="20"/>
      <c r="C55" s="20"/>
      <c r="D55" s="20"/>
      <c r="E55" s="29"/>
      <c r="F55" s="27" t="s">
        <v>564</v>
      </c>
      <c r="G55" s="38"/>
      <c r="H55" s="39"/>
      <c r="I55" s="79"/>
      <c r="J55" s="14"/>
      <c r="K55" s="80"/>
      <c r="L55" s="81"/>
      <c r="M55" s="82"/>
      <c r="N55" s="83"/>
      <c r="O55" s="84"/>
      <c r="P55" s="2"/>
      <c r="Q55" s="1"/>
      <c r="R55" s="9"/>
      <c r="S55" s="3"/>
      <c r="Y55" s="3"/>
      <c r="Z55" s="3"/>
    </row>
    <row r="56" spans="1:34" s="6" customFormat="1" ht="14.25" customHeight="1">
      <c r="A56" s="20"/>
      <c r="B56" s="20"/>
      <c r="C56" s="20"/>
      <c r="D56" s="20"/>
      <c r="E56" s="29"/>
      <c r="F56" s="14"/>
      <c r="G56" s="14"/>
      <c r="H56" s="28"/>
      <c r="I56" s="33"/>
      <c r="J56" s="68"/>
      <c r="K56" s="65"/>
      <c r="L56" s="66"/>
      <c r="M56" s="14"/>
      <c r="N56" s="69"/>
      <c r="O56" s="54"/>
      <c r="P56" s="5"/>
      <c r="Q56" s="1"/>
      <c r="R56" s="9"/>
      <c r="S56" s="3"/>
      <c r="Y56" s="3"/>
      <c r="Z56" s="3"/>
    </row>
    <row r="57" spans="1:34" s="6" customFormat="1" ht="15">
      <c r="A57" s="40" t="s">
        <v>571</v>
      </c>
      <c r="B57" s="40"/>
      <c r="C57" s="40"/>
      <c r="D57" s="40"/>
      <c r="E57" s="29"/>
      <c r="F57" s="14"/>
      <c r="G57" s="9"/>
      <c r="H57" s="14"/>
      <c r="I57" s="9"/>
      <c r="J57" s="85"/>
      <c r="K57" s="9"/>
      <c r="L57" s="9"/>
      <c r="M57" s="9"/>
      <c r="N57" s="9"/>
      <c r="O57" s="86"/>
      <c r="P57"/>
      <c r="Q57" s="1"/>
      <c r="R57" s="9"/>
      <c r="S57" s="3"/>
      <c r="Y57" s="3"/>
      <c r="Z57" s="3"/>
    </row>
    <row r="58" spans="1:34" s="6" customFormat="1" ht="38.25">
      <c r="A58" s="18" t="s">
        <v>16</v>
      </c>
      <c r="B58" s="18" t="s">
        <v>534</v>
      </c>
      <c r="C58" s="18"/>
      <c r="D58" s="19" t="s">
        <v>545</v>
      </c>
      <c r="E58" s="18" t="s">
        <v>546</v>
      </c>
      <c r="F58" s="18" t="s">
        <v>547</v>
      </c>
      <c r="G58" s="18" t="s">
        <v>566</v>
      </c>
      <c r="H58" s="18" t="s">
        <v>549</v>
      </c>
      <c r="I58" s="18" t="s">
        <v>550</v>
      </c>
      <c r="J58" s="17" t="s">
        <v>551</v>
      </c>
      <c r="K58" s="74" t="s">
        <v>572</v>
      </c>
      <c r="L58" s="60" t="s">
        <v>820</v>
      </c>
      <c r="M58" s="74" t="s">
        <v>568</v>
      </c>
      <c r="N58" s="18" t="s">
        <v>569</v>
      </c>
      <c r="O58" s="17" t="s">
        <v>554</v>
      </c>
      <c r="P58" s="87" t="s">
        <v>555</v>
      </c>
      <c r="Q58" s="1"/>
      <c r="R58" s="14"/>
      <c r="S58" s="3"/>
      <c r="Y58" s="3"/>
      <c r="Z58" s="3"/>
    </row>
    <row r="59" spans="1:34" s="369" customFormat="1" ht="13.9" customHeight="1">
      <c r="A59" s="518">
        <v>1</v>
      </c>
      <c r="B59" s="479">
        <v>44252</v>
      </c>
      <c r="C59" s="491"/>
      <c r="D59" s="461" t="s">
        <v>850</v>
      </c>
      <c r="E59" s="492" t="s">
        <v>557</v>
      </c>
      <c r="F59" s="462">
        <v>4530</v>
      </c>
      <c r="G59" s="462">
        <v>4425</v>
      </c>
      <c r="H59" s="462">
        <v>4430</v>
      </c>
      <c r="I59" s="463">
        <v>4730</v>
      </c>
      <c r="J59" s="463" t="s">
        <v>871</v>
      </c>
      <c r="K59" s="519">
        <f t="shared" ref="K59" si="44">H59-F59</f>
        <v>-100</v>
      </c>
      <c r="L59" s="511">
        <f t="shared" ref="L59" si="45">(H59*N59)*0.035%</f>
        <v>193.81250000000003</v>
      </c>
      <c r="M59" s="512">
        <f t="shared" ref="M59" si="46">(K59*N59)-L59</f>
        <v>-12693.8125</v>
      </c>
      <c r="N59" s="463">
        <v>125</v>
      </c>
      <c r="O59" s="513" t="s">
        <v>620</v>
      </c>
      <c r="P59" s="484">
        <v>44256</v>
      </c>
      <c r="Q59" s="363"/>
      <c r="R59" s="324" t="s">
        <v>792</v>
      </c>
      <c r="S59" s="37"/>
      <c r="Y59" s="37"/>
      <c r="Z59" s="37"/>
    </row>
    <row r="60" spans="1:34" s="369" customFormat="1" ht="13.9" customHeight="1">
      <c r="A60" s="516">
        <v>2</v>
      </c>
      <c r="B60" s="470">
        <v>44253</v>
      </c>
      <c r="C60" s="448"/>
      <c r="D60" s="446" t="s">
        <v>853</v>
      </c>
      <c r="E60" s="447" t="s">
        <v>557</v>
      </c>
      <c r="F60" s="444">
        <v>1313</v>
      </c>
      <c r="G60" s="444">
        <v>1287</v>
      </c>
      <c r="H60" s="444">
        <v>1342</v>
      </c>
      <c r="I60" s="445">
        <v>1360</v>
      </c>
      <c r="J60" s="445" t="s">
        <v>857</v>
      </c>
      <c r="K60" s="517">
        <f t="shared" ref="K60" si="47">H60-F60</f>
        <v>29</v>
      </c>
      <c r="L60" s="471">
        <f t="shared" ref="L60:L61" si="48">(H60*N60)*0.035%</f>
        <v>258.33500000000004</v>
      </c>
      <c r="M60" s="472">
        <f t="shared" ref="M60" si="49">(K60*N60)-L60</f>
        <v>15691.665000000001</v>
      </c>
      <c r="N60" s="445">
        <v>550</v>
      </c>
      <c r="O60" s="473" t="s">
        <v>556</v>
      </c>
      <c r="P60" s="443">
        <v>44256</v>
      </c>
      <c r="Q60" s="363"/>
      <c r="R60" s="324" t="s">
        <v>792</v>
      </c>
      <c r="S60" s="37"/>
      <c r="Y60" s="37"/>
      <c r="Z60" s="37"/>
    </row>
    <row r="61" spans="1:34" s="369" customFormat="1" ht="13.9" customHeight="1">
      <c r="A61" s="566">
        <v>3</v>
      </c>
      <c r="B61" s="568">
        <v>44256</v>
      </c>
      <c r="C61" s="491"/>
      <c r="D61" s="461" t="s">
        <v>848</v>
      </c>
      <c r="E61" s="492" t="s">
        <v>817</v>
      </c>
      <c r="F61" s="462">
        <v>14705</v>
      </c>
      <c r="G61" s="462">
        <v>14900</v>
      </c>
      <c r="H61" s="462">
        <v>14900</v>
      </c>
      <c r="I61" s="463">
        <v>14500</v>
      </c>
      <c r="J61" s="570" t="s">
        <v>873</v>
      </c>
      <c r="K61" s="511">
        <f>F61-G61</f>
        <v>-195</v>
      </c>
      <c r="L61" s="511">
        <f t="shared" si="48"/>
        <v>391.12500000000006</v>
      </c>
      <c r="M61" s="570">
        <v>-8741</v>
      </c>
      <c r="N61" s="570">
        <v>75</v>
      </c>
      <c r="O61" s="572" t="s">
        <v>620</v>
      </c>
      <c r="P61" s="564">
        <v>44257</v>
      </c>
      <c r="Q61" s="363"/>
      <c r="R61" s="324" t="s">
        <v>559</v>
      </c>
      <c r="S61" s="37"/>
      <c r="Y61" s="37"/>
      <c r="Z61" s="37"/>
    </row>
    <row r="62" spans="1:34" s="369" customFormat="1" ht="13.9" customHeight="1">
      <c r="A62" s="567"/>
      <c r="B62" s="569"/>
      <c r="C62" s="491"/>
      <c r="D62" s="461" t="s">
        <v>847</v>
      </c>
      <c r="E62" s="492" t="s">
        <v>817</v>
      </c>
      <c r="F62" s="462">
        <v>112.5</v>
      </c>
      <c r="G62" s="462"/>
      <c r="H62" s="462">
        <v>27.5</v>
      </c>
      <c r="I62" s="463"/>
      <c r="J62" s="571"/>
      <c r="K62" s="525">
        <f>F62-H62</f>
        <v>85</v>
      </c>
      <c r="L62" s="511">
        <v>100</v>
      </c>
      <c r="M62" s="571"/>
      <c r="N62" s="571"/>
      <c r="O62" s="573"/>
      <c r="P62" s="565"/>
      <c r="Q62" s="363"/>
      <c r="R62" s="324" t="s">
        <v>559</v>
      </c>
      <c r="S62" s="37"/>
      <c r="Y62" s="37"/>
      <c r="Z62" s="37"/>
    </row>
    <row r="63" spans="1:34" s="369" customFormat="1" ht="13.9" customHeight="1">
      <c r="A63" s="516">
        <v>4</v>
      </c>
      <c r="B63" s="470">
        <v>44256</v>
      </c>
      <c r="C63" s="448"/>
      <c r="D63" s="446" t="s">
        <v>859</v>
      </c>
      <c r="E63" s="447" t="s">
        <v>817</v>
      </c>
      <c r="F63" s="444">
        <v>736</v>
      </c>
      <c r="G63" s="444">
        <v>746</v>
      </c>
      <c r="H63" s="444">
        <v>729</v>
      </c>
      <c r="I63" s="445">
        <v>715</v>
      </c>
      <c r="J63" s="445" t="s">
        <v>849</v>
      </c>
      <c r="K63" s="517">
        <f>F63-H63</f>
        <v>7</v>
      </c>
      <c r="L63" s="471">
        <f t="shared" ref="L63:L65" si="50">(H63*N63)*0.035%</f>
        <v>306.18000000000006</v>
      </c>
      <c r="M63" s="472">
        <f t="shared" ref="M63:M65" si="51">(K63*N63)-L63</f>
        <v>8093.82</v>
      </c>
      <c r="N63" s="445">
        <v>1200</v>
      </c>
      <c r="O63" s="473" t="s">
        <v>556</v>
      </c>
      <c r="P63" s="464">
        <v>44256</v>
      </c>
      <c r="Q63" s="363"/>
      <c r="R63" s="324" t="s">
        <v>559</v>
      </c>
      <c r="S63" s="37"/>
      <c r="Y63" s="37"/>
      <c r="Z63" s="37"/>
    </row>
    <row r="64" spans="1:34" s="369" customFormat="1" ht="13.9" customHeight="1">
      <c r="A64" s="516">
        <v>5</v>
      </c>
      <c r="B64" s="470">
        <v>44256</v>
      </c>
      <c r="C64" s="448"/>
      <c r="D64" s="446" t="s">
        <v>866</v>
      </c>
      <c r="E64" s="447" t="s">
        <v>557</v>
      </c>
      <c r="F64" s="444">
        <v>1576.5</v>
      </c>
      <c r="G64" s="444">
        <v>1559</v>
      </c>
      <c r="H64" s="444">
        <v>1589</v>
      </c>
      <c r="I64" s="445">
        <v>1610</v>
      </c>
      <c r="J64" s="445" t="s">
        <v>867</v>
      </c>
      <c r="K64" s="517">
        <f t="shared" ref="K64:K65" si="52">H64-F64</f>
        <v>12.5</v>
      </c>
      <c r="L64" s="471">
        <f t="shared" si="50"/>
        <v>389.30500000000006</v>
      </c>
      <c r="M64" s="472">
        <f t="shared" si="51"/>
        <v>8360.6949999999997</v>
      </c>
      <c r="N64" s="445">
        <v>700</v>
      </c>
      <c r="O64" s="473" t="s">
        <v>556</v>
      </c>
      <c r="P64" s="464">
        <v>44256</v>
      </c>
      <c r="Q64" s="363"/>
      <c r="R64" s="324" t="s">
        <v>792</v>
      </c>
      <c r="S64" s="37"/>
      <c r="Y64" s="37"/>
      <c r="Z64" s="37"/>
    </row>
    <row r="65" spans="1:26" s="369" customFormat="1" ht="13.9" customHeight="1">
      <c r="A65" s="516">
        <v>6</v>
      </c>
      <c r="B65" s="470">
        <v>44256</v>
      </c>
      <c r="C65" s="448"/>
      <c r="D65" s="446" t="s">
        <v>868</v>
      </c>
      <c r="E65" s="447" t="s">
        <v>557</v>
      </c>
      <c r="F65" s="444">
        <v>2190</v>
      </c>
      <c r="G65" s="444">
        <v>2140</v>
      </c>
      <c r="H65" s="444">
        <v>2224</v>
      </c>
      <c r="I65" s="445">
        <v>2290</v>
      </c>
      <c r="J65" s="445" t="s">
        <v>570</v>
      </c>
      <c r="K65" s="517">
        <f t="shared" si="52"/>
        <v>34</v>
      </c>
      <c r="L65" s="471">
        <f t="shared" si="50"/>
        <v>194.60000000000002</v>
      </c>
      <c r="M65" s="472">
        <f t="shared" si="51"/>
        <v>8305.4</v>
      </c>
      <c r="N65" s="445">
        <v>250</v>
      </c>
      <c r="O65" s="473" t="s">
        <v>556</v>
      </c>
      <c r="P65" s="443">
        <v>44257</v>
      </c>
      <c r="Q65" s="363"/>
      <c r="R65" s="324" t="s">
        <v>792</v>
      </c>
      <c r="S65" s="37"/>
      <c r="Y65" s="37"/>
      <c r="Z65" s="37"/>
    </row>
    <row r="66" spans="1:26" s="369" customFormat="1" ht="13.9" customHeight="1">
      <c r="A66" s="516">
        <v>7</v>
      </c>
      <c r="B66" s="470">
        <v>44257</v>
      </c>
      <c r="C66" s="448"/>
      <c r="D66" s="446" t="s">
        <v>874</v>
      </c>
      <c r="E66" s="447" t="s">
        <v>557</v>
      </c>
      <c r="F66" s="444">
        <v>577.5</v>
      </c>
      <c r="G66" s="444">
        <v>570</v>
      </c>
      <c r="H66" s="444">
        <v>585.5</v>
      </c>
      <c r="I66" s="445">
        <v>598</v>
      </c>
      <c r="J66" s="445" t="s">
        <v>875</v>
      </c>
      <c r="K66" s="517">
        <f t="shared" ref="K66" si="53">H66-F66</f>
        <v>8</v>
      </c>
      <c r="L66" s="471">
        <f t="shared" ref="L66" si="54">(H66*N66)*0.035%</f>
        <v>320.29777500000006</v>
      </c>
      <c r="M66" s="472">
        <f t="shared" ref="M66" si="55">(K66*N66)-L66</f>
        <v>12183.702224999999</v>
      </c>
      <c r="N66" s="445">
        <v>1563</v>
      </c>
      <c r="O66" s="473" t="s">
        <v>556</v>
      </c>
      <c r="P66" s="464">
        <v>44257</v>
      </c>
      <c r="Q66" s="363"/>
      <c r="R66" s="324" t="s">
        <v>792</v>
      </c>
      <c r="S66" s="37"/>
      <c r="Y66" s="37"/>
      <c r="Z66" s="37"/>
    </row>
    <row r="67" spans="1:26" s="369" customFormat="1" ht="13.9" customHeight="1">
      <c r="A67" s="516">
        <v>8</v>
      </c>
      <c r="B67" s="470">
        <v>44257</v>
      </c>
      <c r="C67" s="448"/>
      <c r="D67" s="446" t="s">
        <v>878</v>
      </c>
      <c r="E67" s="447" t="s">
        <v>557</v>
      </c>
      <c r="F67" s="444">
        <v>1918</v>
      </c>
      <c r="G67" s="444">
        <v>1892</v>
      </c>
      <c r="H67" s="444">
        <v>1935.5</v>
      </c>
      <c r="I67" s="445">
        <v>1960</v>
      </c>
      <c r="J67" s="445" t="s">
        <v>879</v>
      </c>
      <c r="K67" s="517">
        <f t="shared" ref="K67" si="56">H67-F67</f>
        <v>17.5</v>
      </c>
      <c r="L67" s="471">
        <f t="shared" ref="L67" si="57">(H67*N67)*0.035%</f>
        <v>372.58375000000007</v>
      </c>
      <c r="M67" s="472">
        <f t="shared" ref="M67" si="58">(K67*N67)-L67</f>
        <v>9252.4162500000002</v>
      </c>
      <c r="N67" s="445">
        <v>550</v>
      </c>
      <c r="O67" s="473" t="s">
        <v>556</v>
      </c>
      <c r="P67" s="464">
        <v>44257</v>
      </c>
      <c r="Q67" s="363"/>
      <c r="R67" s="324" t="s">
        <v>792</v>
      </c>
      <c r="S67" s="37"/>
      <c r="Y67" s="37"/>
      <c r="Z67" s="37"/>
    </row>
    <row r="68" spans="1:26" s="369" customFormat="1" ht="13.9" customHeight="1">
      <c r="A68" s="526">
        <v>9</v>
      </c>
      <c r="B68" s="479">
        <v>44258</v>
      </c>
      <c r="C68" s="491"/>
      <c r="D68" s="461" t="s">
        <v>848</v>
      </c>
      <c r="E68" s="492" t="s">
        <v>817</v>
      </c>
      <c r="F68" s="462">
        <v>15075</v>
      </c>
      <c r="G68" s="462">
        <v>15180</v>
      </c>
      <c r="H68" s="462">
        <v>15180</v>
      </c>
      <c r="I68" s="463">
        <v>14850</v>
      </c>
      <c r="J68" s="463" t="s">
        <v>885</v>
      </c>
      <c r="K68" s="527">
        <f>F68-H68</f>
        <v>-105</v>
      </c>
      <c r="L68" s="511">
        <f t="shared" ref="L68" si="59">(H68*N68)*0.035%</f>
        <v>398.47500000000008</v>
      </c>
      <c r="M68" s="512">
        <f t="shared" ref="M68" si="60">(K68*N68)-L68</f>
        <v>-8273.4750000000004</v>
      </c>
      <c r="N68" s="463">
        <v>75</v>
      </c>
      <c r="O68" s="513" t="s">
        <v>620</v>
      </c>
      <c r="P68" s="528">
        <v>44258</v>
      </c>
      <c r="Q68" s="363"/>
      <c r="R68" s="324" t="s">
        <v>559</v>
      </c>
      <c r="S68" s="37"/>
      <c r="Y68" s="37"/>
      <c r="Z68" s="37"/>
    </row>
    <row r="69" spans="1:26" s="369" customFormat="1" ht="13.9" customHeight="1">
      <c r="A69" s="526">
        <v>10</v>
      </c>
      <c r="B69" s="479">
        <v>44258</v>
      </c>
      <c r="C69" s="491"/>
      <c r="D69" s="461" t="s">
        <v>859</v>
      </c>
      <c r="E69" s="492" t="s">
        <v>817</v>
      </c>
      <c r="F69" s="462">
        <v>744</v>
      </c>
      <c r="G69" s="462">
        <v>755</v>
      </c>
      <c r="H69" s="462">
        <v>754</v>
      </c>
      <c r="I69" s="463">
        <v>725</v>
      </c>
      <c r="J69" s="463" t="s">
        <v>886</v>
      </c>
      <c r="K69" s="527">
        <f>F69-H69</f>
        <v>-10</v>
      </c>
      <c r="L69" s="511">
        <f t="shared" ref="L69" si="61">(H69*N69)*0.035%</f>
        <v>316.68000000000006</v>
      </c>
      <c r="M69" s="512">
        <f t="shared" ref="M69" si="62">(K69*N69)-L69</f>
        <v>-12316.68</v>
      </c>
      <c r="N69" s="463">
        <v>1200</v>
      </c>
      <c r="O69" s="513" t="s">
        <v>620</v>
      </c>
      <c r="P69" s="528">
        <v>44258</v>
      </c>
      <c r="Q69" s="363"/>
      <c r="R69" s="324" t="s">
        <v>559</v>
      </c>
      <c r="S69" s="37"/>
      <c r="Y69" s="37"/>
      <c r="Z69" s="37"/>
    </row>
    <row r="70" spans="1:26" s="369" customFormat="1" ht="13.9" customHeight="1">
      <c r="A70" s="529">
        <v>11</v>
      </c>
      <c r="B70" s="479">
        <v>44260</v>
      </c>
      <c r="C70" s="491"/>
      <c r="D70" s="461" t="s">
        <v>906</v>
      </c>
      <c r="E70" s="492" t="s">
        <v>817</v>
      </c>
      <c r="F70" s="462">
        <v>7175</v>
      </c>
      <c r="G70" s="462">
        <v>7280</v>
      </c>
      <c r="H70" s="462">
        <v>7280</v>
      </c>
      <c r="I70" s="463">
        <v>6950</v>
      </c>
      <c r="J70" s="463" t="s">
        <v>885</v>
      </c>
      <c r="K70" s="530">
        <f>F70-H70</f>
        <v>-105</v>
      </c>
      <c r="L70" s="511">
        <f t="shared" ref="L70:L71" si="63">(H70*N70)*0.035%</f>
        <v>254.80000000000004</v>
      </c>
      <c r="M70" s="512">
        <f t="shared" ref="M70:M71" si="64">(K70*N70)-L70</f>
        <v>-10754.8</v>
      </c>
      <c r="N70" s="463">
        <v>100</v>
      </c>
      <c r="O70" s="513" t="s">
        <v>620</v>
      </c>
      <c r="P70" s="528">
        <v>44260</v>
      </c>
      <c r="Q70" s="363"/>
      <c r="R70" s="324" t="s">
        <v>559</v>
      </c>
      <c r="S70" s="37"/>
      <c r="Y70" s="37"/>
      <c r="Z70" s="37"/>
    </row>
    <row r="71" spans="1:26" s="369" customFormat="1" ht="13.9" customHeight="1">
      <c r="A71" s="516">
        <v>12</v>
      </c>
      <c r="B71" s="470">
        <v>44263</v>
      </c>
      <c r="C71" s="448"/>
      <c r="D71" s="446" t="s">
        <v>866</v>
      </c>
      <c r="E71" s="447" t="s">
        <v>557</v>
      </c>
      <c r="F71" s="444">
        <v>1635</v>
      </c>
      <c r="G71" s="444">
        <v>1617</v>
      </c>
      <c r="H71" s="444">
        <v>1648</v>
      </c>
      <c r="I71" s="445">
        <v>1665</v>
      </c>
      <c r="J71" s="445" t="s">
        <v>902</v>
      </c>
      <c r="K71" s="517">
        <f t="shared" ref="K71" si="65">H71-F71</f>
        <v>13</v>
      </c>
      <c r="L71" s="471">
        <f t="shared" si="63"/>
        <v>403.76000000000005</v>
      </c>
      <c r="M71" s="472">
        <f t="shared" si="64"/>
        <v>8696.24</v>
      </c>
      <c r="N71" s="445">
        <v>700</v>
      </c>
      <c r="O71" s="473" t="s">
        <v>556</v>
      </c>
      <c r="P71" s="464">
        <v>44263</v>
      </c>
      <c r="Q71" s="363"/>
      <c r="R71" s="324" t="s">
        <v>792</v>
      </c>
      <c r="S71" s="37"/>
      <c r="Y71" s="37"/>
      <c r="Z71" s="37"/>
    </row>
    <row r="72" spans="1:26" s="369" customFormat="1" ht="13.9" customHeight="1">
      <c r="A72" s="516">
        <v>13</v>
      </c>
      <c r="B72" s="470">
        <v>44263</v>
      </c>
      <c r="C72" s="448"/>
      <c r="D72" s="446" t="s">
        <v>878</v>
      </c>
      <c r="E72" s="447" t="s">
        <v>557</v>
      </c>
      <c r="F72" s="444">
        <v>1905</v>
      </c>
      <c r="G72" s="444">
        <v>1883</v>
      </c>
      <c r="H72" s="444">
        <v>1926.5</v>
      </c>
      <c r="I72" s="445">
        <v>1950</v>
      </c>
      <c r="J72" s="445" t="s">
        <v>925</v>
      </c>
      <c r="K72" s="517">
        <f t="shared" ref="K72" si="66">H72-F72</f>
        <v>21.5</v>
      </c>
      <c r="L72" s="471">
        <f t="shared" ref="L72" si="67">(H72*N72)*0.035%</f>
        <v>370.85125000000005</v>
      </c>
      <c r="M72" s="472">
        <f t="shared" ref="M72" si="68">(K72*N72)-L72</f>
        <v>11454.14875</v>
      </c>
      <c r="N72" s="445">
        <v>550</v>
      </c>
      <c r="O72" s="473" t="s">
        <v>556</v>
      </c>
      <c r="P72" s="464">
        <v>44263</v>
      </c>
      <c r="Q72" s="363"/>
      <c r="R72" s="324" t="s">
        <v>792</v>
      </c>
      <c r="S72" s="37"/>
      <c r="Y72" s="37"/>
      <c r="Z72" s="37"/>
    </row>
    <row r="73" spans="1:26" s="369" customFormat="1" ht="13.9" customHeight="1">
      <c r="A73" s="516">
        <v>14</v>
      </c>
      <c r="B73" s="470">
        <v>44263</v>
      </c>
      <c r="C73" s="448"/>
      <c r="D73" s="446" t="s">
        <v>914</v>
      </c>
      <c r="E73" s="447" t="s">
        <v>557</v>
      </c>
      <c r="F73" s="444">
        <v>348.5</v>
      </c>
      <c r="G73" s="444">
        <v>340</v>
      </c>
      <c r="H73" s="444">
        <v>353.5</v>
      </c>
      <c r="I73" s="445">
        <v>365</v>
      </c>
      <c r="J73" s="445" t="s">
        <v>924</v>
      </c>
      <c r="K73" s="517">
        <f t="shared" ref="K73:K74" si="69">H73-F73</f>
        <v>5</v>
      </c>
      <c r="L73" s="471">
        <f t="shared" ref="L73:L74" si="70">(H73*N73)*0.035%</f>
        <v>191.77375000000004</v>
      </c>
      <c r="M73" s="472">
        <f t="shared" ref="M73:M74" si="71">(K73*N73)-L73</f>
        <v>7558.2262499999997</v>
      </c>
      <c r="N73" s="445">
        <v>1550</v>
      </c>
      <c r="O73" s="473" t="s">
        <v>556</v>
      </c>
      <c r="P73" s="464">
        <v>44263</v>
      </c>
      <c r="Q73" s="363"/>
      <c r="R73" s="324" t="s">
        <v>559</v>
      </c>
      <c r="S73" s="37"/>
      <c r="Y73" s="37"/>
      <c r="Z73" s="37"/>
    </row>
    <row r="74" spans="1:26" s="369" customFormat="1" ht="13.9" customHeight="1">
      <c r="A74" s="533">
        <v>15</v>
      </c>
      <c r="B74" s="479">
        <v>44263</v>
      </c>
      <c r="C74" s="491"/>
      <c r="D74" s="461" t="s">
        <v>915</v>
      </c>
      <c r="E74" s="492" t="s">
        <v>557</v>
      </c>
      <c r="F74" s="462">
        <v>910</v>
      </c>
      <c r="G74" s="462">
        <v>898</v>
      </c>
      <c r="H74" s="462">
        <v>898</v>
      </c>
      <c r="I74" s="463">
        <v>930</v>
      </c>
      <c r="J74" s="463" t="s">
        <v>933</v>
      </c>
      <c r="K74" s="534">
        <f t="shared" si="69"/>
        <v>-12</v>
      </c>
      <c r="L74" s="511">
        <f t="shared" si="70"/>
        <v>314.30000000000007</v>
      </c>
      <c r="M74" s="512">
        <f t="shared" si="71"/>
        <v>-12314.3</v>
      </c>
      <c r="N74" s="463">
        <v>1000</v>
      </c>
      <c r="O74" s="513" t="s">
        <v>620</v>
      </c>
      <c r="P74" s="484">
        <v>44264</v>
      </c>
      <c r="Q74" s="363"/>
      <c r="R74" s="324" t="s">
        <v>792</v>
      </c>
      <c r="S74" s="37"/>
      <c r="Y74" s="37"/>
      <c r="Z74" s="37"/>
    </row>
    <row r="75" spans="1:26" s="369" customFormat="1" ht="13.9" customHeight="1">
      <c r="A75" s="533">
        <v>16</v>
      </c>
      <c r="B75" s="479">
        <v>44264</v>
      </c>
      <c r="C75" s="491"/>
      <c r="D75" s="461" t="s">
        <v>914</v>
      </c>
      <c r="E75" s="492" t="s">
        <v>557</v>
      </c>
      <c r="F75" s="462">
        <v>347.5</v>
      </c>
      <c r="G75" s="462">
        <v>339.5</v>
      </c>
      <c r="H75" s="462">
        <v>339.5</v>
      </c>
      <c r="I75" s="463">
        <v>365</v>
      </c>
      <c r="J75" s="463" t="s">
        <v>910</v>
      </c>
      <c r="K75" s="534">
        <f t="shared" ref="K75:K76" si="72">H75-F75</f>
        <v>-8</v>
      </c>
      <c r="L75" s="511">
        <f t="shared" ref="L75:L76" si="73">(H75*N75)*0.035%</f>
        <v>184.17875000000004</v>
      </c>
      <c r="M75" s="512">
        <f t="shared" ref="M75:M76" si="74">(K75*N75)-L75</f>
        <v>-12584.178749999999</v>
      </c>
      <c r="N75" s="463">
        <v>1550</v>
      </c>
      <c r="O75" s="513" t="s">
        <v>620</v>
      </c>
      <c r="P75" s="528">
        <v>44264</v>
      </c>
      <c r="Q75" s="363"/>
      <c r="R75" s="324" t="s">
        <v>559</v>
      </c>
      <c r="S75" s="37"/>
      <c r="Y75" s="37"/>
      <c r="Z75" s="37"/>
    </row>
    <row r="76" spans="1:26" s="369" customFormat="1" ht="13.9" customHeight="1">
      <c r="A76" s="516">
        <v>17</v>
      </c>
      <c r="B76" s="470">
        <v>44264</v>
      </c>
      <c r="C76" s="448"/>
      <c r="D76" s="446" t="s">
        <v>866</v>
      </c>
      <c r="E76" s="447" t="s">
        <v>557</v>
      </c>
      <c r="F76" s="444">
        <v>1631.5</v>
      </c>
      <c r="G76" s="444">
        <v>1614</v>
      </c>
      <c r="H76" s="444">
        <v>1644</v>
      </c>
      <c r="I76" s="445">
        <v>1665</v>
      </c>
      <c r="J76" s="445" t="s">
        <v>939</v>
      </c>
      <c r="K76" s="517">
        <f t="shared" si="72"/>
        <v>12.5</v>
      </c>
      <c r="L76" s="471">
        <f t="shared" si="73"/>
        <v>402.78000000000009</v>
      </c>
      <c r="M76" s="472">
        <f t="shared" si="74"/>
        <v>8347.2199999999993</v>
      </c>
      <c r="N76" s="445">
        <v>700</v>
      </c>
      <c r="O76" s="473" t="s">
        <v>556</v>
      </c>
      <c r="P76" s="464">
        <v>44264</v>
      </c>
      <c r="Q76" s="363"/>
      <c r="R76" s="324" t="s">
        <v>792</v>
      </c>
      <c r="S76" s="37"/>
      <c r="Y76" s="37"/>
      <c r="Z76" s="37"/>
    </row>
    <row r="77" spans="1:26" s="369" customFormat="1" ht="13.9" customHeight="1">
      <c r="A77" s="516">
        <v>18</v>
      </c>
      <c r="B77" s="470">
        <v>44264</v>
      </c>
      <c r="C77" s="448"/>
      <c r="D77" s="446" t="s">
        <v>878</v>
      </c>
      <c r="E77" s="447" t="s">
        <v>557</v>
      </c>
      <c r="F77" s="444">
        <v>1902</v>
      </c>
      <c r="G77" s="444">
        <v>1877</v>
      </c>
      <c r="H77" s="444">
        <v>1922.5</v>
      </c>
      <c r="I77" s="445">
        <v>1950</v>
      </c>
      <c r="J77" s="445" t="s">
        <v>940</v>
      </c>
      <c r="K77" s="517">
        <f t="shared" ref="K77:K78" si="75">H77-F77</f>
        <v>20.5</v>
      </c>
      <c r="L77" s="471">
        <f t="shared" ref="L77:L78" si="76">(H77*N77)*0.035%</f>
        <v>370.08125000000007</v>
      </c>
      <c r="M77" s="472">
        <f t="shared" ref="M77:M78" si="77">(K77*N77)-L77</f>
        <v>10904.918750000001</v>
      </c>
      <c r="N77" s="445">
        <v>550</v>
      </c>
      <c r="O77" s="473" t="s">
        <v>556</v>
      </c>
      <c r="P77" s="443">
        <v>44265</v>
      </c>
      <c r="Q77" s="363"/>
      <c r="R77" s="324" t="s">
        <v>792</v>
      </c>
      <c r="S77" s="37"/>
      <c r="Y77" s="37"/>
      <c r="Z77" s="37"/>
    </row>
    <row r="78" spans="1:26" s="369" customFormat="1" ht="13.9" customHeight="1">
      <c r="A78" s="542">
        <v>19</v>
      </c>
      <c r="B78" s="479">
        <v>44265</v>
      </c>
      <c r="C78" s="491"/>
      <c r="D78" s="461" t="s">
        <v>946</v>
      </c>
      <c r="E78" s="492" t="s">
        <v>557</v>
      </c>
      <c r="F78" s="462">
        <v>860</v>
      </c>
      <c r="G78" s="462">
        <v>840</v>
      </c>
      <c r="H78" s="462">
        <v>840</v>
      </c>
      <c r="I78" s="463">
        <v>900</v>
      </c>
      <c r="J78" s="463" t="s">
        <v>992</v>
      </c>
      <c r="K78" s="543">
        <f t="shared" si="75"/>
        <v>-20</v>
      </c>
      <c r="L78" s="511">
        <f t="shared" si="76"/>
        <v>191.10000000000002</v>
      </c>
      <c r="M78" s="512">
        <f t="shared" si="77"/>
        <v>-13191.1</v>
      </c>
      <c r="N78" s="463">
        <v>650</v>
      </c>
      <c r="O78" s="513" t="s">
        <v>620</v>
      </c>
      <c r="P78" s="484">
        <v>44270</v>
      </c>
      <c r="Q78" s="363"/>
      <c r="R78" s="324" t="s">
        <v>792</v>
      </c>
      <c r="S78" s="37"/>
      <c r="Y78" s="37"/>
      <c r="Z78" s="37"/>
    </row>
    <row r="79" spans="1:26" s="369" customFormat="1" ht="13.9" customHeight="1">
      <c r="A79" s="542">
        <v>20</v>
      </c>
      <c r="B79" s="479">
        <v>44265</v>
      </c>
      <c r="C79" s="491"/>
      <c r="D79" s="461" t="s">
        <v>850</v>
      </c>
      <c r="E79" s="492" t="s">
        <v>557</v>
      </c>
      <c r="F79" s="462">
        <v>4505</v>
      </c>
      <c r="G79" s="462">
        <v>4395</v>
      </c>
      <c r="H79" s="462">
        <v>4405</v>
      </c>
      <c r="I79" s="463">
        <v>4700</v>
      </c>
      <c r="J79" s="463" t="s">
        <v>871</v>
      </c>
      <c r="K79" s="543">
        <f t="shared" ref="K79" si="78">H79-F79</f>
        <v>-100</v>
      </c>
      <c r="L79" s="511">
        <f t="shared" ref="L79" si="79">(H79*N79)*0.035%</f>
        <v>192.71875000000003</v>
      </c>
      <c r="M79" s="512">
        <f t="shared" ref="M79" si="80">(K79*N79)-L79</f>
        <v>-12692.71875</v>
      </c>
      <c r="N79" s="463">
        <v>125</v>
      </c>
      <c r="O79" s="513" t="s">
        <v>620</v>
      </c>
      <c r="P79" s="484">
        <v>44270</v>
      </c>
      <c r="Q79" s="363"/>
      <c r="R79" s="324" t="s">
        <v>559</v>
      </c>
      <c r="S79" s="37"/>
      <c r="Y79" s="37"/>
      <c r="Z79" s="37"/>
    </row>
    <row r="80" spans="1:26" s="369" customFormat="1" ht="13.9" customHeight="1">
      <c r="A80" s="516">
        <v>21</v>
      </c>
      <c r="B80" s="470">
        <v>44265</v>
      </c>
      <c r="C80" s="448"/>
      <c r="D80" s="446" t="s">
        <v>948</v>
      </c>
      <c r="E80" s="447" t="s">
        <v>557</v>
      </c>
      <c r="F80" s="444">
        <v>1371</v>
      </c>
      <c r="G80" s="444">
        <v>1349</v>
      </c>
      <c r="H80" s="444">
        <v>1390.5</v>
      </c>
      <c r="I80" s="445">
        <v>1410</v>
      </c>
      <c r="J80" s="445" t="s">
        <v>952</v>
      </c>
      <c r="K80" s="517">
        <f t="shared" ref="K80:K81" si="81">H80-F80</f>
        <v>19.5</v>
      </c>
      <c r="L80" s="471">
        <f t="shared" ref="L80:L81" si="82">(H80*N80)*0.035%</f>
        <v>292.00500000000005</v>
      </c>
      <c r="M80" s="472">
        <f t="shared" ref="M80:M81" si="83">(K80*N80)-L80</f>
        <v>11407.995000000001</v>
      </c>
      <c r="N80" s="445">
        <v>600</v>
      </c>
      <c r="O80" s="473" t="s">
        <v>556</v>
      </c>
      <c r="P80" s="443">
        <v>44267</v>
      </c>
      <c r="Q80" s="363"/>
      <c r="R80" s="324" t="s">
        <v>559</v>
      </c>
      <c r="S80" s="37"/>
      <c r="Y80" s="37"/>
      <c r="Z80" s="37"/>
    </row>
    <row r="81" spans="1:34" s="369" customFormat="1" ht="13.9" customHeight="1">
      <c r="A81" s="542">
        <v>22</v>
      </c>
      <c r="B81" s="479">
        <v>44267</v>
      </c>
      <c r="C81" s="491"/>
      <c r="D81" s="461" t="s">
        <v>866</v>
      </c>
      <c r="E81" s="492" t="s">
        <v>557</v>
      </c>
      <c r="F81" s="462">
        <v>1633.5</v>
      </c>
      <c r="G81" s="462">
        <v>1615</v>
      </c>
      <c r="H81" s="462">
        <v>1615</v>
      </c>
      <c r="I81" s="463">
        <v>1665</v>
      </c>
      <c r="J81" s="463" t="s">
        <v>993</v>
      </c>
      <c r="K81" s="543">
        <f t="shared" si="81"/>
        <v>-18.5</v>
      </c>
      <c r="L81" s="511">
        <f t="shared" si="82"/>
        <v>395.67500000000007</v>
      </c>
      <c r="M81" s="512">
        <f t="shared" si="83"/>
        <v>-13345.674999999999</v>
      </c>
      <c r="N81" s="463">
        <v>700</v>
      </c>
      <c r="O81" s="513" t="s">
        <v>620</v>
      </c>
      <c r="P81" s="484">
        <v>44270</v>
      </c>
      <c r="Q81" s="363"/>
      <c r="R81" s="324" t="s">
        <v>792</v>
      </c>
      <c r="S81" s="37"/>
      <c r="Y81" s="37"/>
      <c r="Z81" s="37"/>
    </row>
    <row r="82" spans="1:34" s="369" customFormat="1" ht="13.9" customHeight="1">
      <c r="A82" s="537">
        <v>23</v>
      </c>
      <c r="B82" s="418">
        <v>44267</v>
      </c>
      <c r="C82" s="419"/>
      <c r="D82" s="412" t="s">
        <v>962</v>
      </c>
      <c r="E82" s="413" t="s">
        <v>557</v>
      </c>
      <c r="F82" s="387" t="s">
        <v>963</v>
      </c>
      <c r="G82" s="387">
        <v>3385</v>
      </c>
      <c r="H82" s="387"/>
      <c r="I82" s="352" t="s">
        <v>964</v>
      </c>
      <c r="J82" s="352" t="s">
        <v>558</v>
      </c>
      <c r="K82" s="538"/>
      <c r="L82" s="406"/>
      <c r="M82" s="509"/>
      <c r="N82" s="352"/>
      <c r="O82" s="380"/>
      <c r="P82" s="393"/>
      <c r="Q82" s="363"/>
      <c r="R82" s="324" t="s">
        <v>559</v>
      </c>
      <c r="S82" s="37"/>
      <c r="Y82" s="37"/>
      <c r="Z82" s="37"/>
    </row>
    <row r="83" spans="1:34" s="369" customFormat="1" ht="13.9" customHeight="1">
      <c r="A83" s="542">
        <v>24</v>
      </c>
      <c r="B83" s="479">
        <v>44267</v>
      </c>
      <c r="C83" s="491"/>
      <c r="D83" s="461" t="s">
        <v>965</v>
      </c>
      <c r="E83" s="492" t="s">
        <v>557</v>
      </c>
      <c r="F83" s="462">
        <v>1920</v>
      </c>
      <c r="G83" s="462">
        <v>1895</v>
      </c>
      <c r="H83" s="462">
        <v>1895</v>
      </c>
      <c r="I83" s="463">
        <v>1970</v>
      </c>
      <c r="J83" s="463" t="s">
        <v>994</v>
      </c>
      <c r="K83" s="543">
        <f t="shared" ref="K83" si="84">H83-F83</f>
        <v>-25</v>
      </c>
      <c r="L83" s="511">
        <f t="shared" ref="L83" si="85">(H83*N83)*0.035%</f>
        <v>364.78750000000008</v>
      </c>
      <c r="M83" s="512">
        <f t="shared" ref="M83" si="86">(K83*N83)-L83</f>
        <v>-14114.7875</v>
      </c>
      <c r="N83" s="463">
        <v>550</v>
      </c>
      <c r="O83" s="513" t="s">
        <v>620</v>
      </c>
      <c r="P83" s="484">
        <v>44270</v>
      </c>
      <c r="Q83" s="363"/>
      <c r="R83" s="324" t="s">
        <v>792</v>
      </c>
      <c r="S83" s="37"/>
      <c r="Y83" s="37"/>
      <c r="Z83" s="37"/>
    </row>
    <row r="84" spans="1:34" s="369" customFormat="1" ht="13.9" customHeight="1">
      <c r="A84" s="537"/>
      <c r="B84" s="418"/>
      <c r="C84" s="419"/>
      <c r="D84" s="412"/>
      <c r="E84" s="413"/>
      <c r="F84" s="387"/>
      <c r="G84" s="387"/>
      <c r="H84" s="387"/>
      <c r="I84" s="352"/>
      <c r="J84" s="352"/>
      <c r="K84" s="538"/>
      <c r="L84" s="406"/>
      <c r="M84" s="509"/>
      <c r="N84" s="352"/>
      <c r="O84" s="380"/>
      <c r="P84" s="393"/>
      <c r="Q84" s="363"/>
      <c r="R84" s="324"/>
      <c r="S84" s="37"/>
      <c r="Y84" s="37"/>
      <c r="Z84" s="37"/>
    </row>
    <row r="85" spans="1:34" s="369" customFormat="1" ht="13.9" customHeight="1">
      <c r="A85" s="537"/>
      <c r="B85" s="418"/>
      <c r="C85" s="419"/>
      <c r="D85" s="412"/>
      <c r="E85" s="413"/>
      <c r="F85" s="387"/>
      <c r="G85" s="387"/>
      <c r="H85" s="387"/>
      <c r="I85" s="352"/>
      <c r="J85" s="352"/>
      <c r="K85" s="538"/>
      <c r="L85" s="406"/>
      <c r="M85" s="509"/>
      <c r="N85" s="352"/>
      <c r="O85" s="380"/>
      <c r="P85" s="393"/>
      <c r="Q85" s="363"/>
      <c r="R85" s="324"/>
      <c r="S85" s="37"/>
      <c r="Y85" s="37"/>
      <c r="Z85" s="37"/>
    </row>
    <row r="86" spans="1:34" s="369" customFormat="1" ht="13.9" customHeight="1">
      <c r="A86" s="420"/>
      <c r="B86" s="418"/>
      <c r="C86" s="419"/>
      <c r="D86" s="412"/>
      <c r="E86" s="413"/>
      <c r="F86" s="387"/>
      <c r="G86" s="387"/>
      <c r="H86" s="387"/>
      <c r="I86" s="352"/>
      <c r="J86" s="352"/>
      <c r="K86" s="352"/>
      <c r="L86" s="352"/>
      <c r="M86" s="352"/>
      <c r="N86" s="352"/>
      <c r="O86" s="352"/>
      <c r="P86" s="352"/>
      <c r="Q86" s="363"/>
      <c r="R86" s="324"/>
      <c r="S86" s="37"/>
      <c r="Y86" s="37"/>
      <c r="Z86" s="37"/>
    </row>
    <row r="87" spans="1:34" s="369" customFormat="1" ht="13.9" customHeight="1">
      <c r="A87" s="430"/>
      <c r="B87" s="424"/>
      <c r="C87" s="431"/>
      <c r="D87" s="432"/>
      <c r="E87" s="353"/>
      <c r="F87" s="399"/>
      <c r="G87" s="399"/>
      <c r="H87" s="399"/>
      <c r="I87" s="395"/>
      <c r="J87" s="395"/>
      <c r="K87" s="395"/>
      <c r="L87" s="395"/>
      <c r="M87" s="395"/>
      <c r="N87" s="395"/>
      <c r="O87" s="395"/>
      <c r="P87" s="395"/>
      <c r="Q87" s="363"/>
      <c r="R87" s="324"/>
      <c r="S87" s="37"/>
      <c r="Y87" s="37"/>
      <c r="Z87" s="37"/>
    </row>
    <row r="88" spans="1:34" s="3" customFormat="1">
      <c r="A88" s="41"/>
      <c r="B88" s="42"/>
      <c r="C88" s="43"/>
      <c r="D88" s="44"/>
      <c r="E88" s="45"/>
      <c r="F88" s="46"/>
      <c r="G88" s="46"/>
      <c r="H88" s="46"/>
      <c r="I88" s="46"/>
      <c r="J88" s="14"/>
      <c r="K88" s="88"/>
      <c r="L88" s="88"/>
      <c r="M88" s="14"/>
      <c r="N88" s="13"/>
      <c r="O88" s="89"/>
      <c r="P88" s="2"/>
      <c r="Q88" s="1"/>
      <c r="R88" s="14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3" customFormat="1" ht="15">
      <c r="A89" s="47" t="s">
        <v>573</v>
      </c>
      <c r="B89" s="47"/>
      <c r="C89" s="47"/>
      <c r="D89" s="47"/>
      <c r="E89" s="48"/>
      <c r="F89" s="46"/>
      <c r="G89" s="46"/>
      <c r="H89" s="46"/>
      <c r="I89" s="46"/>
      <c r="J89" s="50"/>
      <c r="K89" s="9"/>
      <c r="L89" s="9"/>
      <c r="M89" s="9"/>
      <c r="N89" s="8"/>
      <c r="O89" s="50"/>
      <c r="P89" s="2"/>
      <c r="Q89" s="1"/>
      <c r="R89" s="14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3" customFormat="1" ht="38.25">
      <c r="A90" s="18" t="s">
        <v>16</v>
      </c>
      <c r="B90" s="18" t="s">
        <v>534</v>
      </c>
      <c r="C90" s="18"/>
      <c r="D90" s="19" t="s">
        <v>545</v>
      </c>
      <c r="E90" s="18" t="s">
        <v>546</v>
      </c>
      <c r="F90" s="18" t="s">
        <v>547</v>
      </c>
      <c r="G90" s="49" t="s">
        <v>566</v>
      </c>
      <c r="H90" s="18" t="s">
        <v>549</v>
      </c>
      <c r="I90" s="18" t="s">
        <v>550</v>
      </c>
      <c r="J90" s="17" t="s">
        <v>551</v>
      </c>
      <c r="K90" s="17" t="s">
        <v>574</v>
      </c>
      <c r="L90" s="60" t="s">
        <v>820</v>
      </c>
      <c r="M90" s="74" t="s">
        <v>568</v>
      </c>
      <c r="N90" s="18" t="s">
        <v>569</v>
      </c>
      <c r="O90" s="18" t="s">
        <v>554</v>
      </c>
      <c r="P90" s="19" t="s">
        <v>555</v>
      </c>
      <c r="Q90" s="1"/>
      <c r="R90" s="14"/>
      <c r="Z90" s="6"/>
      <c r="AA90" s="6"/>
      <c r="AB90" s="6"/>
      <c r="AC90" s="6"/>
      <c r="AD90" s="6"/>
      <c r="AE90" s="6"/>
      <c r="AF90" s="6"/>
      <c r="AG90" s="6"/>
      <c r="AH90" s="6"/>
    </row>
    <row r="91" spans="1:34" s="369" customFormat="1" ht="13.9" customHeight="1">
      <c r="A91" s="516">
        <v>1</v>
      </c>
      <c r="B91" s="470">
        <v>44256</v>
      </c>
      <c r="C91" s="448"/>
      <c r="D91" s="446" t="s">
        <v>863</v>
      </c>
      <c r="E91" s="447" t="s">
        <v>557</v>
      </c>
      <c r="F91" s="444">
        <v>350</v>
      </c>
      <c r="G91" s="444">
        <v>190</v>
      </c>
      <c r="H91" s="444">
        <v>470</v>
      </c>
      <c r="I91" s="445">
        <v>700</v>
      </c>
      <c r="J91" s="445" t="s">
        <v>864</v>
      </c>
      <c r="K91" s="517">
        <f t="shared" ref="K91" si="87">H91-F91</f>
        <v>120</v>
      </c>
      <c r="L91" s="445">
        <v>100</v>
      </c>
      <c r="M91" s="472">
        <f t="shared" ref="M91" si="88">(K91*N91)-L91</f>
        <v>2900</v>
      </c>
      <c r="N91" s="445">
        <v>25</v>
      </c>
      <c r="O91" s="473" t="s">
        <v>556</v>
      </c>
      <c r="P91" s="464">
        <v>44256</v>
      </c>
      <c r="Q91" s="363"/>
      <c r="R91" s="324" t="s">
        <v>559</v>
      </c>
      <c r="S91" s="37"/>
      <c r="Y91" s="37"/>
      <c r="Z91" s="37"/>
    </row>
    <row r="92" spans="1:34" s="369" customFormat="1" ht="13.9" customHeight="1">
      <c r="A92" s="516">
        <v>2</v>
      </c>
      <c r="B92" s="470">
        <v>44256</v>
      </c>
      <c r="C92" s="448"/>
      <c r="D92" s="446" t="s">
        <v>863</v>
      </c>
      <c r="E92" s="447" t="s">
        <v>557</v>
      </c>
      <c r="F92" s="444">
        <v>340</v>
      </c>
      <c r="G92" s="444">
        <v>190</v>
      </c>
      <c r="H92" s="444">
        <v>430</v>
      </c>
      <c r="I92" s="445">
        <v>700</v>
      </c>
      <c r="J92" s="445" t="s">
        <v>865</v>
      </c>
      <c r="K92" s="517">
        <f t="shared" ref="K92" si="89">H92-F92</f>
        <v>90</v>
      </c>
      <c r="L92" s="445">
        <v>100</v>
      </c>
      <c r="M92" s="472">
        <f t="shared" ref="M92" si="90">(K92*N92)-L92</f>
        <v>2150</v>
      </c>
      <c r="N92" s="445">
        <v>25</v>
      </c>
      <c r="O92" s="473" t="s">
        <v>556</v>
      </c>
      <c r="P92" s="464">
        <v>44256</v>
      </c>
      <c r="Q92" s="363"/>
      <c r="R92" s="324" t="s">
        <v>559</v>
      </c>
      <c r="S92" s="37"/>
      <c r="Y92" s="37"/>
      <c r="Z92" s="37"/>
    </row>
    <row r="93" spans="1:34" s="369" customFormat="1" ht="13.9" customHeight="1">
      <c r="A93" s="516">
        <v>3</v>
      </c>
      <c r="B93" s="470">
        <v>44257</v>
      </c>
      <c r="C93" s="448"/>
      <c r="D93" s="446" t="s">
        <v>876</v>
      </c>
      <c r="E93" s="447" t="s">
        <v>557</v>
      </c>
      <c r="F93" s="444">
        <v>320</v>
      </c>
      <c r="G93" s="444">
        <v>170</v>
      </c>
      <c r="H93" s="444">
        <v>405</v>
      </c>
      <c r="I93" s="445">
        <v>700</v>
      </c>
      <c r="J93" s="445" t="s">
        <v>893</v>
      </c>
      <c r="K93" s="517">
        <f t="shared" ref="K93" si="91">H93-F93</f>
        <v>85</v>
      </c>
      <c r="L93" s="445">
        <v>100</v>
      </c>
      <c r="M93" s="472">
        <f t="shared" ref="M93" si="92">(K93*N93)-L93</f>
        <v>2025</v>
      </c>
      <c r="N93" s="445">
        <v>25</v>
      </c>
      <c r="O93" s="473" t="s">
        <v>556</v>
      </c>
      <c r="P93" s="464">
        <v>44257</v>
      </c>
      <c r="Q93" s="363"/>
      <c r="R93" s="324" t="s">
        <v>792</v>
      </c>
      <c r="S93" s="37"/>
      <c r="Y93" s="37"/>
      <c r="Z93" s="37"/>
    </row>
    <row r="94" spans="1:34" s="369" customFormat="1" ht="13.9" customHeight="1">
      <c r="A94" s="516">
        <v>4</v>
      </c>
      <c r="B94" s="470">
        <v>44257</v>
      </c>
      <c r="C94" s="448"/>
      <c r="D94" s="446" t="s">
        <v>881</v>
      </c>
      <c r="E94" s="447" t="s">
        <v>557</v>
      </c>
      <c r="F94" s="444">
        <v>73.5</v>
      </c>
      <c r="G94" s="444">
        <v>25</v>
      </c>
      <c r="H94" s="444">
        <v>96</v>
      </c>
      <c r="I94" s="445">
        <v>150</v>
      </c>
      <c r="J94" s="445" t="s">
        <v>882</v>
      </c>
      <c r="K94" s="517">
        <f t="shared" ref="K94" si="93">H94-F94</f>
        <v>22.5</v>
      </c>
      <c r="L94" s="445">
        <v>100</v>
      </c>
      <c r="M94" s="472">
        <f t="shared" ref="M94" si="94">(K94*N94)-L94</f>
        <v>1587.5</v>
      </c>
      <c r="N94" s="445">
        <v>75</v>
      </c>
      <c r="O94" s="473" t="s">
        <v>556</v>
      </c>
      <c r="P94" s="464">
        <v>44257</v>
      </c>
      <c r="Q94" s="363"/>
      <c r="R94" s="324" t="s">
        <v>792</v>
      </c>
      <c r="S94" s="37"/>
      <c r="Y94" s="37"/>
      <c r="Z94" s="37"/>
    </row>
    <row r="95" spans="1:34" s="369" customFormat="1" ht="13.9" customHeight="1">
      <c r="A95" s="526">
        <v>5</v>
      </c>
      <c r="B95" s="479">
        <v>44257</v>
      </c>
      <c r="C95" s="491"/>
      <c r="D95" s="461" t="s">
        <v>881</v>
      </c>
      <c r="E95" s="492" t="s">
        <v>557</v>
      </c>
      <c r="F95" s="462">
        <v>73.5</v>
      </c>
      <c r="G95" s="462">
        <v>25</v>
      </c>
      <c r="H95" s="462">
        <v>25</v>
      </c>
      <c r="I95" s="463">
        <v>150</v>
      </c>
      <c r="J95" s="463" t="s">
        <v>884</v>
      </c>
      <c r="K95" s="527">
        <f t="shared" ref="K95:K96" si="95">H95-F95</f>
        <v>-48.5</v>
      </c>
      <c r="L95" s="463">
        <v>100</v>
      </c>
      <c r="M95" s="512">
        <f t="shared" ref="M95:M96" si="96">(K95*N95)-L95</f>
        <v>-3737.5</v>
      </c>
      <c r="N95" s="463">
        <v>75</v>
      </c>
      <c r="O95" s="513" t="s">
        <v>620</v>
      </c>
      <c r="P95" s="484">
        <v>44258</v>
      </c>
      <c r="Q95" s="363"/>
      <c r="R95" s="324" t="s">
        <v>792</v>
      </c>
      <c r="S95" s="37"/>
      <c r="Y95" s="37"/>
      <c r="Z95" s="37"/>
    </row>
    <row r="96" spans="1:34" s="369" customFormat="1" ht="13.9" customHeight="1">
      <c r="A96" s="516">
        <v>6</v>
      </c>
      <c r="B96" s="470">
        <v>44258</v>
      </c>
      <c r="C96" s="448"/>
      <c r="D96" s="446" t="s">
        <v>898</v>
      </c>
      <c r="E96" s="447" t="s">
        <v>557</v>
      </c>
      <c r="F96" s="444">
        <v>295</v>
      </c>
      <c r="G96" s="444">
        <v>145</v>
      </c>
      <c r="H96" s="444">
        <v>375</v>
      </c>
      <c r="I96" s="445">
        <v>600</v>
      </c>
      <c r="J96" s="445" t="s">
        <v>903</v>
      </c>
      <c r="K96" s="517">
        <f t="shared" si="95"/>
        <v>80</v>
      </c>
      <c r="L96" s="445">
        <v>100</v>
      </c>
      <c r="M96" s="472">
        <f t="shared" si="96"/>
        <v>1900</v>
      </c>
      <c r="N96" s="445">
        <v>25</v>
      </c>
      <c r="O96" s="473" t="s">
        <v>556</v>
      </c>
      <c r="P96" s="443">
        <v>44259</v>
      </c>
      <c r="Q96" s="363"/>
      <c r="R96" s="324" t="s">
        <v>559</v>
      </c>
      <c r="S96" s="37"/>
      <c r="Y96" s="37"/>
      <c r="Z96" s="37"/>
    </row>
    <row r="97" spans="1:26" s="369" customFormat="1" ht="13.9" customHeight="1">
      <c r="A97" s="516">
        <v>7</v>
      </c>
      <c r="B97" s="470">
        <v>44259</v>
      </c>
      <c r="C97" s="448"/>
      <c r="D97" s="446" t="s">
        <v>901</v>
      </c>
      <c r="E97" s="447" t="s">
        <v>557</v>
      </c>
      <c r="F97" s="444">
        <v>30</v>
      </c>
      <c r="G97" s="444"/>
      <c r="H97" s="444">
        <v>43</v>
      </c>
      <c r="I97" s="445">
        <v>80</v>
      </c>
      <c r="J97" s="445" t="s">
        <v>902</v>
      </c>
      <c r="K97" s="517">
        <f t="shared" ref="K97:K99" si="97">H97-F97</f>
        <v>13</v>
      </c>
      <c r="L97" s="445">
        <v>100</v>
      </c>
      <c r="M97" s="472">
        <f t="shared" ref="M97:M99" si="98">(K97*N97)-L97</f>
        <v>875</v>
      </c>
      <c r="N97" s="445">
        <v>75</v>
      </c>
      <c r="O97" s="473" t="s">
        <v>556</v>
      </c>
      <c r="P97" s="464">
        <v>44259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16">
        <v>8</v>
      </c>
      <c r="B98" s="470">
        <v>44259</v>
      </c>
      <c r="C98" s="448"/>
      <c r="D98" s="446" t="s">
        <v>899</v>
      </c>
      <c r="E98" s="447" t="s">
        <v>557</v>
      </c>
      <c r="F98" s="444">
        <v>305</v>
      </c>
      <c r="G98" s="444">
        <v>145</v>
      </c>
      <c r="H98" s="444">
        <v>365</v>
      </c>
      <c r="I98" s="445">
        <v>600</v>
      </c>
      <c r="J98" s="445" t="s">
        <v>787</v>
      </c>
      <c r="K98" s="517">
        <f t="shared" si="97"/>
        <v>60</v>
      </c>
      <c r="L98" s="445">
        <v>100</v>
      </c>
      <c r="M98" s="472">
        <f t="shared" si="98"/>
        <v>1400</v>
      </c>
      <c r="N98" s="445">
        <v>25</v>
      </c>
      <c r="O98" s="473" t="s">
        <v>556</v>
      </c>
      <c r="P98" s="464">
        <v>44259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31">
        <v>9</v>
      </c>
      <c r="B99" s="479">
        <v>44260</v>
      </c>
      <c r="C99" s="491"/>
      <c r="D99" s="461" t="s">
        <v>907</v>
      </c>
      <c r="E99" s="492" t="s">
        <v>557</v>
      </c>
      <c r="F99" s="462">
        <v>75</v>
      </c>
      <c r="G99" s="462">
        <v>30</v>
      </c>
      <c r="H99" s="462">
        <v>30</v>
      </c>
      <c r="I99" s="463">
        <v>150</v>
      </c>
      <c r="J99" s="463" t="s">
        <v>928</v>
      </c>
      <c r="K99" s="532">
        <f t="shared" si="97"/>
        <v>-45</v>
      </c>
      <c r="L99" s="463">
        <v>100</v>
      </c>
      <c r="M99" s="512">
        <f t="shared" si="98"/>
        <v>-3475</v>
      </c>
      <c r="N99" s="463">
        <v>75</v>
      </c>
      <c r="O99" s="513" t="s">
        <v>620</v>
      </c>
      <c r="P99" s="484">
        <v>44263</v>
      </c>
      <c r="Q99" s="363"/>
      <c r="R99" s="324" t="s">
        <v>559</v>
      </c>
      <c r="S99" s="37"/>
      <c r="Y99" s="37"/>
      <c r="Z99" s="37"/>
    </row>
    <row r="100" spans="1:26" s="369" customFormat="1" ht="13.9" customHeight="1">
      <c r="A100" s="558">
        <v>10</v>
      </c>
      <c r="B100" s="560">
        <v>44260</v>
      </c>
      <c r="C100" s="419"/>
      <c r="D100" s="412" t="s">
        <v>916</v>
      </c>
      <c r="E100" s="413" t="s">
        <v>557</v>
      </c>
      <c r="F100" s="387" t="s">
        <v>917</v>
      </c>
      <c r="G100" s="387"/>
      <c r="H100" s="387"/>
      <c r="I100" s="352"/>
      <c r="J100" s="562" t="s">
        <v>558</v>
      </c>
      <c r="K100" s="406"/>
      <c r="L100" s="406"/>
      <c r="M100" s="509"/>
      <c r="N100" s="352"/>
      <c r="O100" s="380"/>
      <c r="P100" s="393"/>
      <c r="Q100" s="363"/>
      <c r="R100" s="324" t="s">
        <v>559</v>
      </c>
      <c r="S100" s="37"/>
      <c r="Y100" s="37"/>
      <c r="Z100" s="37"/>
    </row>
    <row r="101" spans="1:26" s="369" customFormat="1" ht="13.9" customHeight="1">
      <c r="A101" s="559"/>
      <c r="B101" s="561"/>
      <c r="C101" s="419"/>
      <c r="D101" s="412" t="s">
        <v>918</v>
      </c>
      <c r="E101" s="413" t="s">
        <v>817</v>
      </c>
      <c r="F101" s="387" t="s">
        <v>919</v>
      </c>
      <c r="G101" s="387"/>
      <c r="H101" s="387"/>
      <c r="I101" s="352"/>
      <c r="J101" s="563"/>
      <c r="K101" s="404"/>
      <c r="L101" s="406"/>
      <c r="M101" s="352"/>
      <c r="N101" s="352"/>
      <c r="O101" s="352"/>
      <c r="P101" s="352"/>
      <c r="Q101" s="363"/>
      <c r="R101" s="324" t="s">
        <v>559</v>
      </c>
      <c r="S101" s="37"/>
      <c r="Y101" s="37"/>
      <c r="Z101" s="37"/>
    </row>
    <row r="102" spans="1:26" s="369" customFormat="1" ht="13.9" customHeight="1">
      <c r="A102" s="516">
        <v>11</v>
      </c>
      <c r="B102" s="470">
        <v>44263</v>
      </c>
      <c r="C102" s="448"/>
      <c r="D102" s="446" t="s">
        <v>926</v>
      </c>
      <c r="E102" s="447" t="s">
        <v>557</v>
      </c>
      <c r="F102" s="444">
        <v>81</v>
      </c>
      <c r="G102" s="444">
        <v>40</v>
      </c>
      <c r="H102" s="444">
        <v>97</v>
      </c>
      <c r="I102" s="445">
        <v>160</v>
      </c>
      <c r="J102" s="445" t="s">
        <v>927</v>
      </c>
      <c r="K102" s="517">
        <f t="shared" ref="K102" si="99">H102-F102</f>
        <v>16</v>
      </c>
      <c r="L102" s="445">
        <v>100</v>
      </c>
      <c r="M102" s="472">
        <f t="shared" ref="M102" si="100">(K102*N102)-L102</f>
        <v>1100</v>
      </c>
      <c r="N102" s="445">
        <v>75</v>
      </c>
      <c r="O102" s="473" t="s">
        <v>556</v>
      </c>
      <c r="P102" s="464">
        <v>44263</v>
      </c>
      <c r="Q102" s="363"/>
      <c r="R102" s="324" t="s">
        <v>792</v>
      </c>
      <c r="S102" s="37"/>
      <c r="Y102" s="37"/>
      <c r="Z102" s="37"/>
    </row>
    <row r="103" spans="1:26" s="369" customFormat="1" ht="13.9" customHeight="1">
      <c r="A103" s="516">
        <v>12</v>
      </c>
      <c r="B103" s="470">
        <v>44264</v>
      </c>
      <c r="C103" s="448"/>
      <c r="D103" s="446" t="s">
        <v>929</v>
      </c>
      <c r="E103" s="447" t="s">
        <v>557</v>
      </c>
      <c r="F103" s="444">
        <v>61</v>
      </c>
      <c r="G103" s="444">
        <v>20</v>
      </c>
      <c r="H103" s="444">
        <v>73</v>
      </c>
      <c r="I103" s="445">
        <v>140</v>
      </c>
      <c r="J103" s="445" t="s">
        <v>904</v>
      </c>
      <c r="K103" s="517">
        <f t="shared" ref="K103" si="101">H103-F103</f>
        <v>12</v>
      </c>
      <c r="L103" s="445">
        <v>100</v>
      </c>
      <c r="M103" s="472">
        <f t="shared" ref="M103" si="102">(K103*N103)-L103</f>
        <v>800</v>
      </c>
      <c r="N103" s="445">
        <v>75</v>
      </c>
      <c r="O103" s="473" t="s">
        <v>556</v>
      </c>
      <c r="P103" s="464">
        <v>44264</v>
      </c>
      <c r="Q103" s="363"/>
      <c r="R103" s="324" t="s">
        <v>792</v>
      </c>
      <c r="S103" s="37"/>
      <c r="Y103" s="37"/>
      <c r="Z103" s="37"/>
    </row>
    <row r="104" spans="1:26" s="369" customFormat="1" ht="13.9" customHeight="1">
      <c r="A104" s="516">
        <v>13</v>
      </c>
      <c r="B104" s="470">
        <v>44264</v>
      </c>
      <c r="C104" s="448"/>
      <c r="D104" s="446" t="s">
        <v>899</v>
      </c>
      <c r="E104" s="447" t="s">
        <v>557</v>
      </c>
      <c r="F104" s="444">
        <v>200</v>
      </c>
      <c r="G104" s="444">
        <v>70</v>
      </c>
      <c r="H104" s="444">
        <v>260</v>
      </c>
      <c r="I104" s="445">
        <v>500</v>
      </c>
      <c r="J104" s="445" t="s">
        <v>787</v>
      </c>
      <c r="K104" s="517">
        <f t="shared" ref="K104:K105" si="103">H104-F104</f>
        <v>60</v>
      </c>
      <c r="L104" s="445">
        <v>100</v>
      </c>
      <c r="M104" s="472">
        <f t="shared" ref="M104:M105" si="104">(K104*N104)-L104</f>
        <v>1400</v>
      </c>
      <c r="N104" s="445">
        <v>25</v>
      </c>
      <c r="O104" s="473" t="s">
        <v>556</v>
      </c>
      <c r="P104" s="464">
        <v>44264</v>
      </c>
      <c r="Q104" s="363"/>
      <c r="R104" s="324" t="s">
        <v>559</v>
      </c>
      <c r="S104" s="37"/>
      <c r="Y104" s="37"/>
      <c r="Z104" s="37"/>
    </row>
    <row r="105" spans="1:26" s="369" customFormat="1" ht="13.9" customHeight="1">
      <c r="A105" s="516">
        <v>14</v>
      </c>
      <c r="B105" s="470">
        <v>44264</v>
      </c>
      <c r="C105" s="448"/>
      <c r="D105" s="446" t="s">
        <v>899</v>
      </c>
      <c r="E105" s="447" t="s">
        <v>557</v>
      </c>
      <c r="F105" s="444">
        <v>175</v>
      </c>
      <c r="G105" s="444">
        <v>70</v>
      </c>
      <c r="H105" s="444">
        <v>225</v>
      </c>
      <c r="I105" s="445">
        <v>500</v>
      </c>
      <c r="J105" s="445" t="s">
        <v>931</v>
      </c>
      <c r="K105" s="517">
        <f t="shared" si="103"/>
        <v>50</v>
      </c>
      <c r="L105" s="445">
        <v>100</v>
      </c>
      <c r="M105" s="472">
        <f t="shared" si="104"/>
        <v>1150</v>
      </c>
      <c r="N105" s="445">
        <v>25</v>
      </c>
      <c r="O105" s="473" t="s">
        <v>556</v>
      </c>
      <c r="P105" s="464">
        <v>44264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16">
        <v>15</v>
      </c>
      <c r="B106" s="470">
        <v>44264</v>
      </c>
      <c r="C106" s="448"/>
      <c r="D106" s="446" t="s">
        <v>929</v>
      </c>
      <c r="E106" s="447" t="s">
        <v>557</v>
      </c>
      <c r="F106" s="444">
        <v>61</v>
      </c>
      <c r="G106" s="444">
        <v>20</v>
      </c>
      <c r="H106" s="444">
        <v>74</v>
      </c>
      <c r="I106" s="445">
        <v>140</v>
      </c>
      <c r="J106" s="445" t="s">
        <v>902</v>
      </c>
      <c r="K106" s="517">
        <f t="shared" ref="K106:K107" si="105">H106-F106</f>
        <v>13</v>
      </c>
      <c r="L106" s="445">
        <v>100</v>
      </c>
      <c r="M106" s="472">
        <f t="shared" ref="M106:M107" si="106">(K106*N106)-L106</f>
        <v>875</v>
      </c>
      <c r="N106" s="445">
        <v>75</v>
      </c>
      <c r="O106" s="473" t="s">
        <v>556</v>
      </c>
      <c r="P106" s="464">
        <v>44264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16">
        <v>16</v>
      </c>
      <c r="B107" s="470">
        <v>44264</v>
      </c>
      <c r="C107" s="448"/>
      <c r="D107" s="446" t="s">
        <v>930</v>
      </c>
      <c r="E107" s="447" t="s">
        <v>557</v>
      </c>
      <c r="F107" s="444">
        <v>210</v>
      </c>
      <c r="G107" s="444">
        <v>70</v>
      </c>
      <c r="H107" s="444">
        <v>275</v>
      </c>
      <c r="I107" s="445">
        <v>500</v>
      </c>
      <c r="J107" s="445" t="s">
        <v>932</v>
      </c>
      <c r="K107" s="517">
        <f t="shared" si="105"/>
        <v>65</v>
      </c>
      <c r="L107" s="445">
        <v>100</v>
      </c>
      <c r="M107" s="472">
        <f t="shared" si="106"/>
        <v>1525</v>
      </c>
      <c r="N107" s="445">
        <v>25</v>
      </c>
      <c r="O107" s="473" t="s">
        <v>556</v>
      </c>
      <c r="P107" s="464">
        <v>44264</v>
      </c>
      <c r="Q107" s="363"/>
      <c r="R107" s="324" t="s">
        <v>559</v>
      </c>
      <c r="S107" s="37"/>
      <c r="Y107" s="37"/>
      <c r="Z107" s="37"/>
    </row>
    <row r="108" spans="1:26" s="369" customFormat="1" ht="13.9" customHeight="1">
      <c r="A108" s="516">
        <v>17</v>
      </c>
      <c r="B108" s="470">
        <v>44265</v>
      </c>
      <c r="C108" s="448"/>
      <c r="D108" s="446" t="s">
        <v>941</v>
      </c>
      <c r="E108" s="447" t="s">
        <v>557</v>
      </c>
      <c r="F108" s="444">
        <v>50</v>
      </c>
      <c r="G108" s="444"/>
      <c r="H108" s="444">
        <v>65</v>
      </c>
      <c r="I108" s="445">
        <v>100</v>
      </c>
      <c r="J108" s="445" t="s">
        <v>943</v>
      </c>
      <c r="K108" s="517">
        <f t="shared" ref="K108:K111" si="107">H108-F108</f>
        <v>15</v>
      </c>
      <c r="L108" s="445">
        <v>100</v>
      </c>
      <c r="M108" s="472">
        <f t="shared" ref="M108:M111" si="108">(K108*N108)-L108</f>
        <v>1025</v>
      </c>
      <c r="N108" s="445">
        <v>75</v>
      </c>
      <c r="O108" s="473" t="s">
        <v>556</v>
      </c>
      <c r="P108" s="464">
        <v>44265</v>
      </c>
      <c r="Q108" s="363"/>
      <c r="R108" s="324" t="s">
        <v>792</v>
      </c>
      <c r="S108" s="37"/>
      <c r="Y108" s="37"/>
      <c r="Z108" s="37"/>
    </row>
    <row r="109" spans="1:26" s="369" customFormat="1" ht="13.9" customHeight="1">
      <c r="A109" s="516">
        <v>18</v>
      </c>
      <c r="B109" s="470">
        <v>44265</v>
      </c>
      <c r="C109" s="448"/>
      <c r="D109" s="446" t="s">
        <v>942</v>
      </c>
      <c r="E109" s="447" t="s">
        <v>557</v>
      </c>
      <c r="F109" s="444">
        <v>350</v>
      </c>
      <c r="G109" s="444">
        <v>170</v>
      </c>
      <c r="H109" s="444">
        <v>405</v>
      </c>
      <c r="I109" s="445">
        <v>600</v>
      </c>
      <c r="J109" s="445" t="s">
        <v>680</v>
      </c>
      <c r="K109" s="517">
        <f t="shared" si="107"/>
        <v>55</v>
      </c>
      <c r="L109" s="445">
        <v>100</v>
      </c>
      <c r="M109" s="472">
        <f t="shared" si="108"/>
        <v>1275</v>
      </c>
      <c r="N109" s="445">
        <v>25</v>
      </c>
      <c r="O109" s="473" t="s">
        <v>556</v>
      </c>
      <c r="P109" s="464">
        <v>44265</v>
      </c>
      <c r="Q109" s="363"/>
      <c r="R109" s="324" t="s">
        <v>559</v>
      </c>
      <c r="S109" s="37"/>
      <c r="Y109" s="37"/>
      <c r="Z109" s="37"/>
    </row>
    <row r="110" spans="1:26" s="369" customFormat="1" ht="13.9" customHeight="1">
      <c r="A110" s="535">
        <v>19</v>
      </c>
      <c r="B110" s="479">
        <v>44265</v>
      </c>
      <c r="C110" s="419"/>
      <c r="D110" s="461" t="s">
        <v>944</v>
      </c>
      <c r="E110" s="492" t="s">
        <v>557</v>
      </c>
      <c r="F110" s="462">
        <v>21.5</v>
      </c>
      <c r="G110" s="462"/>
      <c r="H110" s="462">
        <v>0</v>
      </c>
      <c r="I110" s="463">
        <v>50</v>
      </c>
      <c r="J110" s="463" t="s">
        <v>945</v>
      </c>
      <c r="K110" s="536">
        <f t="shared" si="107"/>
        <v>-21.5</v>
      </c>
      <c r="L110" s="463">
        <v>100</v>
      </c>
      <c r="M110" s="512">
        <f t="shared" si="108"/>
        <v>-1712.5</v>
      </c>
      <c r="N110" s="463">
        <v>75</v>
      </c>
      <c r="O110" s="513" t="s">
        <v>620</v>
      </c>
      <c r="P110" s="528">
        <v>44265</v>
      </c>
      <c r="Q110" s="363"/>
      <c r="R110" s="324" t="s">
        <v>792</v>
      </c>
      <c r="S110" s="37"/>
      <c r="Y110" s="37"/>
      <c r="Z110" s="37"/>
    </row>
    <row r="111" spans="1:26" s="369" customFormat="1" ht="13.9" customHeight="1">
      <c r="A111" s="516">
        <v>20</v>
      </c>
      <c r="B111" s="470">
        <v>44265</v>
      </c>
      <c r="C111" s="448"/>
      <c r="D111" s="446" t="s">
        <v>947</v>
      </c>
      <c r="E111" s="447" t="s">
        <v>557</v>
      </c>
      <c r="F111" s="444">
        <v>4.2</v>
      </c>
      <c r="G111" s="444">
        <v>2.5</v>
      </c>
      <c r="H111" s="444">
        <v>5</v>
      </c>
      <c r="I111" s="445">
        <v>7</v>
      </c>
      <c r="J111" s="445" t="s">
        <v>961</v>
      </c>
      <c r="K111" s="517">
        <f t="shared" si="107"/>
        <v>0.79999999999999982</v>
      </c>
      <c r="L111" s="445">
        <v>100</v>
      </c>
      <c r="M111" s="472">
        <f t="shared" si="108"/>
        <v>2299.9999999999995</v>
      </c>
      <c r="N111" s="445">
        <v>3000</v>
      </c>
      <c r="O111" s="473" t="s">
        <v>556</v>
      </c>
      <c r="P111" s="443">
        <v>44267</v>
      </c>
      <c r="Q111" s="363"/>
      <c r="R111" s="324" t="s">
        <v>559</v>
      </c>
      <c r="S111" s="37"/>
      <c r="Y111" s="37"/>
      <c r="Z111" s="37"/>
    </row>
    <row r="112" spans="1:26" s="369" customFormat="1" ht="13.9" customHeight="1">
      <c r="A112" s="516">
        <v>21</v>
      </c>
      <c r="B112" s="470">
        <v>44267</v>
      </c>
      <c r="C112" s="448"/>
      <c r="D112" s="446" t="s">
        <v>957</v>
      </c>
      <c r="E112" s="447" t="s">
        <v>557</v>
      </c>
      <c r="F112" s="444">
        <v>335</v>
      </c>
      <c r="G112" s="444">
        <v>160</v>
      </c>
      <c r="H112" s="444">
        <v>390</v>
      </c>
      <c r="I112" s="445" t="s">
        <v>958</v>
      </c>
      <c r="J112" s="445" t="s">
        <v>680</v>
      </c>
      <c r="K112" s="517">
        <f t="shared" ref="K112:K113" si="109">H112-F112</f>
        <v>55</v>
      </c>
      <c r="L112" s="445">
        <v>100</v>
      </c>
      <c r="M112" s="472">
        <f t="shared" ref="M112:M113" si="110">(K112*N112)-L112</f>
        <v>1275</v>
      </c>
      <c r="N112" s="445">
        <v>25</v>
      </c>
      <c r="O112" s="473" t="s">
        <v>556</v>
      </c>
      <c r="P112" s="464">
        <v>44267</v>
      </c>
      <c r="Q112" s="363"/>
      <c r="R112" s="324" t="s">
        <v>559</v>
      </c>
      <c r="S112" s="37"/>
      <c r="Y112" s="37"/>
      <c r="Z112" s="37"/>
    </row>
    <row r="113" spans="1:34" s="369" customFormat="1" ht="13.9" customHeight="1">
      <c r="A113" s="516">
        <v>22</v>
      </c>
      <c r="B113" s="470">
        <v>44267</v>
      </c>
      <c r="C113" s="448"/>
      <c r="D113" s="446" t="s">
        <v>959</v>
      </c>
      <c r="E113" s="447" t="s">
        <v>557</v>
      </c>
      <c r="F113" s="444">
        <v>52</v>
      </c>
      <c r="G113" s="444">
        <v>18</v>
      </c>
      <c r="H113" s="444">
        <v>65</v>
      </c>
      <c r="I113" s="445" t="s">
        <v>960</v>
      </c>
      <c r="J113" s="445" t="s">
        <v>902</v>
      </c>
      <c r="K113" s="517">
        <f t="shared" si="109"/>
        <v>13</v>
      </c>
      <c r="L113" s="445">
        <v>100</v>
      </c>
      <c r="M113" s="472">
        <f t="shared" si="110"/>
        <v>875</v>
      </c>
      <c r="N113" s="445">
        <v>75</v>
      </c>
      <c r="O113" s="473" t="s">
        <v>556</v>
      </c>
      <c r="P113" s="464">
        <v>44267</v>
      </c>
      <c r="Q113" s="363"/>
      <c r="R113" s="324" t="s">
        <v>559</v>
      </c>
      <c r="S113" s="37"/>
      <c r="Y113" s="37"/>
      <c r="Z113" s="37"/>
    </row>
    <row r="114" spans="1:34" s="369" customFormat="1" ht="13.9" customHeight="1">
      <c r="A114" s="537">
        <v>23</v>
      </c>
      <c r="B114" s="418">
        <v>44270</v>
      </c>
      <c r="C114" s="419"/>
      <c r="D114" s="412" t="s">
        <v>995</v>
      </c>
      <c r="E114" s="413" t="s">
        <v>557</v>
      </c>
      <c r="F114" s="387" t="s">
        <v>996</v>
      </c>
      <c r="G114" s="387">
        <v>6.5</v>
      </c>
      <c r="H114" s="387"/>
      <c r="I114" s="352" t="s">
        <v>997</v>
      </c>
      <c r="J114" s="352" t="s">
        <v>558</v>
      </c>
      <c r="K114" s="538"/>
      <c r="L114" s="352"/>
      <c r="M114" s="509"/>
      <c r="N114" s="352"/>
      <c r="O114" s="380"/>
      <c r="P114" s="393"/>
      <c r="Q114" s="363"/>
      <c r="R114" s="324" t="s">
        <v>792</v>
      </c>
      <c r="S114" s="37"/>
      <c r="Y114" s="37"/>
      <c r="Z114" s="37"/>
    </row>
    <row r="115" spans="1:34" s="369" customFormat="1" ht="13.9" customHeight="1">
      <c r="A115" s="540">
        <v>24</v>
      </c>
      <c r="B115" s="418">
        <v>44270</v>
      </c>
      <c r="C115" s="419"/>
      <c r="D115" s="412" t="s">
        <v>998</v>
      </c>
      <c r="E115" s="413" t="s">
        <v>557</v>
      </c>
      <c r="F115" s="387" t="s">
        <v>999</v>
      </c>
      <c r="G115" s="387">
        <v>12</v>
      </c>
      <c r="H115" s="387"/>
      <c r="I115" s="352" t="s">
        <v>1000</v>
      </c>
      <c r="J115" s="352" t="s">
        <v>558</v>
      </c>
      <c r="K115" s="541"/>
      <c r="L115" s="352"/>
      <c r="M115" s="509"/>
      <c r="N115" s="352"/>
      <c r="O115" s="380"/>
      <c r="P115" s="393"/>
      <c r="Q115" s="363"/>
      <c r="R115" s="324" t="s">
        <v>792</v>
      </c>
      <c r="S115" s="37"/>
      <c r="Y115" s="37"/>
      <c r="Z115" s="37"/>
    </row>
    <row r="116" spans="1:34" s="369" customFormat="1" ht="13.9" customHeight="1">
      <c r="A116" s="540">
        <v>25</v>
      </c>
      <c r="B116" s="418">
        <v>44270</v>
      </c>
      <c r="C116" s="419"/>
      <c r="D116" s="412" t="s">
        <v>1001</v>
      </c>
      <c r="E116" s="413" t="s">
        <v>557</v>
      </c>
      <c r="F116" s="387" t="s">
        <v>1002</v>
      </c>
      <c r="G116" s="387">
        <v>55</v>
      </c>
      <c r="H116" s="387"/>
      <c r="I116" s="352">
        <v>150</v>
      </c>
      <c r="J116" s="352" t="s">
        <v>558</v>
      </c>
      <c r="K116" s="541"/>
      <c r="L116" s="352"/>
      <c r="M116" s="509"/>
      <c r="N116" s="352"/>
      <c r="O116" s="380"/>
      <c r="P116" s="393"/>
      <c r="Q116" s="363"/>
      <c r="R116" s="324" t="s">
        <v>792</v>
      </c>
      <c r="S116" s="37"/>
      <c r="Y116" s="37"/>
      <c r="Z116" s="37"/>
    </row>
    <row r="117" spans="1:34" s="369" customFormat="1" ht="13.9" customHeight="1">
      <c r="A117" s="540"/>
      <c r="B117" s="418"/>
      <c r="C117" s="419"/>
      <c r="D117" s="412"/>
      <c r="E117" s="413"/>
      <c r="F117" s="387"/>
      <c r="G117" s="387"/>
      <c r="H117" s="387"/>
      <c r="I117" s="352"/>
      <c r="J117" s="352"/>
      <c r="K117" s="541"/>
      <c r="L117" s="352"/>
      <c r="M117" s="509"/>
      <c r="N117" s="352"/>
      <c r="O117" s="380"/>
      <c r="P117" s="393"/>
      <c r="Q117" s="363"/>
      <c r="R117" s="324"/>
      <c r="S117" s="37"/>
      <c r="Y117" s="37"/>
      <c r="Z117" s="37"/>
    </row>
    <row r="118" spans="1:34" s="369" customFormat="1" ht="13.9" customHeight="1">
      <c r="A118" s="420"/>
      <c r="B118" s="418"/>
      <c r="C118" s="419"/>
      <c r="D118" s="412"/>
      <c r="E118" s="413"/>
      <c r="F118" s="387"/>
      <c r="G118" s="387"/>
      <c r="H118" s="387"/>
      <c r="I118" s="352"/>
      <c r="J118" s="352"/>
      <c r="K118" s="352"/>
      <c r="L118" s="352"/>
      <c r="M118" s="352"/>
      <c r="N118" s="352"/>
      <c r="O118" s="352"/>
      <c r="P118" s="352"/>
      <c r="Q118" s="363"/>
      <c r="R118" s="324"/>
      <c r="S118" s="37"/>
      <c r="Y118" s="37"/>
      <c r="Z118" s="37"/>
    </row>
    <row r="119" spans="1:34" s="37" customFormat="1" ht="14.25">
      <c r="A119" s="33"/>
      <c r="B119" s="397"/>
      <c r="C119" s="397"/>
      <c r="D119" s="398"/>
      <c r="E119" s="399"/>
      <c r="F119" s="399"/>
      <c r="G119" s="400"/>
      <c r="H119" s="400"/>
      <c r="I119" s="399"/>
      <c r="J119" s="395"/>
      <c r="K119" s="395"/>
      <c r="L119" s="395"/>
      <c r="M119" s="395"/>
      <c r="N119" s="395"/>
      <c r="O119" s="395"/>
      <c r="P119" s="395"/>
      <c r="Q119" s="363"/>
      <c r="R119" s="324"/>
      <c r="Z119" s="369"/>
      <c r="AA119" s="369"/>
      <c r="AB119" s="369"/>
      <c r="AC119" s="369"/>
      <c r="AD119" s="369"/>
      <c r="AE119" s="369"/>
      <c r="AF119" s="369"/>
      <c r="AG119" s="369"/>
      <c r="AH119" s="369"/>
    </row>
    <row r="120" spans="1:34" s="37" customFormat="1" ht="14.25">
      <c r="A120" s="33"/>
      <c r="B120" s="397"/>
      <c r="C120" s="397"/>
      <c r="D120" s="398"/>
      <c r="E120" s="399"/>
      <c r="F120" s="399"/>
      <c r="G120" s="400"/>
      <c r="H120" s="400"/>
      <c r="I120" s="399"/>
      <c r="J120" s="395"/>
      <c r="K120" s="395"/>
      <c r="L120" s="395"/>
      <c r="M120" s="395"/>
      <c r="N120" s="395"/>
      <c r="O120" s="395"/>
      <c r="P120" s="395"/>
      <c r="Q120" s="363"/>
      <c r="R120" s="324"/>
      <c r="Z120" s="369"/>
      <c r="AA120" s="369"/>
      <c r="AB120" s="369"/>
      <c r="AC120" s="369"/>
      <c r="AD120" s="369"/>
      <c r="AE120" s="369"/>
      <c r="AF120" s="369"/>
      <c r="AG120" s="369"/>
      <c r="AH120" s="369"/>
    </row>
    <row r="121" spans="1:34" s="37" customFormat="1" ht="14.25">
      <c r="A121" s="33"/>
      <c r="B121" s="397"/>
      <c r="C121" s="397"/>
      <c r="D121" s="398"/>
      <c r="E121" s="399"/>
      <c r="F121" s="399"/>
      <c r="G121" s="400"/>
      <c r="H121" s="400"/>
      <c r="I121" s="399"/>
      <c r="J121" s="395"/>
      <c r="K121" s="395"/>
      <c r="L121" s="395"/>
      <c r="M121" s="395"/>
      <c r="N121" s="395"/>
      <c r="O121" s="395"/>
      <c r="P121" s="395"/>
      <c r="Q121" s="363"/>
      <c r="R121" s="324"/>
      <c r="Z121" s="369"/>
      <c r="AA121" s="369"/>
      <c r="AB121" s="369"/>
      <c r="AC121" s="369"/>
      <c r="AD121" s="369"/>
      <c r="AE121" s="369"/>
      <c r="AF121" s="369"/>
      <c r="AG121" s="369"/>
      <c r="AH121" s="369"/>
    </row>
    <row r="122" spans="1:34" s="37" customFormat="1" ht="14.25">
      <c r="A122" s="33"/>
      <c r="B122" s="397"/>
      <c r="C122" s="397"/>
      <c r="D122" s="398"/>
      <c r="E122" s="399"/>
      <c r="F122" s="399"/>
      <c r="G122" s="400"/>
      <c r="H122" s="400"/>
      <c r="I122" s="399"/>
      <c r="J122" s="395"/>
      <c r="K122" s="395"/>
      <c r="L122" s="395"/>
      <c r="M122" s="395"/>
      <c r="N122" s="395"/>
      <c r="O122" s="395"/>
      <c r="P122" s="395"/>
      <c r="Q122" s="363"/>
      <c r="R122" s="324"/>
      <c r="Z122" s="369"/>
      <c r="AA122" s="369"/>
      <c r="AB122" s="369"/>
      <c r="AC122" s="369"/>
      <c r="AD122" s="369"/>
      <c r="AE122" s="369"/>
      <c r="AF122" s="369"/>
      <c r="AG122" s="369"/>
      <c r="AH122" s="369"/>
    </row>
    <row r="123" spans="1:34" s="37" customFormat="1" ht="14.25">
      <c r="A123" s="33"/>
      <c r="B123" s="397"/>
      <c r="C123" s="397"/>
      <c r="D123" s="398"/>
      <c r="E123" s="399"/>
      <c r="F123" s="399"/>
      <c r="G123" s="400"/>
      <c r="H123" s="400"/>
      <c r="I123" s="399"/>
      <c r="J123" s="395"/>
      <c r="K123" s="395"/>
      <c r="L123" s="395"/>
      <c r="M123" s="395"/>
      <c r="N123" s="395"/>
      <c r="O123" s="401"/>
      <c r="P123" s="395"/>
      <c r="Q123" s="363"/>
      <c r="R123" s="324"/>
      <c r="Z123" s="369"/>
      <c r="AA123" s="369"/>
      <c r="AB123" s="369"/>
      <c r="AC123" s="369"/>
      <c r="AD123" s="369"/>
      <c r="AE123" s="369"/>
      <c r="AF123" s="369"/>
      <c r="AG123" s="369"/>
      <c r="AH123" s="369"/>
    </row>
    <row r="124" spans="1:34" s="37" customFormat="1" ht="14.25">
      <c r="A124" s="353"/>
      <c r="B124" s="354"/>
      <c r="C124" s="354"/>
      <c r="D124" s="355"/>
      <c r="E124" s="353"/>
      <c r="F124" s="370"/>
      <c r="G124" s="353"/>
      <c r="H124" s="353"/>
      <c r="I124" s="353"/>
      <c r="J124" s="354"/>
      <c r="K124" s="371"/>
      <c r="L124" s="353"/>
      <c r="M124" s="353"/>
      <c r="N124" s="353"/>
      <c r="O124" s="372"/>
      <c r="P124" s="363"/>
      <c r="Q124" s="363"/>
      <c r="R124" s="324"/>
      <c r="Z124" s="369"/>
      <c r="AA124" s="369"/>
      <c r="AB124" s="369"/>
      <c r="AC124" s="369"/>
      <c r="AD124" s="369"/>
      <c r="AE124" s="369"/>
      <c r="AF124" s="369"/>
      <c r="AG124" s="369"/>
      <c r="AH124" s="369"/>
    </row>
    <row r="125" spans="1:34" ht="15">
      <c r="A125" s="96" t="s">
        <v>575</v>
      </c>
      <c r="B125" s="97"/>
      <c r="C125" s="97"/>
      <c r="D125" s="98"/>
      <c r="E125" s="31"/>
      <c r="F125" s="29"/>
      <c r="G125" s="29"/>
      <c r="H125" s="70"/>
      <c r="I125" s="116"/>
      <c r="J125" s="117"/>
      <c r="K125" s="14"/>
      <c r="L125" s="14"/>
      <c r="M125" s="14"/>
      <c r="N125" s="8"/>
      <c r="O125" s="50"/>
      <c r="Q125" s="92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34" ht="38.25">
      <c r="A126" s="17" t="s">
        <v>16</v>
      </c>
      <c r="B126" s="18" t="s">
        <v>534</v>
      </c>
      <c r="C126" s="18"/>
      <c r="D126" s="19" t="s">
        <v>545</v>
      </c>
      <c r="E126" s="18" t="s">
        <v>546</v>
      </c>
      <c r="F126" s="18" t="s">
        <v>547</v>
      </c>
      <c r="G126" s="18" t="s">
        <v>548</v>
      </c>
      <c r="H126" s="18" t="s">
        <v>549</v>
      </c>
      <c r="I126" s="18" t="s">
        <v>550</v>
      </c>
      <c r="J126" s="17" t="s">
        <v>551</v>
      </c>
      <c r="K126" s="59" t="s">
        <v>567</v>
      </c>
      <c r="L126" s="392" t="s">
        <v>820</v>
      </c>
      <c r="M126" s="60" t="s">
        <v>819</v>
      </c>
      <c r="N126" s="18" t="s">
        <v>554</v>
      </c>
      <c r="O126" s="75" t="s">
        <v>555</v>
      </c>
      <c r="P126" s="94"/>
      <c r="Q126" s="8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34" s="369" customFormat="1" ht="14.25">
      <c r="A127" s="494">
        <v>1</v>
      </c>
      <c r="B127" s="495">
        <v>44203</v>
      </c>
      <c r="C127" s="496"/>
      <c r="D127" s="497" t="s">
        <v>480</v>
      </c>
      <c r="E127" s="498" t="s">
        <v>557</v>
      </c>
      <c r="F127" s="499">
        <v>424</v>
      </c>
      <c r="G127" s="500">
        <v>385</v>
      </c>
      <c r="H127" s="499">
        <v>455</v>
      </c>
      <c r="I127" s="501" t="s">
        <v>830</v>
      </c>
      <c r="J127" s="502" t="s">
        <v>846</v>
      </c>
      <c r="K127" s="502">
        <f t="shared" ref="K127" si="111">H127-F127</f>
        <v>31</v>
      </c>
      <c r="L127" s="503">
        <f>(F127*-0.8)/100</f>
        <v>-3.3920000000000003</v>
      </c>
      <c r="M127" s="504">
        <f t="shared" ref="M127" si="112">(K127+L127)/F127</f>
        <v>6.5113207547169816E-2</v>
      </c>
      <c r="N127" s="505" t="s">
        <v>556</v>
      </c>
      <c r="O127" s="506">
        <v>43877</v>
      </c>
      <c r="P127" s="95"/>
      <c r="Q127" s="416"/>
      <c r="R127" s="455" t="s">
        <v>559</v>
      </c>
      <c r="S127" s="410"/>
      <c r="T127" s="410"/>
      <c r="U127" s="410"/>
      <c r="V127" s="410"/>
      <c r="W127" s="410"/>
      <c r="X127" s="410"/>
      <c r="Y127" s="410"/>
      <c r="Z127" s="410"/>
    </row>
    <row r="128" spans="1:34" s="369" customFormat="1" ht="14.25">
      <c r="A128" s="433">
        <v>2</v>
      </c>
      <c r="B128" s="373">
        <v>44238</v>
      </c>
      <c r="C128" s="435"/>
      <c r="D128" s="385" t="s">
        <v>445</v>
      </c>
      <c r="E128" s="378" t="s">
        <v>557</v>
      </c>
      <c r="F128" s="387" t="s">
        <v>842</v>
      </c>
      <c r="G128" s="383">
        <v>1390</v>
      </c>
      <c r="H128" s="387"/>
      <c r="I128" s="375" t="s">
        <v>843</v>
      </c>
      <c r="J128" s="493" t="s">
        <v>558</v>
      </c>
      <c r="K128" s="493"/>
      <c r="L128" s="406"/>
      <c r="M128" s="402"/>
      <c r="N128" s="407"/>
      <c r="O128" s="409"/>
      <c r="P128" s="95"/>
      <c r="Q128" s="416"/>
      <c r="R128" s="455" t="s">
        <v>559</v>
      </c>
      <c r="S128" s="410"/>
      <c r="T128" s="410"/>
      <c r="U128" s="410"/>
      <c r="V128" s="410"/>
      <c r="W128" s="410"/>
      <c r="X128" s="410"/>
      <c r="Y128" s="410"/>
      <c r="Z128" s="410"/>
    </row>
    <row r="129" spans="1:29" s="5" customFormat="1">
      <c r="A129" s="364"/>
      <c r="B129" s="365"/>
      <c r="C129" s="366"/>
      <c r="D129" s="367"/>
      <c r="E129" s="396"/>
      <c r="F129" s="396"/>
      <c r="G129" s="453"/>
      <c r="H129" s="453"/>
      <c r="I129" s="396"/>
      <c r="J129" s="454"/>
      <c r="K129" s="449"/>
      <c r="L129" s="450"/>
      <c r="M129" s="451"/>
      <c r="N129" s="452"/>
      <c r="O129" s="368"/>
      <c r="P129" s="120"/>
      <c r="Q129"/>
      <c r="R129" s="91"/>
      <c r="T129" s="54"/>
      <c r="U129" s="54"/>
      <c r="V129" s="54"/>
      <c r="W129" s="54"/>
      <c r="X129" s="54"/>
      <c r="Y129" s="54"/>
      <c r="Z129" s="54"/>
    </row>
    <row r="130" spans="1:29">
      <c r="A130" s="20" t="s">
        <v>560</v>
      </c>
      <c r="B130" s="20"/>
      <c r="C130" s="20"/>
      <c r="D130" s="20"/>
      <c r="E130" s="2"/>
      <c r="F130" s="27" t="s">
        <v>562</v>
      </c>
      <c r="G130" s="79"/>
      <c r="H130" s="79"/>
      <c r="I130" s="35"/>
      <c r="J130" s="82"/>
      <c r="K130" s="80"/>
      <c r="L130" s="81"/>
      <c r="M130" s="82"/>
      <c r="N130" s="83"/>
      <c r="O130" s="121"/>
      <c r="P130" s="8"/>
      <c r="Q130" s="13"/>
      <c r="R130" s="93"/>
      <c r="S130" s="13"/>
      <c r="T130" s="13"/>
      <c r="U130" s="13"/>
      <c r="V130" s="13"/>
      <c r="W130" s="13"/>
      <c r="X130" s="13"/>
      <c r="Y130" s="13"/>
    </row>
    <row r="131" spans="1:29">
      <c r="A131" s="26" t="s">
        <v>561</v>
      </c>
      <c r="B131" s="20"/>
      <c r="C131" s="20"/>
      <c r="D131" s="20"/>
      <c r="E131" s="29"/>
      <c r="F131" s="27" t="s">
        <v>564</v>
      </c>
      <c r="G131" s="9"/>
      <c r="H131" s="9"/>
      <c r="I131" s="9"/>
      <c r="J131" s="50"/>
      <c r="K131" s="9"/>
      <c r="L131" s="9"/>
      <c r="M131" s="9"/>
      <c r="N131" s="8"/>
      <c r="O131" s="50"/>
      <c r="Q131" s="4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9">
      <c r="A132" s="26"/>
      <c r="B132" s="20"/>
      <c r="C132" s="20"/>
      <c r="D132" s="20"/>
      <c r="E132" s="29"/>
      <c r="F132" s="27"/>
      <c r="G132" s="9"/>
      <c r="H132" s="9"/>
      <c r="I132" s="9"/>
      <c r="J132" s="50"/>
      <c r="K132" s="9"/>
      <c r="L132" s="9"/>
      <c r="M132" s="9"/>
      <c r="N132" s="8"/>
      <c r="O132" s="50"/>
      <c r="Q132" s="4"/>
      <c r="R132" s="79"/>
      <c r="S132" s="13"/>
      <c r="T132" s="13"/>
      <c r="U132" s="13"/>
      <c r="V132" s="13"/>
      <c r="W132" s="13"/>
      <c r="X132" s="13"/>
      <c r="Y132" s="13"/>
      <c r="Z132" s="13"/>
    </row>
    <row r="133" spans="1:29" ht="15">
      <c r="A133" s="8"/>
      <c r="B133" s="30" t="s">
        <v>824</v>
      </c>
      <c r="C133" s="30"/>
      <c r="D133" s="30"/>
      <c r="E133" s="30"/>
      <c r="F133" s="31"/>
      <c r="G133" s="29"/>
      <c r="H133" s="29"/>
      <c r="I133" s="70"/>
      <c r="J133" s="71"/>
      <c r="K133" s="72"/>
      <c r="L133" s="391"/>
      <c r="M133" s="9"/>
      <c r="N133" s="8"/>
      <c r="O133" s="50"/>
      <c r="Q133" s="4"/>
      <c r="R133" s="79"/>
      <c r="S133" s="13"/>
      <c r="T133" s="13"/>
      <c r="U133" s="13"/>
      <c r="V133" s="13"/>
      <c r="W133" s="13"/>
      <c r="X133" s="13"/>
      <c r="Y133" s="13"/>
      <c r="Z133" s="13"/>
    </row>
    <row r="134" spans="1:29" ht="38.25">
      <c r="A134" s="17" t="s">
        <v>16</v>
      </c>
      <c r="B134" s="18" t="s">
        <v>534</v>
      </c>
      <c r="C134" s="18"/>
      <c r="D134" s="19" t="s">
        <v>545</v>
      </c>
      <c r="E134" s="18" t="s">
        <v>546</v>
      </c>
      <c r="F134" s="18" t="s">
        <v>547</v>
      </c>
      <c r="G134" s="18" t="s">
        <v>566</v>
      </c>
      <c r="H134" s="18" t="s">
        <v>549</v>
      </c>
      <c r="I134" s="18" t="s">
        <v>550</v>
      </c>
      <c r="J134" s="73" t="s">
        <v>551</v>
      </c>
      <c r="K134" s="59" t="s">
        <v>567</v>
      </c>
      <c r="L134" s="74" t="s">
        <v>568</v>
      </c>
      <c r="M134" s="18" t="s">
        <v>569</v>
      </c>
      <c r="N134" s="392" t="s">
        <v>820</v>
      </c>
      <c r="O134" s="60" t="s">
        <v>819</v>
      </c>
      <c r="P134" s="18" t="s">
        <v>554</v>
      </c>
      <c r="Q134" s="75" t="s">
        <v>555</v>
      </c>
      <c r="R134" s="79"/>
      <c r="S134" s="13"/>
      <c r="T134" s="13"/>
      <c r="U134" s="13"/>
      <c r="V134" s="13"/>
      <c r="W134" s="13"/>
      <c r="X134" s="13"/>
      <c r="Y134" s="13"/>
      <c r="Z134" s="13"/>
    </row>
    <row r="135" spans="1:29" ht="14.25">
      <c r="A135" s="358"/>
      <c r="B135" s="373"/>
      <c r="C135" s="377"/>
      <c r="D135" s="385"/>
      <c r="E135" s="378"/>
      <c r="F135" s="403"/>
      <c r="G135" s="383"/>
      <c r="H135" s="378"/>
      <c r="I135" s="375"/>
      <c r="J135" s="414"/>
      <c r="K135" s="414"/>
      <c r="L135" s="415"/>
      <c r="M135" s="413"/>
      <c r="N135" s="415"/>
      <c r="O135" s="402"/>
      <c r="P135" s="379"/>
      <c r="Q135" s="393"/>
      <c r="R135" s="411"/>
      <c r="S135" s="401"/>
      <c r="T135" s="13"/>
      <c r="U135" s="410"/>
      <c r="V135" s="410"/>
      <c r="W135" s="410"/>
      <c r="X135" s="410"/>
      <c r="Y135" s="410"/>
      <c r="Z135" s="410"/>
      <c r="AA135" s="369"/>
      <c r="AB135" s="369"/>
      <c r="AC135" s="369"/>
    </row>
    <row r="136" spans="1:29" ht="14.25">
      <c r="A136" s="358"/>
      <c r="B136" s="373"/>
      <c r="C136" s="377"/>
      <c r="D136" s="385"/>
      <c r="E136" s="378"/>
      <c r="F136" s="403"/>
      <c r="G136" s="383"/>
      <c r="H136" s="378"/>
      <c r="I136" s="375"/>
      <c r="J136" s="414"/>
      <c r="K136" s="414"/>
      <c r="L136" s="415"/>
      <c r="M136" s="413"/>
      <c r="N136" s="415"/>
      <c r="O136" s="402"/>
      <c r="P136" s="379"/>
      <c r="Q136" s="393"/>
      <c r="R136" s="411"/>
      <c r="S136" s="401"/>
      <c r="T136" s="13"/>
      <c r="U136" s="410"/>
      <c r="V136" s="410"/>
      <c r="W136" s="410"/>
      <c r="X136" s="410"/>
      <c r="Y136" s="410"/>
      <c r="Z136" s="410"/>
      <c r="AA136" s="369"/>
      <c r="AB136" s="369"/>
      <c r="AC136" s="369"/>
    </row>
    <row r="137" spans="1:29" s="369" customFormat="1" ht="14.25">
      <c r="A137" s="358"/>
      <c r="B137" s="373"/>
      <c r="C137" s="377"/>
      <c r="D137" s="385"/>
      <c r="E137" s="378"/>
      <c r="F137" s="403"/>
      <c r="G137" s="383"/>
      <c r="H137" s="378"/>
      <c r="I137" s="375"/>
      <c r="J137" s="414"/>
      <c r="K137" s="414"/>
      <c r="L137" s="415"/>
      <c r="M137" s="413"/>
      <c r="N137" s="415"/>
      <c r="O137" s="402"/>
      <c r="P137" s="379"/>
      <c r="Q137" s="393"/>
      <c r="R137" s="408"/>
      <c r="S137" s="410"/>
      <c r="T137" s="410"/>
      <c r="U137" s="410"/>
      <c r="V137" s="410"/>
      <c r="W137" s="410"/>
      <c r="X137" s="410"/>
      <c r="Y137" s="410"/>
      <c r="Z137" s="410"/>
    </row>
    <row r="138" spans="1:29" s="369" customFormat="1" ht="14.25">
      <c r="A138" s="358"/>
      <c r="B138" s="373"/>
      <c r="C138" s="377"/>
      <c r="D138" s="385"/>
      <c r="E138" s="378"/>
      <c r="F138" s="414"/>
      <c r="G138" s="387"/>
      <c r="H138" s="378"/>
      <c r="I138" s="375"/>
      <c r="J138" s="414"/>
      <c r="K138" s="414"/>
      <c r="L138" s="415"/>
      <c r="M138" s="413"/>
      <c r="N138" s="415"/>
      <c r="O138" s="402"/>
      <c r="P138" s="379"/>
      <c r="Q138" s="393"/>
      <c r="R138" s="408"/>
      <c r="S138" s="410"/>
      <c r="T138" s="410"/>
      <c r="U138" s="410"/>
      <c r="V138" s="410"/>
      <c r="W138" s="410"/>
      <c r="X138" s="410"/>
      <c r="Y138" s="410"/>
      <c r="Z138" s="410"/>
    </row>
    <row r="139" spans="1:29" s="369" customFormat="1" ht="14.25">
      <c r="A139" s="358"/>
      <c r="B139" s="373"/>
      <c r="C139" s="377"/>
      <c r="D139" s="385"/>
      <c r="E139" s="378"/>
      <c r="F139" s="414"/>
      <c r="G139" s="387"/>
      <c r="H139" s="378"/>
      <c r="I139" s="375"/>
      <c r="J139" s="414"/>
      <c r="K139" s="414"/>
      <c r="L139" s="415"/>
      <c r="M139" s="413"/>
      <c r="N139" s="415"/>
      <c r="O139" s="402"/>
      <c r="P139" s="379"/>
      <c r="Q139" s="393"/>
      <c r="R139" s="408"/>
      <c r="S139" s="410"/>
      <c r="T139" s="410"/>
      <c r="U139" s="410"/>
      <c r="V139" s="410"/>
      <c r="W139" s="410"/>
      <c r="X139" s="410"/>
      <c r="Y139" s="410"/>
      <c r="Z139" s="410"/>
    </row>
    <row r="140" spans="1:29" s="369" customFormat="1" ht="14.25">
      <c r="A140" s="358"/>
      <c r="B140" s="373"/>
      <c r="C140" s="377"/>
      <c r="D140" s="385"/>
      <c r="E140" s="378"/>
      <c r="F140" s="403"/>
      <c r="G140" s="383"/>
      <c r="H140" s="378"/>
      <c r="I140" s="375"/>
      <c r="J140" s="414"/>
      <c r="K140" s="405"/>
      <c r="L140" s="415"/>
      <c r="M140" s="413"/>
      <c r="N140" s="415"/>
      <c r="O140" s="402"/>
      <c r="P140" s="407"/>
      <c r="Q140" s="393"/>
      <c r="R140" s="408"/>
      <c r="S140" s="410"/>
      <c r="T140" s="410"/>
      <c r="U140" s="410"/>
      <c r="V140" s="410"/>
      <c r="W140" s="410"/>
      <c r="X140" s="410"/>
      <c r="Y140" s="410"/>
      <c r="Z140" s="410"/>
    </row>
    <row r="141" spans="1:29" s="369" customFormat="1" ht="14.25">
      <c r="A141" s="358"/>
      <c r="B141" s="373"/>
      <c r="C141" s="377"/>
      <c r="D141" s="385"/>
      <c r="E141" s="378"/>
      <c r="F141" s="403"/>
      <c r="G141" s="383"/>
      <c r="H141" s="378"/>
      <c r="I141" s="375"/>
      <c r="J141" s="405"/>
      <c r="K141" s="405"/>
      <c r="L141" s="405"/>
      <c r="M141" s="405"/>
      <c r="N141" s="406"/>
      <c r="O141" s="417"/>
      <c r="P141" s="407"/>
      <c r="Q141" s="393"/>
      <c r="R141" s="408"/>
      <c r="S141" s="410"/>
      <c r="T141" s="410"/>
      <c r="U141" s="410"/>
      <c r="V141" s="410"/>
      <c r="W141" s="410"/>
      <c r="X141" s="410"/>
      <c r="Y141" s="410"/>
      <c r="Z141" s="410"/>
    </row>
    <row r="142" spans="1:29" s="369" customFormat="1" ht="14.25">
      <c r="A142" s="358"/>
      <c r="B142" s="373"/>
      <c r="C142" s="377"/>
      <c r="D142" s="385"/>
      <c r="E142" s="378"/>
      <c r="F142" s="414"/>
      <c r="G142" s="387"/>
      <c r="H142" s="378"/>
      <c r="I142" s="375"/>
      <c r="J142" s="414"/>
      <c r="K142" s="414"/>
      <c r="L142" s="415"/>
      <c r="M142" s="413"/>
      <c r="N142" s="415"/>
      <c r="O142" s="402"/>
      <c r="P142" s="379"/>
      <c r="Q142" s="393"/>
      <c r="R142" s="411"/>
      <c r="S142" s="401"/>
      <c r="T142" s="410"/>
      <c r="U142" s="410"/>
      <c r="V142" s="410"/>
      <c r="W142" s="410"/>
      <c r="X142" s="410"/>
      <c r="Y142" s="410"/>
      <c r="Z142" s="410"/>
    </row>
    <row r="143" spans="1:29" s="369" customFormat="1" ht="14.25">
      <c r="A143" s="358"/>
      <c r="B143" s="373"/>
      <c r="C143" s="377"/>
      <c r="D143" s="385"/>
      <c r="E143" s="378"/>
      <c r="F143" s="403"/>
      <c r="G143" s="383"/>
      <c r="H143" s="378"/>
      <c r="I143" s="375"/>
      <c r="J143" s="352"/>
      <c r="K143" s="352"/>
      <c r="L143" s="352"/>
      <c r="M143" s="352"/>
      <c r="N143" s="404"/>
      <c r="O143" s="402"/>
      <c r="P143" s="380"/>
      <c r="Q143" s="393"/>
      <c r="R143" s="411"/>
      <c r="S143" s="401"/>
      <c r="T143" s="410"/>
      <c r="U143" s="410"/>
      <c r="V143" s="410"/>
      <c r="W143" s="410"/>
      <c r="X143" s="410"/>
      <c r="Y143" s="410"/>
      <c r="Z143" s="410"/>
    </row>
    <row r="144" spans="1:29">
      <c r="A144" s="26"/>
      <c r="B144" s="20"/>
      <c r="C144" s="20"/>
      <c r="D144" s="20"/>
      <c r="E144" s="29"/>
      <c r="F144" s="27"/>
      <c r="G144" s="9"/>
      <c r="H144" s="9"/>
      <c r="I144" s="9"/>
      <c r="J144" s="50"/>
      <c r="K144" s="9"/>
      <c r="L144" s="9"/>
      <c r="M144" s="9"/>
      <c r="N144" s="8"/>
      <c r="O144" s="50"/>
      <c r="P144" s="4"/>
      <c r="Q144" s="8"/>
      <c r="R144" s="138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26"/>
      <c r="B145" s="20"/>
      <c r="C145" s="20"/>
      <c r="D145" s="20"/>
      <c r="E145" s="29"/>
      <c r="F145" s="27"/>
      <c r="G145" s="38"/>
      <c r="H145" s="39"/>
      <c r="I145" s="79"/>
      <c r="J145" s="14"/>
      <c r="K145" s="80"/>
      <c r="L145" s="81"/>
      <c r="M145" s="82"/>
      <c r="N145" s="83"/>
      <c r="O145" s="84"/>
      <c r="P145" s="8"/>
      <c r="Q145" s="13"/>
      <c r="R145" s="138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34"/>
      <c r="B146" s="42"/>
      <c r="C146" s="99"/>
      <c r="D146" s="3"/>
      <c r="E146" s="35"/>
      <c r="F146" s="79"/>
      <c r="G146" s="38"/>
      <c r="H146" s="39"/>
      <c r="I146" s="79"/>
      <c r="J146" s="14"/>
      <c r="K146" s="80"/>
      <c r="L146" s="81"/>
      <c r="M146" s="82"/>
      <c r="N146" s="83"/>
      <c r="O146" s="84"/>
      <c r="P146" s="8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 ht="15">
      <c r="A147" s="2"/>
      <c r="B147" s="100" t="s">
        <v>576</v>
      </c>
      <c r="C147" s="100"/>
      <c r="D147" s="100"/>
      <c r="E147" s="100"/>
      <c r="F147" s="14"/>
      <c r="G147" s="14"/>
      <c r="H147" s="101"/>
      <c r="I147" s="14"/>
      <c r="J147" s="71"/>
      <c r="K147" s="72"/>
      <c r="L147" s="14"/>
      <c r="M147" s="14"/>
      <c r="N147" s="13"/>
      <c r="O147" s="95"/>
      <c r="P147" s="8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 ht="38.25">
      <c r="A148" s="17" t="s">
        <v>16</v>
      </c>
      <c r="B148" s="18" t="s">
        <v>534</v>
      </c>
      <c r="C148" s="18"/>
      <c r="D148" s="19" t="s">
        <v>545</v>
      </c>
      <c r="E148" s="18" t="s">
        <v>546</v>
      </c>
      <c r="F148" s="18" t="s">
        <v>547</v>
      </c>
      <c r="G148" s="18" t="s">
        <v>577</v>
      </c>
      <c r="H148" s="18" t="s">
        <v>578</v>
      </c>
      <c r="I148" s="18" t="s">
        <v>550</v>
      </c>
      <c r="J148" s="58" t="s">
        <v>551</v>
      </c>
      <c r="K148" s="18" t="s">
        <v>552</v>
      </c>
      <c r="L148" s="18" t="s">
        <v>553</v>
      </c>
      <c r="M148" s="18" t="s">
        <v>554</v>
      </c>
      <c r="N148" s="19" t="s">
        <v>555</v>
      </c>
      <c r="O148" s="95"/>
      <c r="P148" s="8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1</v>
      </c>
      <c r="B149" s="102">
        <v>41579</v>
      </c>
      <c r="C149" s="102"/>
      <c r="D149" s="103" t="s">
        <v>579</v>
      </c>
      <c r="E149" s="104" t="s">
        <v>580</v>
      </c>
      <c r="F149" s="105">
        <v>82</v>
      </c>
      <c r="G149" s="104" t="s">
        <v>581</v>
      </c>
      <c r="H149" s="104">
        <v>100</v>
      </c>
      <c r="I149" s="122">
        <v>100</v>
      </c>
      <c r="J149" s="123" t="s">
        <v>582</v>
      </c>
      <c r="K149" s="124">
        <f t="shared" ref="K149:K180" si="113">H149-F149</f>
        <v>18</v>
      </c>
      <c r="L149" s="125">
        <f t="shared" ref="L149:L180" si="114">K149/F149</f>
        <v>0.21951219512195122</v>
      </c>
      <c r="M149" s="126" t="s">
        <v>556</v>
      </c>
      <c r="N149" s="127">
        <v>42657</v>
      </c>
      <c r="O149" s="50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2</v>
      </c>
      <c r="B150" s="102">
        <v>41794</v>
      </c>
      <c r="C150" s="102"/>
      <c r="D150" s="103" t="s">
        <v>583</v>
      </c>
      <c r="E150" s="104" t="s">
        <v>557</v>
      </c>
      <c r="F150" s="105">
        <v>257</v>
      </c>
      <c r="G150" s="104" t="s">
        <v>581</v>
      </c>
      <c r="H150" s="104">
        <v>300</v>
      </c>
      <c r="I150" s="122">
        <v>300</v>
      </c>
      <c r="J150" s="123" t="s">
        <v>582</v>
      </c>
      <c r="K150" s="124">
        <f t="shared" si="113"/>
        <v>43</v>
      </c>
      <c r="L150" s="125">
        <f t="shared" si="114"/>
        <v>0.16731517509727625</v>
      </c>
      <c r="M150" s="126" t="s">
        <v>556</v>
      </c>
      <c r="N150" s="127">
        <v>41822</v>
      </c>
      <c r="O150" s="50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3</v>
      </c>
      <c r="B151" s="102">
        <v>41828</v>
      </c>
      <c r="C151" s="102"/>
      <c r="D151" s="103" t="s">
        <v>584</v>
      </c>
      <c r="E151" s="104" t="s">
        <v>557</v>
      </c>
      <c r="F151" s="105">
        <v>393</v>
      </c>
      <c r="G151" s="104" t="s">
        <v>581</v>
      </c>
      <c r="H151" s="104">
        <v>468</v>
      </c>
      <c r="I151" s="122">
        <v>468</v>
      </c>
      <c r="J151" s="123" t="s">
        <v>582</v>
      </c>
      <c r="K151" s="124">
        <f t="shared" si="113"/>
        <v>75</v>
      </c>
      <c r="L151" s="125">
        <f t="shared" si="114"/>
        <v>0.19083969465648856</v>
      </c>
      <c r="M151" s="126" t="s">
        <v>556</v>
      </c>
      <c r="N151" s="127">
        <v>41863</v>
      </c>
      <c r="O151" s="50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</v>
      </c>
      <c r="B152" s="102">
        <v>41857</v>
      </c>
      <c r="C152" s="102"/>
      <c r="D152" s="103" t="s">
        <v>585</v>
      </c>
      <c r="E152" s="104" t="s">
        <v>557</v>
      </c>
      <c r="F152" s="105">
        <v>205</v>
      </c>
      <c r="G152" s="104" t="s">
        <v>581</v>
      </c>
      <c r="H152" s="104">
        <v>275</v>
      </c>
      <c r="I152" s="122">
        <v>250</v>
      </c>
      <c r="J152" s="123" t="s">
        <v>582</v>
      </c>
      <c r="K152" s="124">
        <f t="shared" si="113"/>
        <v>70</v>
      </c>
      <c r="L152" s="125">
        <f t="shared" si="114"/>
        <v>0.34146341463414637</v>
      </c>
      <c r="M152" s="126" t="s">
        <v>556</v>
      </c>
      <c r="N152" s="127">
        <v>41962</v>
      </c>
      <c r="O152" s="50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5</v>
      </c>
      <c r="B153" s="102">
        <v>41886</v>
      </c>
      <c r="C153" s="102"/>
      <c r="D153" s="103" t="s">
        <v>586</v>
      </c>
      <c r="E153" s="104" t="s">
        <v>557</v>
      </c>
      <c r="F153" s="105">
        <v>162</v>
      </c>
      <c r="G153" s="104" t="s">
        <v>581</v>
      </c>
      <c r="H153" s="104">
        <v>190</v>
      </c>
      <c r="I153" s="122">
        <v>190</v>
      </c>
      <c r="J153" s="123" t="s">
        <v>582</v>
      </c>
      <c r="K153" s="124">
        <f t="shared" si="113"/>
        <v>28</v>
      </c>
      <c r="L153" s="125">
        <f t="shared" si="114"/>
        <v>0.1728395061728395</v>
      </c>
      <c r="M153" s="126" t="s">
        <v>556</v>
      </c>
      <c r="N153" s="127">
        <v>42006</v>
      </c>
      <c r="O153" s="50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6</v>
      </c>
      <c r="B154" s="102">
        <v>41886</v>
      </c>
      <c r="C154" s="102"/>
      <c r="D154" s="103" t="s">
        <v>587</v>
      </c>
      <c r="E154" s="104" t="s">
        <v>557</v>
      </c>
      <c r="F154" s="105">
        <v>75</v>
      </c>
      <c r="G154" s="104" t="s">
        <v>581</v>
      </c>
      <c r="H154" s="104">
        <v>91.5</v>
      </c>
      <c r="I154" s="122" t="s">
        <v>588</v>
      </c>
      <c r="J154" s="123" t="s">
        <v>589</v>
      </c>
      <c r="K154" s="124">
        <f t="shared" si="113"/>
        <v>16.5</v>
      </c>
      <c r="L154" s="125">
        <f t="shared" si="114"/>
        <v>0.22</v>
      </c>
      <c r="M154" s="126" t="s">
        <v>556</v>
      </c>
      <c r="N154" s="127">
        <v>41954</v>
      </c>
      <c r="O154" s="50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7</v>
      </c>
      <c r="B155" s="102">
        <v>41913</v>
      </c>
      <c r="C155" s="102"/>
      <c r="D155" s="103" t="s">
        <v>590</v>
      </c>
      <c r="E155" s="104" t="s">
        <v>557</v>
      </c>
      <c r="F155" s="105">
        <v>850</v>
      </c>
      <c r="G155" s="104" t="s">
        <v>581</v>
      </c>
      <c r="H155" s="104">
        <v>982.5</v>
      </c>
      <c r="I155" s="122">
        <v>1050</v>
      </c>
      <c r="J155" s="123" t="s">
        <v>591</v>
      </c>
      <c r="K155" s="124">
        <f t="shared" si="113"/>
        <v>132.5</v>
      </c>
      <c r="L155" s="125">
        <f t="shared" si="114"/>
        <v>0.15588235294117647</v>
      </c>
      <c r="M155" s="126" t="s">
        <v>556</v>
      </c>
      <c r="N155" s="127">
        <v>42039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8</v>
      </c>
      <c r="B156" s="102">
        <v>41913</v>
      </c>
      <c r="C156" s="102"/>
      <c r="D156" s="103" t="s">
        <v>592</v>
      </c>
      <c r="E156" s="104" t="s">
        <v>557</v>
      </c>
      <c r="F156" s="105">
        <v>475</v>
      </c>
      <c r="G156" s="104" t="s">
        <v>581</v>
      </c>
      <c r="H156" s="104">
        <v>515</v>
      </c>
      <c r="I156" s="122">
        <v>600</v>
      </c>
      <c r="J156" s="123" t="s">
        <v>593</v>
      </c>
      <c r="K156" s="124">
        <f t="shared" si="113"/>
        <v>40</v>
      </c>
      <c r="L156" s="125">
        <f t="shared" si="114"/>
        <v>8.4210526315789472E-2</v>
      </c>
      <c r="M156" s="126" t="s">
        <v>556</v>
      </c>
      <c r="N156" s="127">
        <v>41939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9</v>
      </c>
      <c r="B157" s="102">
        <v>41913</v>
      </c>
      <c r="C157" s="102"/>
      <c r="D157" s="103" t="s">
        <v>594</v>
      </c>
      <c r="E157" s="104" t="s">
        <v>557</v>
      </c>
      <c r="F157" s="105">
        <v>86</v>
      </c>
      <c r="G157" s="104" t="s">
        <v>581</v>
      </c>
      <c r="H157" s="104">
        <v>99</v>
      </c>
      <c r="I157" s="122">
        <v>140</v>
      </c>
      <c r="J157" s="123" t="s">
        <v>595</v>
      </c>
      <c r="K157" s="124">
        <f t="shared" si="113"/>
        <v>13</v>
      </c>
      <c r="L157" s="125">
        <f t="shared" si="114"/>
        <v>0.15116279069767441</v>
      </c>
      <c r="M157" s="126" t="s">
        <v>556</v>
      </c>
      <c r="N157" s="127">
        <v>41939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10</v>
      </c>
      <c r="B158" s="102">
        <v>41926</v>
      </c>
      <c r="C158" s="102"/>
      <c r="D158" s="103" t="s">
        <v>596</v>
      </c>
      <c r="E158" s="104" t="s">
        <v>557</v>
      </c>
      <c r="F158" s="105">
        <v>496.6</v>
      </c>
      <c r="G158" s="104" t="s">
        <v>581</v>
      </c>
      <c r="H158" s="104">
        <v>621</v>
      </c>
      <c r="I158" s="122">
        <v>580</v>
      </c>
      <c r="J158" s="123" t="s">
        <v>582</v>
      </c>
      <c r="K158" s="124">
        <f t="shared" si="113"/>
        <v>124.39999999999998</v>
      </c>
      <c r="L158" s="125">
        <f t="shared" si="114"/>
        <v>0.25050342327829234</v>
      </c>
      <c r="M158" s="126" t="s">
        <v>556</v>
      </c>
      <c r="N158" s="127">
        <v>42605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11</v>
      </c>
      <c r="B159" s="102">
        <v>41926</v>
      </c>
      <c r="C159" s="102"/>
      <c r="D159" s="103" t="s">
        <v>597</v>
      </c>
      <c r="E159" s="104" t="s">
        <v>557</v>
      </c>
      <c r="F159" s="105">
        <v>2481.9</v>
      </c>
      <c r="G159" s="104" t="s">
        <v>581</v>
      </c>
      <c r="H159" s="104">
        <v>2840</v>
      </c>
      <c r="I159" s="122">
        <v>2870</v>
      </c>
      <c r="J159" s="123" t="s">
        <v>598</v>
      </c>
      <c r="K159" s="124">
        <f t="shared" si="113"/>
        <v>358.09999999999991</v>
      </c>
      <c r="L159" s="125">
        <f t="shared" si="114"/>
        <v>0.14428462065353154</v>
      </c>
      <c r="M159" s="126" t="s">
        <v>556</v>
      </c>
      <c r="N159" s="127">
        <v>42017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12</v>
      </c>
      <c r="B160" s="102">
        <v>41928</v>
      </c>
      <c r="C160" s="102"/>
      <c r="D160" s="103" t="s">
        <v>599</v>
      </c>
      <c r="E160" s="104" t="s">
        <v>557</v>
      </c>
      <c r="F160" s="105">
        <v>84.5</v>
      </c>
      <c r="G160" s="104" t="s">
        <v>581</v>
      </c>
      <c r="H160" s="104">
        <v>93</v>
      </c>
      <c r="I160" s="122">
        <v>110</v>
      </c>
      <c r="J160" s="123" t="s">
        <v>600</v>
      </c>
      <c r="K160" s="124">
        <f t="shared" si="113"/>
        <v>8.5</v>
      </c>
      <c r="L160" s="125">
        <f t="shared" si="114"/>
        <v>0.10059171597633136</v>
      </c>
      <c r="M160" s="126" t="s">
        <v>556</v>
      </c>
      <c r="N160" s="127">
        <v>41939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13</v>
      </c>
      <c r="B161" s="102">
        <v>41928</v>
      </c>
      <c r="C161" s="102"/>
      <c r="D161" s="103" t="s">
        <v>601</v>
      </c>
      <c r="E161" s="104" t="s">
        <v>557</v>
      </c>
      <c r="F161" s="105">
        <v>401</v>
      </c>
      <c r="G161" s="104" t="s">
        <v>581</v>
      </c>
      <c r="H161" s="104">
        <v>428</v>
      </c>
      <c r="I161" s="122">
        <v>450</v>
      </c>
      <c r="J161" s="123" t="s">
        <v>602</v>
      </c>
      <c r="K161" s="124">
        <f t="shared" si="113"/>
        <v>27</v>
      </c>
      <c r="L161" s="125">
        <f t="shared" si="114"/>
        <v>6.7331670822942641E-2</v>
      </c>
      <c r="M161" s="126" t="s">
        <v>556</v>
      </c>
      <c r="N161" s="127">
        <v>42020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14</v>
      </c>
      <c r="B162" s="102">
        <v>41928</v>
      </c>
      <c r="C162" s="102"/>
      <c r="D162" s="103" t="s">
        <v>603</v>
      </c>
      <c r="E162" s="104" t="s">
        <v>557</v>
      </c>
      <c r="F162" s="105">
        <v>101</v>
      </c>
      <c r="G162" s="104" t="s">
        <v>581</v>
      </c>
      <c r="H162" s="104">
        <v>112</v>
      </c>
      <c r="I162" s="122">
        <v>120</v>
      </c>
      <c r="J162" s="123" t="s">
        <v>604</v>
      </c>
      <c r="K162" s="124">
        <f t="shared" si="113"/>
        <v>11</v>
      </c>
      <c r="L162" s="125">
        <f t="shared" si="114"/>
        <v>0.10891089108910891</v>
      </c>
      <c r="M162" s="126" t="s">
        <v>556</v>
      </c>
      <c r="N162" s="127">
        <v>41939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15</v>
      </c>
      <c r="B163" s="102">
        <v>41954</v>
      </c>
      <c r="C163" s="102"/>
      <c r="D163" s="103" t="s">
        <v>605</v>
      </c>
      <c r="E163" s="104" t="s">
        <v>557</v>
      </c>
      <c r="F163" s="105">
        <v>59</v>
      </c>
      <c r="G163" s="104" t="s">
        <v>581</v>
      </c>
      <c r="H163" s="104">
        <v>76</v>
      </c>
      <c r="I163" s="122">
        <v>76</v>
      </c>
      <c r="J163" s="123" t="s">
        <v>582</v>
      </c>
      <c r="K163" s="124">
        <f t="shared" si="113"/>
        <v>17</v>
      </c>
      <c r="L163" s="125">
        <f t="shared" si="114"/>
        <v>0.28813559322033899</v>
      </c>
      <c r="M163" s="126" t="s">
        <v>556</v>
      </c>
      <c r="N163" s="127">
        <v>43032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16</v>
      </c>
      <c r="B164" s="102">
        <v>41954</v>
      </c>
      <c r="C164" s="102"/>
      <c r="D164" s="103" t="s">
        <v>594</v>
      </c>
      <c r="E164" s="104" t="s">
        <v>557</v>
      </c>
      <c r="F164" s="105">
        <v>99</v>
      </c>
      <c r="G164" s="104" t="s">
        <v>581</v>
      </c>
      <c r="H164" s="104">
        <v>120</v>
      </c>
      <c r="I164" s="122">
        <v>120</v>
      </c>
      <c r="J164" s="123" t="s">
        <v>606</v>
      </c>
      <c r="K164" s="124">
        <f t="shared" si="113"/>
        <v>21</v>
      </c>
      <c r="L164" s="125">
        <f t="shared" si="114"/>
        <v>0.21212121212121213</v>
      </c>
      <c r="M164" s="126" t="s">
        <v>556</v>
      </c>
      <c r="N164" s="127">
        <v>41960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17</v>
      </c>
      <c r="B165" s="102">
        <v>41956</v>
      </c>
      <c r="C165" s="102"/>
      <c r="D165" s="103" t="s">
        <v>607</v>
      </c>
      <c r="E165" s="104" t="s">
        <v>557</v>
      </c>
      <c r="F165" s="105">
        <v>22</v>
      </c>
      <c r="G165" s="104" t="s">
        <v>581</v>
      </c>
      <c r="H165" s="104">
        <v>33.549999999999997</v>
      </c>
      <c r="I165" s="122">
        <v>32</v>
      </c>
      <c r="J165" s="123" t="s">
        <v>608</v>
      </c>
      <c r="K165" s="124">
        <f t="shared" si="113"/>
        <v>11.549999999999997</v>
      </c>
      <c r="L165" s="125">
        <f t="shared" si="114"/>
        <v>0.52499999999999991</v>
      </c>
      <c r="M165" s="126" t="s">
        <v>556</v>
      </c>
      <c r="N165" s="127">
        <v>42188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18</v>
      </c>
      <c r="B166" s="102">
        <v>41976</v>
      </c>
      <c r="C166" s="102"/>
      <c r="D166" s="103" t="s">
        <v>609</v>
      </c>
      <c r="E166" s="104" t="s">
        <v>557</v>
      </c>
      <c r="F166" s="105">
        <v>440</v>
      </c>
      <c r="G166" s="104" t="s">
        <v>581</v>
      </c>
      <c r="H166" s="104">
        <v>520</v>
      </c>
      <c r="I166" s="122">
        <v>520</v>
      </c>
      <c r="J166" s="123" t="s">
        <v>610</v>
      </c>
      <c r="K166" s="124">
        <f t="shared" si="113"/>
        <v>80</v>
      </c>
      <c r="L166" s="125">
        <f t="shared" si="114"/>
        <v>0.18181818181818182</v>
      </c>
      <c r="M166" s="126" t="s">
        <v>556</v>
      </c>
      <c r="N166" s="127">
        <v>42208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19</v>
      </c>
      <c r="B167" s="102">
        <v>41976</v>
      </c>
      <c r="C167" s="102"/>
      <c r="D167" s="103" t="s">
        <v>611</v>
      </c>
      <c r="E167" s="104" t="s">
        <v>557</v>
      </c>
      <c r="F167" s="105">
        <v>360</v>
      </c>
      <c r="G167" s="104" t="s">
        <v>581</v>
      </c>
      <c r="H167" s="104">
        <v>427</v>
      </c>
      <c r="I167" s="122">
        <v>425</v>
      </c>
      <c r="J167" s="123" t="s">
        <v>612</v>
      </c>
      <c r="K167" s="124">
        <f t="shared" si="113"/>
        <v>67</v>
      </c>
      <c r="L167" s="125">
        <f t="shared" si="114"/>
        <v>0.18611111111111112</v>
      </c>
      <c r="M167" s="126" t="s">
        <v>556</v>
      </c>
      <c r="N167" s="127">
        <v>42058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20</v>
      </c>
      <c r="B168" s="102">
        <v>42012</v>
      </c>
      <c r="C168" s="102"/>
      <c r="D168" s="103" t="s">
        <v>613</v>
      </c>
      <c r="E168" s="104" t="s">
        <v>557</v>
      </c>
      <c r="F168" s="105">
        <v>360</v>
      </c>
      <c r="G168" s="104" t="s">
        <v>581</v>
      </c>
      <c r="H168" s="104">
        <v>455</v>
      </c>
      <c r="I168" s="122">
        <v>420</v>
      </c>
      <c r="J168" s="123" t="s">
        <v>614</v>
      </c>
      <c r="K168" s="124">
        <f t="shared" si="113"/>
        <v>95</v>
      </c>
      <c r="L168" s="125">
        <f t="shared" si="114"/>
        <v>0.2638888888888889</v>
      </c>
      <c r="M168" s="126" t="s">
        <v>556</v>
      </c>
      <c r="N168" s="127">
        <v>42024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21</v>
      </c>
      <c r="B169" s="102">
        <v>42012</v>
      </c>
      <c r="C169" s="102"/>
      <c r="D169" s="103" t="s">
        <v>615</v>
      </c>
      <c r="E169" s="104" t="s">
        <v>557</v>
      </c>
      <c r="F169" s="105">
        <v>130</v>
      </c>
      <c r="G169" s="104"/>
      <c r="H169" s="104">
        <v>175.5</v>
      </c>
      <c r="I169" s="122">
        <v>165</v>
      </c>
      <c r="J169" s="123" t="s">
        <v>616</v>
      </c>
      <c r="K169" s="124">
        <f t="shared" si="113"/>
        <v>45.5</v>
      </c>
      <c r="L169" s="125">
        <f t="shared" si="114"/>
        <v>0.35</v>
      </c>
      <c r="M169" s="126" t="s">
        <v>556</v>
      </c>
      <c r="N169" s="127">
        <v>43088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22</v>
      </c>
      <c r="B170" s="102">
        <v>42040</v>
      </c>
      <c r="C170" s="102"/>
      <c r="D170" s="103" t="s">
        <v>376</v>
      </c>
      <c r="E170" s="104" t="s">
        <v>580</v>
      </c>
      <c r="F170" s="105">
        <v>98</v>
      </c>
      <c r="G170" s="104"/>
      <c r="H170" s="104">
        <v>120</v>
      </c>
      <c r="I170" s="122">
        <v>120</v>
      </c>
      <c r="J170" s="123" t="s">
        <v>582</v>
      </c>
      <c r="K170" s="124">
        <f t="shared" si="113"/>
        <v>22</v>
      </c>
      <c r="L170" s="125">
        <f t="shared" si="114"/>
        <v>0.22448979591836735</v>
      </c>
      <c r="M170" s="126" t="s">
        <v>556</v>
      </c>
      <c r="N170" s="127">
        <v>42753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23</v>
      </c>
      <c r="B171" s="102">
        <v>42040</v>
      </c>
      <c r="C171" s="102"/>
      <c r="D171" s="103" t="s">
        <v>617</v>
      </c>
      <c r="E171" s="104" t="s">
        <v>580</v>
      </c>
      <c r="F171" s="105">
        <v>196</v>
      </c>
      <c r="G171" s="104"/>
      <c r="H171" s="104">
        <v>262</v>
      </c>
      <c r="I171" s="122">
        <v>255</v>
      </c>
      <c r="J171" s="123" t="s">
        <v>582</v>
      </c>
      <c r="K171" s="124">
        <f t="shared" si="113"/>
        <v>66</v>
      </c>
      <c r="L171" s="125">
        <f t="shared" si="114"/>
        <v>0.33673469387755101</v>
      </c>
      <c r="M171" s="126" t="s">
        <v>556</v>
      </c>
      <c r="N171" s="127">
        <v>42599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5">
        <v>24</v>
      </c>
      <c r="B172" s="106">
        <v>42067</v>
      </c>
      <c r="C172" s="106"/>
      <c r="D172" s="107" t="s">
        <v>375</v>
      </c>
      <c r="E172" s="108" t="s">
        <v>580</v>
      </c>
      <c r="F172" s="109">
        <v>235</v>
      </c>
      <c r="G172" s="109"/>
      <c r="H172" s="110">
        <v>77</v>
      </c>
      <c r="I172" s="128" t="s">
        <v>618</v>
      </c>
      <c r="J172" s="129" t="s">
        <v>619</v>
      </c>
      <c r="K172" s="130">
        <f t="shared" si="113"/>
        <v>-158</v>
      </c>
      <c r="L172" s="131">
        <f t="shared" si="114"/>
        <v>-0.67234042553191486</v>
      </c>
      <c r="M172" s="132" t="s">
        <v>620</v>
      </c>
      <c r="N172" s="133">
        <v>43522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25</v>
      </c>
      <c r="B173" s="102">
        <v>42067</v>
      </c>
      <c r="C173" s="102"/>
      <c r="D173" s="103" t="s">
        <v>453</v>
      </c>
      <c r="E173" s="104" t="s">
        <v>580</v>
      </c>
      <c r="F173" s="105">
        <v>185</v>
      </c>
      <c r="G173" s="104"/>
      <c r="H173" s="104">
        <v>224</v>
      </c>
      <c r="I173" s="122" t="s">
        <v>621</v>
      </c>
      <c r="J173" s="123" t="s">
        <v>582</v>
      </c>
      <c r="K173" s="124">
        <f t="shared" si="113"/>
        <v>39</v>
      </c>
      <c r="L173" s="125">
        <f t="shared" si="114"/>
        <v>0.21081081081081082</v>
      </c>
      <c r="M173" s="126" t="s">
        <v>556</v>
      </c>
      <c r="N173" s="127">
        <v>42647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339">
        <v>26</v>
      </c>
      <c r="B174" s="111">
        <v>42090</v>
      </c>
      <c r="C174" s="111"/>
      <c r="D174" s="112" t="s">
        <v>622</v>
      </c>
      <c r="E174" s="113" t="s">
        <v>580</v>
      </c>
      <c r="F174" s="114">
        <v>49.5</v>
      </c>
      <c r="G174" s="115"/>
      <c r="H174" s="115">
        <v>15.85</v>
      </c>
      <c r="I174" s="115">
        <v>67</v>
      </c>
      <c r="J174" s="134" t="s">
        <v>623</v>
      </c>
      <c r="K174" s="115">
        <f t="shared" si="113"/>
        <v>-33.65</v>
      </c>
      <c r="L174" s="135">
        <f t="shared" si="114"/>
        <v>-0.67979797979797973</v>
      </c>
      <c r="M174" s="132" t="s">
        <v>620</v>
      </c>
      <c r="N174" s="136">
        <v>43627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27</v>
      </c>
      <c r="B175" s="102">
        <v>42093</v>
      </c>
      <c r="C175" s="102"/>
      <c r="D175" s="103" t="s">
        <v>624</v>
      </c>
      <c r="E175" s="104" t="s">
        <v>580</v>
      </c>
      <c r="F175" s="105">
        <v>183.5</v>
      </c>
      <c r="G175" s="104"/>
      <c r="H175" s="104">
        <v>219</v>
      </c>
      <c r="I175" s="122">
        <v>218</v>
      </c>
      <c r="J175" s="123" t="s">
        <v>625</v>
      </c>
      <c r="K175" s="124">
        <f t="shared" si="113"/>
        <v>35.5</v>
      </c>
      <c r="L175" s="125">
        <f t="shared" si="114"/>
        <v>0.19346049046321526</v>
      </c>
      <c r="M175" s="126" t="s">
        <v>556</v>
      </c>
      <c r="N175" s="127">
        <v>42103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28</v>
      </c>
      <c r="B176" s="102">
        <v>42114</v>
      </c>
      <c r="C176" s="102"/>
      <c r="D176" s="103" t="s">
        <v>626</v>
      </c>
      <c r="E176" s="104" t="s">
        <v>580</v>
      </c>
      <c r="F176" s="105">
        <f>(227+237)/2</f>
        <v>232</v>
      </c>
      <c r="G176" s="104"/>
      <c r="H176" s="104">
        <v>298</v>
      </c>
      <c r="I176" s="122">
        <v>298</v>
      </c>
      <c r="J176" s="123" t="s">
        <v>582</v>
      </c>
      <c r="K176" s="124">
        <f t="shared" si="113"/>
        <v>66</v>
      </c>
      <c r="L176" s="125">
        <f t="shared" si="114"/>
        <v>0.28448275862068967</v>
      </c>
      <c r="M176" s="126" t="s">
        <v>556</v>
      </c>
      <c r="N176" s="127">
        <v>42823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29</v>
      </c>
      <c r="B177" s="102">
        <v>42128</v>
      </c>
      <c r="C177" s="102"/>
      <c r="D177" s="103" t="s">
        <v>627</v>
      </c>
      <c r="E177" s="104" t="s">
        <v>557</v>
      </c>
      <c r="F177" s="105">
        <v>385</v>
      </c>
      <c r="G177" s="104"/>
      <c r="H177" s="104">
        <f>212.5+331</f>
        <v>543.5</v>
      </c>
      <c r="I177" s="122">
        <v>510</v>
      </c>
      <c r="J177" s="123" t="s">
        <v>628</v>
      </c>
      <c r="K177" s="124">
        <f t="shared" si="113"/>
        <v>158.5</v>
      </c>
      <c r="L177" s="125">
        <f t="shared" si="114"/>
        <v>0.41168831168831171</v>
      </c>
      <c r="M177" s="126" t="s">
        <v>556</v>
      </c>
      <c r="N177" s="127">
        <v>42235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30</v>
      </c>
      <c r="B178" s="102">
        <v>42128</v>
      </c>
      <c r="C178" s="102"/>
      <c r="D178" s="103" t="s">
        <v>629</v>
      </c>
      <c r="E178" s="104" t="s">
        <v>557</v>
      </c>
      <c r="F178" s="105">
        <v>115.5</v>
      </c>
      <c r="G178" s="104"/>
      <c r="H178" s="104">
        <v>146</v>
      </c>
      <c r="I178" s="122">
        <v>142</v>
      </c>
      <c r="J178" s="123" t="s">
        <v>630</v>
      </c>
      <c r="K178" s="124">
        <f t="shared" si="113"/>
        <v>30.5</v>
      </c>
      <c r="L178" s="125">
        <f t="shared" si="114"/>
        <v>0.26406926406926406</v>
      </c>
      <c r="M178" s="126" t="s">
        <v>556</v>
      </c>
      <c r="N178" s="127">
        <v>42202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31</v>
      </c>
      <c r="B179" s="102">
        <v>42151</v>
      </c>
      <c r="C179" s="102"/>
      <c r="D179" s="103" t="s">
        <v>631</v>
      </c>
      <c r="E179" s="104" t="s">
        <v>557</v>
      </c>
      <c r="F179" s="105">
        <v>237.5</v>
      </c>
      <c r="G179" s="104"/>
      <c r="H179" s="104">
        <v>279.5</v>
      </c>
      <c r="I179" s="122">
        <v>278</v>
      </c>
      <c r="J179" s="123" t="s">
        <v>582</v>
      </c>
      <c r="K179" s="124">
        <f t="shared" si="113"/>
        <v>42</v>
      </c>
      <c r="L179" s="125">
        <f t="shared" si="114"/>
        <v>0.17684210526315788</v>
      </c>
      <c r="M179" s="126" t="s">
        <v>556</v>
      </c>
      <c r="N179" s="127">
        <v>42222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32</v>
      </c>
      <c r="B180" s="102">
        <v>42174</v>
      </c>
      <c r="C180" s="102"/>
      <c r="D180" s="103" t="s">
        <v>601</v>
      </c>
      <c r="E180" s="104" t="s">
        <v>580</v>
      </c>
      <c r="F180" s="105">
        <v>340</v>
      </c>
      <c r="G180" s="104"/>
      <c r="H180" s="104">
        <v>448</v>
      </c>
      <c r="I180" s="122">
        <v>448</v>
      </c>
      <c r="J180" s="123" t="s">
        <v>582</v>
      </c>
      <c r="K180" s="124">
        <f t="shared" si="113"/>
        <v>108</v>
      </c>
      <c r="L180" s="125">
        <f t="shared" si="114"/>
        <v>0.31764705882352939</v>
      </c>
      <c r="M180" s="126" t="s">
        <v>556</v>
      </c>
      <c r="N180" s="127">
        <v>43018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33</v>
      </c>
      <c r="B181" s="102">
        <v>42191</v>
      </c>
      <c r="C181" s="102"/>
      <c r="D181" s="103" t="s">
        <v>632</v>
      </c>
      <c r="E181" s="104" t="s">
        <v>580</v>
      </c>
      <c r="F181" s="105">
        <v>390</v>
      </c>
      <c r="G181" s="104"/>
      <c r="H181" s="104">
        <v>460</v>
      </c>
      <c r="I181" s="122">
        <v>460</v>
      </c>
      <c r="J181" s="123" t="s">
        <v>582</v>
      </c>
      <c r="K181" s="124">
        <f t="shared" ref="K181:K201" si="115">H181-F181</f>
        <v>70</v>
      </c>
      <c r="L181" s="125">
        <f t="shared" ref="L181:L201" si="116">K181/F181</f>
        <v>0.17948717948717949</v>
      </c>
      <c r="M181" s="126" t="s">
        <v>556</v>
      </c>
      <c r="N181" s="127">
        <v>42478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5">
        <v>34</v>
      </c>
      <c r="B182" s="106">
        <v>42195</v>
      </c>
      <c r="C182" s="106"/>
      <c r="D182" s="107" t="s">
        <v>633</v>
      </c>
      <c r="E182" s="108" t="s">
        <v>580</v>
      </c>
      <c r="F182" s="109">
        <v>122.5</v>
      </c>
      <c r="G182" s="109"/>
      <c r="H182" s="110">
        <v>61</v>
      </c>
      <c r="I182" s="128">
        <v>172</v>
      </c>
      <c r="J182" s="129" t="s">
        <v>634</v>
      </c>
      <c r="K182" s="130">
        <f t="shared" si="115"/>
        <v>-61.5</v>
      </c>
      <c r="L182" s="131">
        <f t="shared" si="116"/>
        <v>-0.50204081632653064</v>
      </c>
      <c r="M182" s="132" t="s">
        <v>620</v>
      </c>
      <c r="N182" s="133">
        <v>43333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35</v>
      </c>
      <c r="B183" s="102">
        <v>42219</v>
      </c>
      <c r="C183" s="102"/>
      <c r="D183" s="103" t="s">
        <v>635</v>
      </c>
      <c r="E183" s="104" t="s">
        <v>580</v>
      </c>
      <c r="F183" s="105">
        <v>297.5</v>
      </c>
      <c r="G183" s="104"/>
      <c r="H183" s="104">
        <v>350</v>
      </c>
      <c r="I183" s="122">
        <v>360</v>
      </c>
      <c r="J183" s="123" t="s">
        <v>636</v>
      </c>
      <c r="K183" s="124">
        <f t="shared" si="115"/>
        <v>52.5</v>
      </c>
      <c r="L183" s="125">
        <f t="shared" si="116"/>
        <v>0.17647058823529413</v>
      </c>
      <c r="M183" s="126" t="s">
        <v>556</v>
      </c>
      <c r="N183" s="127">
        <v>42232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36</v>
      </c>
      <c r="B184" s="102">
        <v>42219</v>
      </c>
      <c r="C184" s="102"/>
      <c r="D184" s="103" t="s">
        <v>637</v>
      </c>
      <c r="E184" s="104" t="s">
        <v>580</v>
      </c>
      <c r="F184" s="105">
        <v>115.5</v>
      </c>
      <c r="G184" s="104"/>
      <c r="H184" s="104">
        <v>149</v>
      </c>
      <c r="I184" s="122">
        <v>140</v>
      </c>
      <c r="J184" s="137" t="s">
        <v>638</v>
      </c>
      <c r="K184" s="124">
        <f t="shared" si="115"/>
        <v>33.5</v>
      </c>
      <c r="L184" s="125">
        <f t="shared" si="116"/>
        <v>0.29004329004329005</v>
      </c>
      <c r="M184" s="126" t="s">
        <v>556</v>
      </c>
      <c r="N184" s="127">
        <v>42740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37</v>
      </c>
      <c r="B185" s="102">
        <v>42251</v>
      </c>
      <c r="C185" s="102"/>
      <c r="D185" s="103" t="s">
        <v>631</v>
      </c>
      <c r="E185" s="104" t="s">
        <v>580</v>
      </c>
      <c r="F185" s="105">
        <v>226</v>
      </c>
      <c r="G185" s="104"/>
      <c r="H185" s="104">
        <v>292</v>
      </c>
      <c r="I185" s="122">
        <v>292</v>
      </c>
      <c r="J185" s="123" t="s">
        <v>639</v>
      </c>
      <c r="K185" s="124">
        <f t="shared" si="115"/>
        <v>66</v>
      </c>
      <c r="L185" s="125">
        <f t="shared" si="116"/>
        <v>0.29203539823008851</v>
      </c>
      <c r="M185" s="126" t="s">
        <v>556</v>
      </c>
      <c r="N185" s="127">
        <v>42286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38</v>
      </c>
      <c r="B186" s="102">
        <v>42254</v>
      </c>
      <c r="C186" s="102"/>
      <c r="D186" s="103" t="s">
        <v>626</v>
      </c>
      <c r="E186" s="104" t="s">
        <v>580</v>
      </c>
      <c r="F186" s="105">
        <v>232.5</v>
      </c>
      <c r="G186" s="104"/>
      <c r="H186" s="104">
        <v>312.5</v>
      </c>
      <c r="I186" s="122">
        <v>310</v>
      </c>
      <c r="J186" s="123" t="s">
        <v>582</v>
      </c>
      <c r="K186" s="124">
        <f t="shared" si="115"/>
        <v>80</v>
      </c>
      <c r="L186" s="125">
        <f t="shared" si="116"/>
        <v>0.34408602150537637</v>
      </c>
      <c r="M186" s="126" t="s">
        <v>556</v>
      </c>
      <c r="N186" s="127">
        <v>42823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39</v>
      </c>
      <c r="B187" s="102">
        <v>42268</v>
      </c>
      <c r="C187" s="102"/>
      <c r="D187" s="103" t="s">
        <v>640</v>
      </c>
      <c r="E187" s="104" t="s">
        <v>580</v>
      </c>
      <c r="F187" s="105">
        <v>196.5</v>
      </c>
      <c r="G187" s="104"/>
      <c r="H187" s="104">
        <v>238</v>
      </c>
      <c r="I187" s="122">
        <v>238</v>
      </c>
      <c r="J187" s="123" t="s">
        <v>639</v>
      </c>
      <c r="K187" s="124">
        <f t="shared" si="115"/>
        <v>41.5</v>
      </c>
      <c r="L187" s="125">
        <f t="shared" si="116"/>
        <v>0.21119592875318066</v>
      </c>
      <c r="M187" s="126" t="s">
        <v>556</v>
      </c>
      <c r="N187" s="127">
        <v>42291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40</v>
      </c>
      <c r="B188" s="102">
        <v>42271</v>
      </c>
      <c r="C188" s="102"/>
      <c r="D188" s="103" t="s">
        <v>579</v>
      </c>
      <c r="E188" s="104" t="s">
        <v>580</v>
      </c>
      <c r="F188" s="105">
        <v>65</v>
      </c>
      <c r="G188" s="104"/>
      <c r="H188" s="104">
        <v>82</v>
      </c>
      <c r="I188" s="122">
        <v>82</v>
      </c>
      <c r="J188" s="123" t="s">
        <v>639</v>
      </c>
      <c r="K188" s="124">
        <f t="shared" si="115"/>
        <v>17</v>
      </c>
      <c r="L188" s="125">
        <f t="shared" si="116"/>
        <v>0.26153846153846155</v>
      </c>
      <c r="M188" s="126" t="s">
        <v>556</v>
      </c>
      <c r="N188" s="127">
        <v>42578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41</v>
      </c>
      <c r="B189" s="102">
        <v>42291</v>
      </c>
      <c r="C189" s="102"/>
      <c r="D189" s="103" t="s">
        <v>641</v>
      </c>
      <c r="E189" s="104" t="s">
        <v>580</v>
      </c>
      <c r="F189" s="105">
        <v>144</v>
      </c>
      <c r="G189" s="104"/>
      <c r="H189" s="104">
        <v>182.5</v>
      </c>
      <c r="I189" s="122">
        <v>181</v>
      </c>
      <c r="J189" s="123" t="s">
        <v>639</v>
      </c>
      <c r="K189" s="124">
        <f t="shared" si="115"/>
        <v>38.5</v>
      </c>
      <c r="L189" s="125">
        <f t="shared" si="116"/>
        <v>0.2673611111111111</v>
      </c>
      <c r="M189" s="126" t="s">
        <v>556</v>
      </c>
      <c r="N189" s="127">
        <v>42817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42</v>
      </c>
      <c r="B190" s="102">
        <v>42291</v>
      </c>
      <c r="C190" s="102"/>
      <c r="D190" s="103" t="s">
        <v>642</v>
      </c>
      <c r="E190" s="104" t="s">
        <v>580</v>
      </c>
      <c r="F190" s="105">
        <v>264</v>
      </c>
      <c r="G190" s="104"/>
      <c r="H190" s="104">
        <v>311</v>
      </c>
      <c r="I190" s="122">
        <v>311</v>
      </c>
      <c r="J190" s="123" t="s">
        <v>639</v>
      </c>
      <c r="K190" s="124">
        <f t="shared" si="115"/>
        <v>47</v>
      </c>
      <c r="L190" s="125">
        <f t="shared" si="116"/>
        <v>0.17803030303030304</v>
      </c>
      <c r="M190" s="126" t="s">
        <v>556</v>
      </c>
      <c r="N190" s="127">
        <v>42604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43</v>
      </c>
      <c r="B191" s="102">
        <v>42318</v>
      </c>
      <c r="C191" s="102"/>
      <c r="D191" s="103" t="s">
        <v>643</v>
      </c>
      <c r="E191" s="104" t="s">
        <v>557</v>
      </c>
      <c r="F191" s="105">
        <v>549.5</v>
      </c>
      <c r="G191" s="104"/>
      <c r="H191" s="104">
        <v>630</v>
      </c>
      <c r="I191" s="122">
        <v>630</v>
      </c>
      <c r="J191" s="123" t="s">
        <v>639</v>
      </c>
      <c r="K191" s="124">
        <f t="shared" si="115"/>
        <v>80.5</v>
      </c>
      <c r="L191" s="125">
        <f t="shared" si="116"/>
        <v>0.1464968152866242</v>
      </c>
      <c r="M191" s="126" t="s">
        <v>556</v>
      </c>
      <c r="N191" s="127">
        <v>42419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44</v>
      </c>
      <c r="B192" s="102">
        <v>42342</v>
      </c>
      <c r="C192" s="102"/>
      <c r="D192" s="103" t="s">
        <v>644</v>
      </c>
      <c r="E192" s="104" t="s">
        <v>580</v>
      </c>
      <c r="F192" s="105">
        <v>1027.5</v>
      </c>
      <c r="G192" s="104"/>
      <c r="H192" s="104">
        <v>1315</v>
      </c>
      <c r="I192" s="122">
        <v>1250</v>
      </c>
      <c r="J192" s="123" t="s">
        <v>639</v>
      </c>
      <c r="K192" s="124">
        <f t="shared" si="115"/>
        <v>287.5</v>
      </c>
      <c r="L192" s="125">
        <f t="shared" si="116"/>
        <v>0.27980535279805352</v>
      </c>
      <c r="M192" s="126" t="s">
        <v>556</v>
      </c>
      <c r="N192" s="127">
        <v>43244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45</v>
      </c>
      <c r="B193" s="102">
        <v>42367</v>
      </c>
      <c r="C193" s="102"/>
      <c r="D193" s="103" t="s">
        <v>645</v>
      </c>
      <c r="E193" s="104" t="s">
        <v>580</v>
      </c>
      <c r="F193" s="105">
        <v>465</v>
      </c>
      <c r="G193" s="104"/>
      <c r="H193" s="104">
        <v>540</v>
      </c>
      <c r="I193" s="122">
        <v>540</v>
      </c>
      <c r="J193" s="123" t="s">
        <v>639</v>
      </c>
      <c r="K193" s="124">
        <f t="shared" si="115"/>
        <v>75</v>
      </c>
      <c r="L193" s="125">
        <f t="shared" si="116"/>
        <v>0.16129032258064516</v>
      </c>
      <c r="M193" s="126" t="s">
        <v>556</v>
      </c>
      <c r="N193" s="127">
        <v>42530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46</v>
      </c>
      <c r="B194" s="102">
        <v>42380</v>
      </c>
      <c r="C194" s="102"/>
      <c r="D194" s="103" t="s">
        <v>376</v>
      </c>
      <c r="E194" s="104" t="s">
        <v>557</v>
      </c>
      <c r="F194" s="105">
        <v>81</v>
      </c>
      <c r="G194" s="104"/>
      <c r="H194" s="104">
        <v>110</v>
      </c>
      <c r="I194" s="122">
        <v>110</v>
      </c>
      <c r="J194" s="123" t="s">
        <v>639</v>
      </c>
      <c r="K194" s="124">
        <f t="shared" si="115"/>
        <v>29</v>
      </c>
      <c r="L194" s="125">
        <f t="shared" si="116"/>
        <v>0.35802469135802467</v>
      </c>
      <c r="M194" s="126" t="s">
        <v>556</v>
      </c>
      <c r="N194" s="127">
        <v>42745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47</v>
      </c>
      <c r="B195" s="102">
        <v>42382</v>
      </c>
      <c r="C195" s="102"/>
      <c r="D195" s="103" t="s">
        <v>646</v>
      </c>
      <c r="E195" s="104" t="s">
        <v>557</v>
      </c>
      <c r="F195" s="105">
        <v>417.5</v>
      </c>
      <c r="G195" s="104"/>
      <c r="H195" s="104">
        <v>547</v>
      </c>
      <c r="I195" s="122">
        <v>535</v>
      </c>
      <c r="J195" s="123" t="s">
        <v>639</v>
      </c>
      <c r="K195" s="124">
        <f t="shared" si="115"/>
        <v>129.5</v>
      </c>
      <c r="L195" s="125">
        <f t="shared" si="116"/>
        <v>0.31017964071856285</v>
      </c>
      <c r="M195" s="126" t="s">
        <v>556</v>
      </c>
      <c r="N195" s="127">
        <v>42578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48</v>
      </c>
      <c r="B196" s="102">
        <v>42408</v>
      </c>
      <c r="C196" s="102"/>
      <c r="D196" s="103" t="s">
        <v>647</v>
      </c>
      <c r="E196" s="104" t="s">
        <v>580</v>
      </c>
      <c r="F196" s="105">
        <v>650</v>
      </c>
      <c r="G196" s="104"/>
      <c r="H196" s="104">
        <v>800</v>
      </c>
      <c r="I196" s="122">
        <v>800</v>
      </c>
      <c r="J196" s="123" t="s">
        <v>639</v>
      </c>
      <c r="K196" s="124">
        <f t="shared" si="115"/>
        <v>150</v>
      </c>
      <c r="L196" s="125">
        <f t="shared" si="116"/>
        <v>0.23076923076923078</v>
      </c>
      <c r="M196" s="126" t="s">
        <v>556</v>
      </c>
      <c r="N196" s="127">
        <v>43154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49</v>
      </c>
      <c r="B197" s="102">
        <v>42433</v>
      </c>
      <c r="C197" s="102"/>
      <c r="D197" s="103" t="s">
        <v>193</v>
      </c>
      <c r="E197" s="104" t="s">
        <v>580</v>
      </c>
      <c r="F197" s="105">
        <v>437.5</v>
      </c>
      <c r="G197" s="104"/>
      <c r="H197" s="104">
        <v>504.5</v>
      </c>
      <c r="I197" s="122">
        <v>522</v>
      </c>
      <c r="J197" s="123" t="s">
        <v>648</v>
      </c>
      <c r="K197" s="124">
        <f t="shared" si="115"/>
        <v>67</v>
      </c>
      <c r="L197" s="125">
        <f t="shared" si="116"/>
        <v>0.15314285714285714</v>
      </c>
      <c r="M197" s="126" t="s">
        <v>556</v>
      </c>
      <c r="N197" s="127">
        <v>42480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50</v>
      </c>
      <c r="B198" s="102">
        <v>42438</v>
      </c>
      <c r="C198" s="102"/>
      <c r="D198" s="103" t="s">
        <v>649</v>
      </c>
      <c r="E198" s="104" t="s">
        <v>580</v>
      </c>
      <c r="F198" s="105">
        <v>189.5</v>
      </c>
      <c r="G198" s="104"/>
      <c r="H198" s="104">
        <v>218</v>
      </c>
      <c r="I198" s="122">
        <v>218</v>
      </c>
      <c r="J198" s="123" t="s">
        <v>639</v>
      </c>
      <c r="K198" s="124">
        <f t="shared" si="115"/>
        <v>28.5</v>
      </c>
      <c r="L198" s="125">
        <f t="shared" si="116"/>
        <v>0.15039577836411611</v>
      </c>
      <c r="M198" s="126" t="s">
        <v>556</v>
      </c>
      <c r="N198" s="127">
        <v>43034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339">
        <v>51</v>
      </c>
      <c r="B199" s="111">
        <v>42471</v>
      </c>
      <c r="C199" s="111"/>
      <c r="D199" s="112" t="s">
        <v>650</v>
      </c>
      <c r="E199" s="113" t="s">
        <v>580</v>
      </c>
      <c r="F199" s="114">
        <v>36.5</v>
      </c>
      <c r="G199" s="115"/>
      <c r="H199" s="115">
        <v>15.85</v>
      </c>
      <c r="I199" s="115">
        <v>60</v>
      </c>
      <c r="J199" s="134" t="s">
        <v>651</v>
      </c>
      <c r="K199" s="130">
        <f t="shared" si="115"/>
        <v>-20.65</v>
      </c>
      <c r="L199" s="164">
        <f t="shared" si="116"/>
        <v>-0.5657534246575342</v>
      </c>
      <c r="M199" s="132" t="s">
        <v>620</v>
      </c>
      <c r="N199" s="165">
        <v>43627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52</v>
      </c>
      <c r="B200" s="102">
        <v>42472</v>
      </c>
      <c r="C200" s="102"/>
      <c r="D200" s="103" t="s">
        <v>652</v>
      </c>
      <c r="E200" s="104" t="s">
        <v>580</v>
      </c>
      <c r="F200" s="105">
        <v>93</v>
      </c>
      <c r="G200" s="104"/>
      <c r="H200" s="104">
        <v>149</v>
      </c>
      <c r="I200" s="122">
        <v>140</v>
      </c>
      <c r="J200" s="137" t="s">
        <v>653</v>
      </c>
      <c r="K200" s="124">
        <f t="shared" si="115"/>
        <v>56</v>
      </c>
      <c r="L200" s="125">
        <f t="shared" si="116"/>
        <v>0.60215053763440862</v>
      </c>
      <c r="M200" s="126" t="s">
        <v>556</v>
      </c>
      <c r="N200" s="127">
        <v>42740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53</v>
      </c>
      <c r="B201" s="102">
        <v>42472</v>
      </c>
      <c r="C201" s="102"/>
      <c r="D201" s="103" t="s">
        <v>654</v>
      </c>
      <c r="E201" s="104" t="s">
        <v>580</v>
      </c>
      <c r="F201" s="105">
        <v>130</v>
      </c>
      <c r="G201" s="104"/>
      <c r="H201" s="104">
        <v>150</v>
      </c>
      <c r="I201" s="122" t="s">
        <v>655</v>
      </c>
      <c r="J201" s="123" t="s">
        <v>639</v>
      </c>
      <c r="K201" s="124">
        <f t="shared" si="115"/>
        <v>20</v>
      </c>
      <c r="L201" s="125">
        <f t="shared" si="116"/>
        <v>0.15384615384615385</v>
      </c>
      <c r="M201" s="126" t="s">
        <v>556</v>
      </c>
      <c r="N201" s="127">
        <v>42564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54</v>
      </c>
      <c r="B202" s="102">
        <v>42473</v>
      </c>
      <c r="C202" s="102"/>
      <c r="D202" s="103" t="s">
        <v>344</v>
      </c>
      <c r="E202" s="104" t="s">
        <v>580</v>
      </c>
      <c r="F202" s="105">
        <v>196</v>
      </c>
      <c r="G202" s="104"/>
      <c r="H202" s="104">
        <v>299</v>
      </c>
      <c r="I202" s="122">
        <v>299</v>
      </c>
      <c r="J202" s="123" t="s">
        <v>639</v>
      </c>
      <c r="K202" s="124">
        <v>103</v>
      </c>
      <c r="L202" s="125">
        <v>0.52551020408163296</v>
      </c>
      <c r="M202" s="126" t="s">
        <v>556</v>
      </c>
      <c r="N202" s="127">
        <v>42620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55</v>
      </c>
      <c r="B203" s="102">
        <v>42473</v>
      </c>
      <c r="C203" s="102"/>
      <c r="D203" s="103" t="s">
        <v>713</v>
      </c>
      <c r="E203" s="104" t="s">
        <v>580</v>
      </c>
      <c r="F203" s="105">
        <v>88</v>
      </c>
      <c r="G203" s="104"/>
      <c r="H203" s="104">
        <v>103</v>
      </c>
      <c r="I203" s="122">
        <v>103</v>
      </c>
      <c r="J203" s="123" t="s">
        <v>639</v>
      </c>
      <c r="K203" s="124">
        <v>15</v>
      </c>
      <c r="L203" s="125">
        <v>0.170454545454545</v>
      </c>
      <c r="M203" s="126" t="s">
        <v>556</v>
      </c>
      <c r="N203" s="127">
        <v>42530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56</v>
      </c>
      <c r="B204" s="102">
        <v>42492</v>
      </c>
      <c r="C204" s="102"/>
      <c r="D204" s="103" t="s">
        <v>656</v>
      </c>
      <c r="E204" s="104" t="s">
        <v>580</v>
      </c>
      <c r="F204" s="105">
        <v>127.5</v>
      </c>
      <c r="G204" s="104"/>
      <c r="H204" s="104">
        <v>148</v>
      </c>
      <c r="I204" s="122" t="s">
        <v>657</v>
      </c>
      <c r="J204" s="123" t="s">
        <v>639</v>
      </c>
      <c r="K204" s="124">
        <f>H204-F204</f>
        <v>20.5</v>
      </c>
      <c r="L204" s="125">
        <f>K204/F204</f>
        <v>0.16078431372549021</v>
      </c>
      <c r="M204" s="126" t="s">
        <v>556</v>
      </c>
      <c r="N204" s="127">
        <v>42564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57</v>
      </c>
      <c r="B205" s="102">
        <v>42493</v>
      </c>
      <c r="C205" s="102"/>
      <c r="D205" s="103" t="s">
        <v>658</v>
      </c>
      <c r="E205" s="104" t="s">
        <v>580</v>
      </c>
      <c r="F205" s="105">
        <v>675</v>
      </c>
      <c r="G205" s="104"/>
      <c r="H205" s="104">
        <v>815</v>
      </c>
      <c r="I205" s="122" t="s">
        <v>659</v>
      </c>
      <c r="J205" s="123" t="s">
        <v>639</v>
      </c>
      <c r="K205" s="124">
        <f>H205-F205</f>
        <v>140</v>
      </c>
      <c r="L205" s="125">
        <f>K205/F205</f>
        <v>0.2074074074074074</v>
      </c>
      <c r="M205" s="126" t="s">
        <v>556</v>
      </c>
      <c r="N205" s="127">
        <v>43154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5">
        <v>58</v>
      </c>
      <c r="B206" s="106">
        <v>42522</v>
      </c>
      <c r="C206" s="106"/>
      <c r="D206" s="107" t="s">
        <v>714</v>
      </c>
      <c r="E206" s="108" t="s">
        <v>580</v>
      </c>
      <c r="F206" s="109">
        <v>500</v>
      </c>
      <c r="G206" s="109"/>
      <c r="H206" s="110">
        <v>232.5</v>
      </c>
      <c r="I206" s="128" t="s">
        <v>715</v>
      </c>
      <c r="J206" s="129" t="s">
        <v>716</v>
      </c>
      <c r="K206" s="130">
        <f>H206-F206</f>
        <v>-267.5</v>
      </c>
      <c r="L206" s="131">
        <f>K206/F206</f>
        <v>-0.53500000000000003</v>
      </c>
      <c r="M206" s="132" t="s">
        <v>620</v>
      </c>
      <c r="N206" s="133">
        <v>43735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59</v>
      </c>
      <c r="B207" s="102">
        <v>42527</v>
      </c>
      <c r="C207" s="102"/>
      <c r="D207" s="103" t="s">
        <v>660</v>
      </c>
      <c r="E207" s="104" t="s">
        <v>580</v>
      </c>
      <c r="F207" s="105">
        <v>110</v>
      </c>
      <c r="G207" s="104"/>
      <c r="H207" s="104">
        <v>126.5</v>
      </c>
      <c r="I207" s="122">
        <v>125</v>
      </c>
      <c r="J207" s="123" t="s">
        <v>589</v>
      </c>
      <c r="K207" s="124">
        <f>H207-F207</f>
        <v>16.5</v>
      </c>
      <c r="L207" s="125">
        <f>K207/F207</f>
        <v>0.15</v>
      </c>
      <c r="M207" s="126" t="s">
        <v>556</v>
      </c>
      <c r="N207" s="127">
        <v>42552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60</v>
      </c>
      <c r="B208" s="102">
        <v>42538</v>
      </c>
      <c r="C208" s="102"/>
      <c r="D208" s="103" t="s">
        <v>661</v>
      </c>
      <c r="E208" s="104" t="s">
        <v>580</v>
      </c>
      <c r="F208" s="105">
        <v>44</v>
      </c>
      <c r="G208" s="104"/>
      <c r="H208" s="104">
        <v>69.5</v>
      </c>
      <c r="I208" s="122">
        <v>69.5</v>
      </c>
      <c r="J208" s="123" t="s">
        <v>662</v>
      </c>
      <c r="K208" s="124">
        <f>H208-F208</f>
        <v>25.5</v>
      </c>
      <c r="L208" s="125">
        <f>K208/F208</f>
        <v>0.57954545454545459</v>
      </c>
      <c r="M208" s="126" t="s">
        <v>556</v>
      </c>
      <c r="N208" s="127">
        <v>42977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61</v>
      </c>
      <c r="B209" s="102">
        <v>42549</v>
      </c>
      <c r="C209" s="102"/>
      <c r="D209" s="144" t="s">
        <v>717</v>
      </c>
      <c r="E209" s="104" t="s">
        <v>580</v>
      </c>
      <c r="F209" s="105">
        <v>262.5</v>
      </c>
      <c r="G209" s="104"/>
      <c r="H209" s="104">
        <v>340</v>
      </c>
      <c r="I209" s="122">
        <v>333</v>
      </c>
      <c r="J209" s="123" t="s">
        <v>718</v>
      </c>
      <c r="K209" s="124">
        <v>77.5</v>
      </c>
      <c r="L209" s="125">
        <v>0.29523809523809502</v>
      </c>
      <c r="M209" s="126" t="s">
        <v>556</v>
      </c>
      <c r="N209" s="127">
        <v>43017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62</v>
      </c>
      <c r="B210" s="102">
        <v>42549</v>
      </c>
      <c r="C210" s="102"/>
      <c r="D210" s="144" t="s">
        <v>719</v>
      </c>
      <c r="E210" s="104" t="s">
        <v>580</v>
      </c>
      <c r="F210" s="105">
        <v>840</v>
      </c>
      <c r="G210" s="104"/>
      <c r="H210" s="104">
        <v>1230</v>
      </c>
      <c r="I210" s="122">
        <v>1230</v>
      </c>
      <c r="J210" s="123" t="s">
        <v>639</v>
      </c>
      <c r="K210" s="124">
        <v>390</v>
      </c>
      <c r="L210" s="125">
        <v>0.46428571428571402</v>
      </c>
      <c r="M210" s="126" t="s">
        <v>556</v>
      </c>
      <c r="N210" s="127">
        <v>42649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40">
        <v>63</v>
      </c>
      <c r="B211" s="139">
        <v>42556</v>
      </c>
      <c r="C211" s="139"/>
      <c r="D211" s="140" t="s">
        <v>663</v>
      </c>
      <c r="E211" s="141" t="s">
        <v>580</v>
      </c>
      <c r="F211" s="142">
        <v>395</v>
      </c>
      <c r="G211" s="143"/>
      <c r="H211" s="143">
        <f>(468.5+342.5)/2</f>
        <v>405.5</v>
      </c>
      <c r="I211" s="143">
        <v>510</v>
      </c>
      <c r="J211" s="166" t="s">
        <v>664</v>
      </c>
      <c r="K211" s="167">
        <f t="shared" ref="K211:K217" si="117">H211-F211</f>
        <v>10.5</v>
      </c>
      <c r="L211" s="168">
        <f t="shared" ref="L211:L217" si="118">K211/F211</f>
        <v>2.6582278481012658E-2</v>
      </c>
      <c r="M211" s="169" t="s">
        <v>665</v>
      </c>
      <c r="N211" s="170">
        <v>43606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5">
        <v>64</v>
      </c>
      <c r="B212" s="106">
        <v>42584</v>
      </c>
      <c r="C212" s="106"/>
      <c r="D212" s="107" t="s">
        <v>666</v>
      </c>
      <c r="E212" s="108" t="s">
        <v>557</v>
      </c>
      <c r="F212" s="109">
        <f>169.5-12.8</f>
        <v>156.69999999999999</v>
      </c>
      <c r="G212" s="109"/>
      <c r="H212" s="110">
        <v>77</v>
      </c>
      <c r="I212" s="128" t="s">
        <v>667</v>
      </c>
      <c r="J212" s="359" t="s">
        <v>795</v>
      </c>
      <c r="K212" s="130">
        <f t="shared" si="117"/>
        <v>-79.699999999999989</v>
      </c>
      <c r="L212" s="131">
        <f t="shared" si="118"/>
        <v>-0.50861518825781749</v>
      </c>
      <c r="M212" s="132" t="s">
        <v>620</v>
      </c>
      <c r="N212" s="133">
        <v>43522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5">
        <v>65</v>
      </c>
      <c r="B213" s="106">
        <v>42586</v>
      </c>
      <c r="C213" s="106"/>
      <c r="D213" s="107" t="s">
        <v>668</v>
      </c>
      <c r="E213" s="108" t="s">
        <v>580</v>
      </c>
      <c r="F213" s="109">
        <v>400</v>
      </c>
      <c r="G213" s="109"/>
      <c r="H213" s="110">
        <v>305</v>
      </c>
      <c r="I213" s="128">
        <v>475</v>
      </c>
      <c r="J213" s="129" t="s">
        <v>669</v>
      </c>
      <c r="K213" s="130">
        <f t="shared" si="117"/>
        <v>-95</v>
      </c>
      <c r="L213" s="131">
        <f t="shared" si="118"/>
        <v>-0.23749999999999999</v>
      </c>
      <c r="M213" s="132" t="s">
        <v>620</v>
      </c>
      <c r="N213" s="133">
        <v>43606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66</v>
      </c>
      <c r="B214" s="102">
        <v>42593</v>
      </c>
      <c r="C214" s="102"/>
      <c r="D214" s="103" t="s">
        <v>670</v>
      </c>
      <c r="E214" s="104" t="s">
        <v>580</v>
      </c>
      <c r="F214" s="105">
        <v>86.5</v>
      </c>
      <c r="G214" s="104"/>
      <c r="H214" s="104">
        <v>130</v>
      </c>
      <c r="I214" s="122">
        <v>130</v>
      </c>
      <c r="J214" s="137" t="s">
        <v>671</v>
      </c>
      <c r="K214" s="124">
        <f t="shared" si="117"/>
        <v>43.5</v>
      </c>
      <c r="L214" s="125">
        <f t="shared" si="118"/>
        <v>0.50289017341040465</v>
      </c>
      <c r="M214" s="126" t="s">
        <v>556</v>
      </c>
      <c r="N214" s="127">
        <v>43091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5">
        <v>67</v>
      </c>
      <c r="B215" s="106">
        <v>42600</v>
      </c>
      <c r="C215" s="106"/>
      <c r="D215" s="107" t="s">
        <v>367</v>
      </c>
      <c r="E215" s="108" t="s">
        <v>580</v>
      </c>
      <c r="F215" s="109">
        <v>133.5</v>
      </c>
      <c r="G215" s="109"/>
      <c r="H215" s="110">
        <v>126.5</v>
      </c>
      <c r="I215" s="128">
        <v>178</v>
      </c>
      <c r="J215" s="129" t="s">
        <v>672</v>
      </c>
      <c r="K215" s="130">
        <f t="shared" si="117"/>
        <v>-7</v>
      </c>
      <c r="L215" s="131">
        <f t="shared" si="118"/>
        <v>-5.2434456928838954E-2</v>
      </c>
      <c r="M215" s="132" t="s">
        <v>620</v>
      </c>
      <c r="N215" s="133">
        <v>42615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68</v>
      </c>
      <c r="B216" s="102">
        <v>42613</v>
      </c>
      <c r="C216" s="102"/>
      <c r="D216" s="103" t="s">
        <v>673</v>
      </c>
      <c r="E216" s="104" t="s">
        <v>580</v>
      </c>
      <c r="F216" s="105">
        <v>560</v>
      </c>
      <c r="G216" s="104"/>
      <c r="H216" s="104">
        <v>725</v>
      </c>
      <c r="I216" s="122">
        <v>725</v>
      </c>
      <c r="J216" s="123" t="s">
        <v>582</v>
      </c>
      <c r="K216" s="124">
        <f t="shared" si="117"/>
        <v>165</v>
      </c>
      <c r="L216" s="125">
        <f t="shared" si="118"/>
        <v>0.29464285714285715</v>
      </c>
      <c r="M216" s="126" t="s">
        <v>556</v>
      </c>
      <c r="N216" s="127">
        <v>42456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69</v>
      </c>
      <c r="B217" s="102">
        <v>42614</v>
      </c>
      <c r="C217" s="102"/>
      <c r="D217" s="103" t="s">
        <v>674</v>
      </c>
      <c r="E217" s="104" t="s">
        <v>580</v>
      </c>
      <c r="F217" s="105">
        <v>160.5</v>
      </c>
      <c r="G217" s="104"/>
      <c r="H217" s="104">
        <v>210</v>
      </c>
      <c r="I217" s="122">
        <v>210</v>
      </c>
      <c r="J217" s="123" t="s">
        <v>582</v>
      </c>
      <c r="K217" s="124">
        <f t="shared" si="117"/>
        <v>49.5</v>
      </c>
      <c r="L217" s="125">
        <f t="shared" si="118"/>
        <v>0.30841121495327101</v>
      </c>
      <c r="M217" s="126" t="s">
        <v>556</v>
      </c>
      <c r="N217" s="127">
        <v>42871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70</v>
      </c>
      <c r="B218" s="102">
        <v>42646</v>
      </c>
      <c r="C218" s="102"/>
      <c r="D218" s="144" t="s">
        <v>390</v>
      </c>
      <c r="E218" s="104" t="s">
        <v>580</v>
      </c>
      <c r="F218" s="105">
        <v>430</v>
      </c>
      <c r="G218" s="104"/>
      <c r="H218" s="104">
        <v>596</v>
      </c>
      <c r="I218" s="122">
        <v>575</v>
      </c>
      <c r="J218" s="123" t="s">
        <v>720</v>
      </c>
      <c r="K218" s="124">
        <v>166</v>
      </c>
      <c r="L218" s="125">
        <v>0.38604651162790699</v>
      </c>
      <c r="M218" s="126" t="s">
        <v>556</v>
      </c>
      <c r="N218" s="127">
        <v>42769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71</v>
      </c>
      <c r="B219" s="102">
        <v>42657</v>
      </c>
      <c r="C219" s="102"/>
      <c r="D219" s="103" t="s">
        <v>675</v>
      </c>
      <c r="E219" s="104" t="s">
        <v>580</v>
      </c>
      <c r="F219" s="105">
        <v>280</v>
      </c>
      <c r="G219" s="104"/>
      <c r="H219" s="104">
        <v>345</v>
      </c>
      <c r="I219" s="122">
        <v>345</v>
      </c>
      <c r="J219" s="123" t="s">
        <v>582</v>
      </c>
      <c r="K219" s="124">
        <f t="shared" ref="K219:K224" si="119">H219-F219</f>
        <v>65</v>
      </c>
      <c r="L219" s="125">
        <f>K219/F219</f>
        <v>0.23214285714285715</v>
      </c>
      <c r="M219" s="126" t="s">
        <v>556</v>
      </c>
      <c r="N219" s="127">
        <v>42814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72</v>
      </c>
      <c r="B220" s="102">
        <v>42657</v>
      </c>
      <c r="C220" s="102"/>
      <c r="D220" s="103" t="s">
        <v>676</v>
      </c>
      <c r="E220" s="104" t="s">
        <v>580</v>
      </c>
      <c r="F220" s="105">
        <v>245</v>
      </c>
      <c r="G220" s="104"/>
      <c r="H220" s="104">
        <v>325.5</v>
      </c>
      <c r="I220" s="122">
        <v>330</v>
      </c>
      <c r="J220" s="123" t="s">
        <v>677</v>
      </c>
      <c r="K220" s="124">
        <f t="shared" si="119"/>
        <v>80.5</v>
      </c>
      <c r="L220" s="125">
        <f>K220/F220</f>
        <v>0.32857142857142857</v>
      </c>
      <c r="M220" s="126" t="s">
        <v>556</v>
      </c>
      <c r="N220" s="127">
        <v>42769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73</v>
      </c>
      <c r="B221" s="102">
        <v>42660</v>
      </c>
      <c r="C221" s="102"/>
      <c r="D221" s="103" t="s">
        <v>340</v>
      </c>
      <c r="E221" s="104" t="s">
        <v>580</v>
      </c>
      <c r="F221" s="105">
        <v>125</v>
      </c>
      <c r="G221" s="104"/>
      <c r="H221" s="104">
        <v>160</v>
      </c>
      <c r="I221" s="122">
        <v>160</v>
      </c>
      <c r="J221" s="123" t="s">
        <v>639</v>
      </c>
      <c r="K221" s="124">
        <f t="shared" si="119"/>
        <v>35</v>
      </c>
      <c r="L221" s="125">
        <v>0.28000000000000003</v>
      </c>
      <c r="M221" s="126" t="s">
        <v>556</v>
      </c>
      <c r="N221" s="127">
        <v>42803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74</v>
      </c>
      <c r="B222" s="102">
        <v>42660</v>
      </c>
      <c r="C222" s="102"/>
      <c r="D222" s="103" t="s">
        <v>455</v>
      </c>
      <c r="E222" s="104" t="s">
        <v>580</v>
      </c>
      <c r="F222" s="105">
        <v>114</v>
      </c>
      <c r="G222" s="104"/>
      <c r="H222" s="104">
        <v>145</v>
      </c>
      <c r="I222" s="122">
        <v>145</v>
      </c>
      <c r="J222" s="123" t="s">
        <v>639</v>
      </c>
      <c r="K222" s="124">
        <f t="shared" si="119"/>
        <v>31</v>
      </c>
      <c r="L222" s="125">
        <f>K222/F222</f>
        <v>0.27192982456140352</v>
      </c>
      <c r="M222" s="126" t="s">
        <v>556</v>
      </c>
      <c r="N222" s="127">
        <v>42859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75</v>
      </c>
      <c r="B223" s="102">
        <v>42660</v>
      </c>
      <c r="C223" s="102"/>
      <c r="D223" s="103" t="s">
        <v>678</v>
      </c>
      <c r="E223" s="104" t="s">
        <v>580</v>
      </c>
      <c r="F223" s="105">
        <v>212</v>
      </c>
      <c r="G223" s="104"/>
      <c r="H223" s="104">
        <v>280</v>
      </c>
      <c r="I223" s="122">
        <v>276</v>
      </c>
      <c r="J223" s="123" t="s">
        <v>679</v>
      </c>
      <c r="K223" s="124">
        <f t="shared" si="119"/>
        <v>68</v>
      </c>
      <c r="L223" s="125">
        <f>K223/F223</f>
        <v>0.32075471698113206</v>
      </c>
      <c r="M223" s="126" t="s">
        <v>556</v>
      </c>
      <c r="N223" s="127">
        <v>42858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76</v>
      </c>
      <c r="B224" s="102">
        <v>42678</v>
      </c>
      <c r="C224" s="102"/>
      <c r="D224" s="103" t="s">
        <v>149</v>
      </c>
      <c r="E224" s="104" t="s">
        <v>580</v>
      </c>
      <c r="F224" s="105">
        <v>155</v>
      </c>
      <c r="G224" s="104"/>
      <c r="H224" s="104">
        <v>210</v>
      </c>
      <c r="I224" s="122">
        <v>210</v>
      </c>
      <c r="J224" s="123" t="s">
        <v>680</v>
      </c>
      <c r="K224" s="124">
        <f t="shared" si="119"/>
        <v>55</v>
      </c>
      <c r="L224" s="125">
        <f>K224/F224</f>
        <v>0.35483870967741937</v>
      </c>
      <c r="M224" s="126" t="s">
        <v>556</v>
      </c>
      <c r="N224" s="127">
        <v>42944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5">
        <v>77</v>
      </c>
      <c r="B225" s="106">
        <v>42710</v>
      </c>
      <c r="C225" s="106"/>
      <c r="D225" s="107" t="s">
        <v>721</v>
      </c>
      <c r="E225" s="108" t="s">
        <v>580</v>
      </c>
      <c r="F225" s="109">
        <v>150.5</v>
      </c>
      <c r="G225" s="109"/>
      <c r="H225" s="110">
        <v>72.5</v>
      </c>
      <c r="I225" s="128">
        <v>174</v>
      </c>
      <c r="J225" s="129" t="s">
        <v>722</v>
      </c>
      <c r="K225" s="130">
        <v>-78</v>
      </c>
      <c r="L225" s="131">
        <v>-0.51827242524916906</v>
      </c>
      <c r="M225" s="132" t="s">
        <v>620</v>
      </c>
      <c r="N225" s="133">
        <v>43333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78</v>
      </c>
      <c r="B226" s="102">
        <v>42712</v>
      </c>
      <c r="C226" s="102"/>
      <c r="D226" s="103" t="s">
        <v>123</v>
      </c>
      <c r="E226" s="104" t="s">
        <v>580</v>
      </c>
      <c r="F226" s="105">
        <v>380</v>
      </c>
      <c r="G226" s="104"/>
      <c r="H226" s="104">
        <v>478</v>
      </c>
      <c r="I226" s="122">
        <v>468</v>
      </c>
      <c r="J226" s="123" t="s">
        <v>639</v>
      </c>
      <c r="K226" s="124">
        <f>H226-F226</f>
        <v>98</v>
      </c>
      <c r="L226" s="125">
        <f>K226/F226</f>
        <v>0.25789473684210529</v>
      </c>
      <c r="M226" s="126" t="s">
        <v>556</v>
      </c>
      <c r="N226" s="127">
        <v>43025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79</v>
      </c>
      <c r="B227" s="102">
        <v>42734</v>
      </c>
      <c r="C227" s="102"/>
      <c r="D227" s="103" t="s">
        <v>244</v>
      </c>
      <c r="E227" s="104" t="s">
        <v>580</v>
      </c>
      <c r="F227" s="105">
        <v>305</v>
      </c>
      <c r="G227" s="104"/>
      <c r="H227" s="104">
        <v>375</v>
      </c>
      <c r="I227" s="122">
        <v>375</v>
      </c>
      <c r="J227" s="123" t="s">
        <v>639</v>
      </c>
      <c r="K227" s="124">
        <f>H227-F227</f>
        <v>70</v>
      </c>
      <c r="L227" s="125">
        <f>K227/F227</f>
        <v>0.22950819672131148</v>
      </c>
      <c r="M227" s="126" t="s">
        <v>556</v>
      </c>
      <c r="N227" s="127">
        <v>42768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80</v>
      </c>
      <c r="B228" s="102">
        <v>42739</v>
      </c>
      <c r="C228" s="102"/>
      <c r="D228" s="103" t="s">
        <v>342</v>
      </c>
      <c r="E228" s="104" t="s">
        <v>580</v>
      </c>
      <c r="F228" s="105">
        <v>99.5</v>
      </c>
      <c r="G228" s="104"/>
      <c r="H228" s="104">
        <v>158</v>
      </c>
      <c r="I228" s="122">
        <v>158</v>
      </c>
      <c r="J228" s="123" t="s">
        <v>639</v>
      </c>
      <c r="K228" s="124">
        <f>H228-F228</f>
        <v>58.5</v>
      </c>
      <c r="L228" s="125">
        <f>K228/F228</f>
        <v>0.5879396984924623</v>
      </c>
      <c r="M228" s="126" t="s">
        <v>556</v>
      </c>
      <c r="N228" s="127">
        <v>42898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81</v>
      </c>
      <c r="B229" s="102">
        <v>42739</v>
      </c>
      <c r="C229" s="102"/>
      <c r="D229" s="103" t="s">
        <v>342</v>
      </c>
      <c r="E229" s="104" t="s">
        <v>580</v>
      </c>
      <c r="F229" s="105">
        <v>99.5</v>
      </c>
      <c r="G229" s="104"/>
      <c r="H229" s="104">
        <v>158</v>
      </c>
      <c r="I229" s="122">
        <v>158</v>
      </c>
      <c r="J229" s="123" t="s">
        <v>639</v>
      </c>
      <c r="K229" s="124">
        <v>58.5</v>
      </c>
      <c r="L229" s="125">
        <v>0.58793969849246197</v>
      </c>
      <c r="M229" s="126" t="s">
        <v>556</v>
      </c>
      <c r="N229" s="127">
        <v>42898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82</v>
      </c>
      <c r="B230" s="102">
        <v>42786</v>
      </c>
      <c r="C230" s="102"/>
      <c r="D230" s="103" t="s">
        <v>166</v>
      </c>
      <c r="E230" s="104" t="s">
        <v>580</v>
      </c>
      <c r="F230" s="105">
        <v>140.5</v>
      </c>
      <c r="G230" s="104"/>
      <c r="H230" s="104">
        <v>220</v>
      </c>
      <c r="I230" s="122">
        <v>220</v>
      </c>
      <c r="J230" s="123" t="s">
        <v>639</v>
      </c>
      <c r="K230" s="124">
        <f>H230-F230</f>
        <v>79.5</v>
      </c>
      <c r="L230" s="125">
        <f>K230/F230</f>
        <v>0.5658362989323843</v>
      </c>
      <c r="M230" s="126" t="s">
        <v>556</v>
      </c>
      <c r="N230" s="127">
        <v>42864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83</v>
      </c>
      <c r="B231" s="102">
        <v>42786</v>
      </c>
      <c r="C231" s="102"/>
      <c r="D231" s="103" t="s">
        <v>723</v>
      </c>
      <c r="E231" s="104" t="s">
        <v>580</v>
      </c>
      <c r="F231" s="105">
        <v>202.5</v>
      </c>
      <c r="G231" s="104"/>
      <c r="H231" s="104">
        <v>234</v>
      </c>
      <c r="I231" s="122">
        <v>234</v>
      </c>
      <c r="J231" s="123" t="s">
        <v>639</v>
      </c>
      <c r="K231" s="124">
        <v>31.5</v>
      </c>
      <c r="L231" s="125">
        <v>0.155555555555556</v>
      </c>
      <c r="M231" s="126" t="s">
        <v>556</v>
      </c>
      <c r="N231" s="127">
        <v>42836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84</v>
      </c>
      <c r="B232" s="102">
        <v>42818</v>
      </c>
      <c r="C232" s="102"/>
      <c r="D232" s="103" t="s">
        <v>517</v>
      </c>
      <c r="E232" s="104" t="s">
        <v>580</v>
      </c>
      <c r="F232" s="105">
        <v>300.5</v>
      </c>
      <c r="G232" s="104"/>
      <c r="H232" s="104">
        <v>417.5</v>
      </c>
      <c r="I232" s="122">
        <v>420</v>
      </c>
      <c r="J232" s="123" t="s">
        <v>681</v>
      </c>
      <c r="K232" s="124">
        <f>H232-F232</f>
        <v>117</v>
      </c>
      <c r="L232" s="125">
        <f>K232/F232</f>
        <v>0.38935108153078202</v>
      </c>
      <c r="M232" s="126" t="s">
        <v>556</v>
      </c>
      <c r="N232" s="127">
        <v>43070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85</v>
      </c>
      <c r="B233" s="102">
        <v>42818</v>
      </c>
      <c r="C233" s="102"/>
      <c r="D233" s="103" t="s">
        <v>719</v>
      </c>
      <c r="E233" s="104" t="s">
        <v>580</v>
      </c>
      <c r="F233" s="105">
        <v>850</v>
      </c>
      <c r="G233" s="104"/>
      <c r="H233" s="104">
        <v>1042.5</v>
      </c>
      <c r="I233" s="122">
        <v>1023</v>
      </c>
      <c r="J233" s="123" t="s">
        <v>724</v>
      </c>
      <c r="K233" s="124">
        <v>192.5</v>
      </c>
      <c r="L233" s="125">
        <v>0.22647058823529401</v>
      </c>
      <c r="M233" s="126" t="s">
        <v>556</v>
      </c>
      <c r="N233" s="127">
        <v>42830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86</v>
      </c>
      <c r="B234" s="102">
        <v>42830</v>
      </c>
      <c r="C234" s="102"/>
      <c r="D234" s="103" t="s">
        <v>471</v>
      </c>
      <c r="E234" s="104" t="s">
        <v>580</v>
      </c>
      <c r="F234" s="105">
        <v>785</v>
      </c>
      <c r="G234" s="104"/>
      <c r="H234" s="104">
        <v>930</v>
      </c>
      <c r="I234" s="122">
        <v>920</v>
      </c>
      <c r="J234" s="123" t="s">
        <v>682</v>
      </c>
      <c r="K234" s="124">
        <f>H234-F234</f>
        <v>145</v>
      </c>
      <c r="L234" s="125">
        <f>K234/F234</f>
        <v>0.18471337579617833</v>
      </c>
      <c r="M234" s="126" t="s">
        <v>556</v>
      </c>
      <c r="N234" s="127">
        <v>42976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5">
        <v>87</v>
      </c>
      <c r="B235" s="106">
        <v>42831</v>
      </c>
      <c r="C235" s="106"/>
      <c r="D235" s="107" t="s">
        <v>725</v>
      </c>
      <c r="E235" s="108" t="s">
        <v>580</v>
      </c>
      <c r="F235" s="109">
        <v>40</v>
      </c>
      <c r="G235" s="109"/>
      <c r="H235" s="110">
        <v>13.1</v>
      </c>
      <c r="I235" s="128">
        <v>60</v>
      </c>
      <c r="J235" s="134" t="s">
        <v>726</v>
      </c>
      <c r="K235" s="130">
        <v>-26.9</v>
      </c>
      <c r="L235" s="131">
        <v>-0.67249999999999999</v>
      </c>
      <c r="M235" s="132" t="s">
        <v>620</v>
      </c>
      <c r="N235" s="133">
        <v>43138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88</v>
      </c>
      <c r="B236" s="102">
        <v>42837</v>
      </c>
      <c r="C236" s="102"/>
      <c r="D236" s="103" t="s">
        <v>87</v>
      </c>
      <c r="E236" s="104" t="s">
        <v>580</v>
      </c>
      <c r="F236" s="105">
        <v>289.5</v>
      </c>
      <c r="G236" s="104"/>
      <c r="H236" s="104">
        <v>354</v>
      </c>
      <c r="I236" s="122">
        <v>360</v>
      </c>
      <c r="J236" s="123" t="s">
        <v>683</v>
      </c>
      <c r="K236" s="124">
        <f t="shared" ref="K236:K244" si="120">H236-F236</f>
        <v>64.5</v>
      </c>
      <c r="L236" s="125">
        <f t="shared" ref="L236:L244" si="121">K236/F236</f>
        <v>0.22279792746113988</v>
      </c>
      <c r="M236" s="126" t="s">
        <v>556</v>
      </c>
      <c r="N236" s="127">
        <v>43040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89</v>
      </c>
      <c r="B237" s="102">
        <v>42845</v>
      </c>
      <c r="C237" s="102"/>
      <c r="D237" s="103" t="s">
        <v>416</v>
      </c>
      <c r="E237" s="104" t="s">
        <v>580</v>
      </c>
      <c r="F237" s="105">
        <v>700</v>
      </c>
      <c r="G237" s="104"/>
      <c r="H237" s="104">
        <v>840</v>
      </c>
      <c r="I237" s="122">
        <v>840</v>
      </c>
      <c r="J237" s="123" t="s">
        <v>684</v>
      </c>
      <c r="K237" s="124">
        <f t="shared" si="120"/>
        <v>140</v>
      </c>
      <c r="L237" s="125">
        <f t="shared" si="121"/>
        <v>0.2</v>
      </c>
      <c r="M237" s="126" t="s">
        <v>556</v>
      </c>
      <c r="N237" s="127">
        <v>42893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90</v>
      </c>
      <c r="B238" s="102">
        <v>42887</v>
      </c>
      <c r="C238" s="102"/>
      <c r="D238" s="144" t="s">
        <v>353</v>
      </c>
      <c r="E238" s="104" t="s">
        <v>580</v>
      </c>
      <c r="F238" s="105">
        <v>130</v>
      </c>
      <c r="G238" s="104"/>
      <c r="H238" s="104">
        <v>144.25</v>
      </c>
      <c r="I238" s="122">
        <v>170</v>
      </c>
      <c r="J238" s="123" t="s">
        <v>685</v>
      </c>
      <c r="K238" s="124">
        <f t="shared" si="120"/>
        <v>14.25</v>
      </c>
      <c r="L238" s="125">
        <f t="shared" si="121"/>
        <v>0.10961538461538461</v>
      </c>
      <c r="M238" s="126" t="s">
        <v>556</v>
      </c>
      <c r="N238" s="127">
        <v>43675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91</v>
      </c>
      <c r="B239" s="102">
        <v>42901</v>
      </c>
      <c r="C239" s="102"/>
      <c r="D239" s="144" t="s">
        <v>686</v>
      </c>
      <c r="E239" s="104" t="s">
        <v>580</v>
      </c>
      <c r="F239" s="105">
        <v>214.5</v>
      </c>
      <c r="G239" s="104"/>
      <c r="H239" s="104">
        <v>262</v>
      </c>
      <c r="I239" s="122">
        <v>262</v>
      </c>
      <c r="J239" s="123" t="s">
        <v>687</v>
      </c>
      <c r="K239" s="124">
        <f t="shared" si="120"/>
        <v>47.5</v>
      </c>
      <c r="L239" s="125">
        <f t="shared" si="121"/>
        <v>0.22144522144522144</v>
      </c>
      <c r="M239" s="126" t="s">
        <v>556</v>
      </c>
      <c r="N239" s="127">
        <v>42977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6">
        <v>92</v>
      </c>
      <c r="B240" s="150">
        <v>42933</v>
      </c>
      <c r="C240" s="150"/>
      <c r="D240" s="151" t="s">
        <v>688</v>
      </c>
      <c r="E240" s="152" t="s">
        <v>580</v>
      </c>
      <c r="F240" s="153">
        <v>370</v>
      </c>
      <c r="G240" s="152"/>
      <c r="H240" s="152">
        <v>447.5</v>
      </c>
      <c r="I240" s="174">
        <v>450</v>
      </c>
      <c r="J240" s="218" t="s">
        <v>639</v>
      </c>
      <c r="K240" s="124">
        <f t="shared" si="120"/>
        <v>77.5</v>
      </c>
      <c r="L240" s="176">
        <f t="shared" si="121"/>
        <v>0.20945945945945946</v>
      </c>
      <c r="M240" s="177" t="s">
        <v>556</v>
      </c>
      <c r="N240" s="178">
        <v>43035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6">
        <v>93</v>
      </c>
      <c r="B241" s="150">
        <v>42943</v>
      </c>
      <c r="C241" s="150"/>
      <c r="D241" s="151" t="s">
        <v>164</v>
      </c>
      <c r="E241" s="152" t="s">
        <v>580</v>
      </c>
      <c r="F241" s="153">
        <v>657.5</v>
      </c>
      <c r="G241" s="152"/>
      <c r="H241" s="152">
        <v>825</v>
      </c>
      <c r="I241" s="174">
        <v>820</v>
      </c>
      <c r="J241" s="218" t="s">
        <v>639</v>
      </c>
      <c r="K241" s="124">
        <f t="shared" si="120"/>
        <v>167.5</v>
      </c>
      <c r="L241" s="176">
        <f t="shared" si="121"/>
        <v>0.25475285171102663</v>
      </c>
      <c r="M241" s="177" t="s">
        <v>556</v>
      </c>
      <c r="N241" s="178">
        <v>43090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94</v>
      </c>
      <c r="B242" s="102">
        <v>42964</v>
      </c>
      <c r="C242" s="102"/>
      <c r="D242" s="103" t="s">
        <v>357</v>
      </c>
      <c r="E242" s="104" t="s">
        <v>580</v>
      </c>
      <c r="F242" s="105">
        <v>605</v>
      </c>
      <c r="G242" s="104"/>
      <c r="H242" s="104">
        <v>750</v>
      </c>
      <c r="I242" s="122">
        <v>750</v>
      </c>
      <c r="J242" s="123" t="s">
        <v>682</v>
      </c>
      <c r="K242" s="124">
        <f t="shared" si="120"/>
        <v>145</v>
      </c>
      <c r="L242" s="125">
        <f t="shared" si="121"/>
        <v>0.23966942148760331</v>
      </c>
      <c r="M242" s="126" t="s">
        <v>556</v>
      </c>
      <c r="N242" s="127">
        <v>43027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41">
        <v>95</v>
      </c>
      <c r="B243" s="145">
        <v>42979</v>
      </c>
      <c r="C243" s="145"/>
      <c r="D243" s="146" t="s">
        <v>475</v>
      </c>
      <c r="E243" s="147" t="s">
        <v>580</v>
      </c>
      <c r="F243" s="148">
        <v>255</v>
      </c>
      <c r="G243" s="149"/>
      <c r="H243" s="149">
        <v>217.25</v>
      </c>
      <c r="I243" s="149">
        <v>320</v>
      </c>
      <c r="J243" s="171" t="s">
        <v>689</v>
      </c>
      <c r="K243" s="130">
        <f t="shared" si="120"/>
        <v>-37.75</v>
      </c>
      <c r="L243" s="172">
        <f t="shared" si="121"/>
        <v>-0.14803921568627451</v>
      </c>
      <c r="M243" s="132" t="s">
        <v>620</v>
      </c>
      <c r="N243" s="173">
        <v>43661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96</v>
      </c>
      <c r="B244" s="102">
        <v>42997</v>
      </c>
      <c r="C244" s="102"/>
      <c r="D244" s="103" t="s">
        <v>690</v>
      </c>
      <c r="E244" s="104" t="s">
        <v>580</v>
      </c>
      <c r="F244" s="105">
        <v>215</v>
      </c>
      <c r="G244" s="104"/>
      <c r="H244" s="104">
        <v>258</v>
      </c>
      <c r="I244" s="122">
        <v>258</v>
      </c>
      <c r="J244" s="123" t="s">
        <v>639</v>
      </c>
      <c r="K244" s="124">
        <f t="shared" si="120"/>
        <v>43</v>
      </c>
      <c r="L244" s="125">
        <f t="shared" si="121"/>
        <v>0.2</v>
      </c>
      <c r="M244" s="126" t="s">
        <v>556</v>
      </c>
      <c r="N244" s="127">
        <v>43040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97</v>
      </c>
      <c r="B245" s="102">
        <v>42997</v>
      </c>
      <c r="C245" s="102"/>
      <c r="D245" s="103" t="s">
        <v>690</v>
      </c>
      <c r="E245" s="104" t="s">
        <v>580</v>
      </c>
      <c r="F245" s="105">
        <v>215</v>
      </c>
      <c r="G245" s="104"/>
      <c r="H245" s="104">
        <v>258</v>
      </c>
      <c r="I245" s="122">
        <v>258</v>
      </c>
      <c r="J245" s="218" t="s">
        <v>639</v>
      </c>
      <c r="K245" s="124">
        <v>43</v>
      </c>
      <c r="L245" s="125">
        <v>0.2</v>
      </c>
      <c r="M245" s="126" t="s">
        <v>556</v>
      </c>
      <c r="N245" s="127">
        <v>43040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98</v>
      </c>
      <c r="B246" s="198">
        <v>42998</v>
      </c>
      <c r="C246" s="198"/>
      <c r="D246" s="350" t="s">
        <v>780</v>
      </c>
      <c r="E246" s="199" t="s">
        <v>580</v>
      </c>
      <c r="F246" s="200">
        <v>75</v>
      </c>
      <c r="G246" s="199"/>
      <c r="H246" s="199">
        <v>90</v>
      </c>
      <c r="I246" s="219">
        <v>90</v>
      </c>
      <c r="J246" s="123" t="s">
        <v>691</v>
      </c>
      <c r="K246" s="124">
        <f t="shared" ref="K246:K251" si="122">H246-F246</f>
        <v>15</v>
      </c>
      <c r="L246" s="125">
        <f t="shared" ref="L246:L251" si="123">K246/F246</f>
        <v>0.2</v>
      </c>
      <c r="M246" s="126" t="s">
        <v>556</v>
      </c>
      <c r="N246" s="127">
        <v>43019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6">
        <v>99</v>
      </c>
      <c r="B247" s="150">
        <v>43011</v>
      </c>
      <c r="C247" s="150"/>
      <c r="D247" s="151" t="s">
        <v>692</v>
      </c>
      <c r="E247" s="152" t="s">
        <v>580</v>
      </c>
      <c r="F247" s="153">
        <v>315</v>
      </c>
      <c r="G247" s="152"/>
      <c r="H247" s="152">
        <v>392</v>
      </c>
      <c r="I247" s="174">
        <v>384</v>
      </c>
      <c r="J247" s="218" t="s">
        <v>693</v>
      </c>
      <c r="K247" s="124">
        <f t="shared" si="122"/>
        <v>77</v>
      </c>
      <c r="L247" s="176">
        <f t="shared" si="123"/>
        <v>0.24444444444444444</v>
      </c>
      <c r="M247" s="177" t="s">
        <v>556</v>
      </c>
      <c r="N247" s="178">
        <v>43017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6">
        <v>100</v>
      </c>
      <c r="B248" s="150">
        <v>43013</v>
      </c>
      <c r="C248" s="150"/>
      <c r="D248" s="151" t="s">
        <v>694</v>
      </c>
      <c r="E248" s="152" t="s">
        <v>580</v>
      </c>
      <c r="F248" s="153">
        <v>145</v>
      </c>
      <c r="G248" s="152"/>
      <c r="H248" s="152">
        <v>179</v>
      </c>
      <c r="I248" s="174">
        <v>180</v>
      </c>
      <c r="J248" s="218" t="s">
        <v>570</v>
      </c>
      <c r="K248" s="124">
        <f t="shared" si="122"/>
        <v>34</v>
      </c>
      <c r="L248" s="176">
        <f t="shared" si="123"/>
        <v>0.23448275862068965</v>
      </c>
      <c r="M248" s="177" t="s">
        <v>556</v>
      </c>
      <c r="N248" s="178">
        <v>43025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6">
        <v>101</v>
      </c>
      <c r="B249" s="150">
        <v>43014</v>
      </c>
      <c r="C249" s="150"/>
      <c r="D249" s="151" t="s">
        <v>330</v>
      </c>
      <c r="E249" s="152" t="s">
        <v>580</v>
      </c>
      <c r="F249" s="153">
        <v>256</v>
      </c>
      <c r="G249" s="152"/>
      <c r="H249" s="152">
        <v>323</v>
      </c>
      <c r="I249" s="174">
        <v>320</v>
      </c>
      <c r="J249" s="218" t="s">
        <v>639</v>
      </c>
      <c r="K249" s="124">
        <f t="shared" si="122"/>
        <v>67</v>
      </c>
      <c r="L249" s="176">
        <f t="shared" si="123"/>
        <v>0.26171875</v>
      </c>
      <c r="M249" s="177" t="s">
        <v>556</v>
      </c>
      <c r="N249" s="178">
        <v>43067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6">
        <v>102</v>
      </c>
      <c r="B250" s="150">
        <v>43017</v>
      </c>
      <c r="C250" s="150"/>
      <c r="D250" s="151" t="s">
        <v>350</v>
      </c>
      <c r="E250" s="152" t="s">
        <v>580</v>
      </c>
      <c r="F250" s="153">
        <v>137.5</v>
      </c>
      <c r="G250" s="152"/>
      <c r="H250" s="152">
        <v>184</v>
      </c>
      <c r="I250" s="174">
        <v>183</v>
      </c>
      <c r="J250" s="175" t="s">
        <v>695</v>
      </c>
      <c r="K250" s="124">
        <f t="shared" si="122"/>
        <v>46.5</v>
      </c>
      <c r="L250" s="176">
        <f t="shared" si="123"/>
        <v>0.33818181818181819</v>
      </c>
      <c r="M250" s="177" t="s">
        <v>556</v>
      </c>
      <c r="N250" s="178">
        <v>43108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6">
        <v>103</v>
      </c>
      <c r="B251" s="150">
        <v>43018</v>
      </c>
      <c r="C251" s="150"/>
      <c r="D251" s="151" t="s">
        <v>696</v>
      </c>
      <c r="E251" s="152" t="s">
        <v>580</v>
      </c>
      <c r="F251" s="153">
        <v>125.5</v>
      </c>
      <c r="G251" s="152"/>
      <c r="H251" s="152">
        <v>158</v>
      </c>
      <c r="I251" s="174">
        <v>155</v>
      </c>
      <c r="J251" s="175" t="s">
        <v>697</v>
      </c>
      <c r="K251" s="124">
        <f t="shared" si="122"/>
        <v>32.5</v>
      </c>
      <c r="L251" s="176">
        <f t="shared" si="123"/>
        <v>0.25896414342629481</v>
      </c>
      <c r="M251" s="177" t="s">
        <v>556</v>
      </c>
      <c r="N251" s="178">
        <v>43067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6">
        <v>104</v>
      </c>
      <c r="B252" s="150">
        <v>43018</v>
      </c>
      <c r="C252" s="150"/>
      <c r="D252" s="151" t="s">
        <v>727</v>
      </c>
      <c r="E252" s="152" t="s">
        <v>580</v>
      </c>
      <c r="F252" s="153">
        <v>895</v>
      </c>
      <c r="G252" s="152"/>
      <c r="H252" s="152">
        <v>1122.5</v>
      </c>
      <c r="I252" s="174">
        <v>1078</v>
      </c>
      <c r="J252" s="175" t="s">
        <v>728</v>
      </c>
      <c r="K252" s="124">
        <v>227.5</v>
      </c>
      <c r="L252" s="176">
        <v>0.25418994413407803</v>
      </c>
      <c r="M252" s="177" t="s">
        <v>556</v>
      </c>
      <c r="N252" s="178">
        <v>43117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6">
        <v>105</v>
      </c>
      <c r="B253" s="150">
        <v>43020</v>
      </c>
      <c r="C253" s="150"/>
      <c r="D253" s="151" t="s">
        <v>338</v>
      </c>
      <c r="E253" s="152" t="s">
        <v>580</v>
      </c>
      <c r="F253" s="153">
        <v>525</v>
      </c>
      <c r="G253" s="152"/>
      <c r="H253" s="152">
        <v>629</v>
      </c>
      <c r="I253" s="174">
        <v>629</v>
      </c>
      <c r="J253" s="218" t="s">
        <v>639</v>
      </c>
      <c r="K253" s="124">
        <v>104</v>
      </c>
      <c r="L253" s="176">
        <v>0.19809523809523799</v>
      </c>
      <c r="M253" s="177" t="s">
        <v>556</v>
      </c>
      <c r="N253" s="178">
        <v>43119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6">
        <v>106</v>
      </c>
      <c r="B254" s="150">
        <v>43046</v>
      </c>
      <c r="C254" s="150"/>
      <c r="D254" s="151" t="s">
        <v>379</v>
      </c>
      <c r="E254" s="152" t="s">
        <v>580</v>
      </c>
      <c r="F254" s="153">
        <v>740</v>
      </c>
      <c r="G254" s="152"/>
      <c r="H254" s="152">
        <v>892.5</v>
      </c>
      <c r="I254" s="174">
        <v>900</v>
      </c>
      <c r="J254" s="175" t="s">
        <v>698</v>
      </c>
      <c r="K254" s="124">
        <f>H254-F254</f>
        <v>152.5</v>
      </c>
      <c r="L254" s="176">
        <f>K254/F254</f>
        <v>0.20608108108108109</v>
      </c>
      <c r="M254" s="177" t="s">
        <v>556</v>
      </c>
      <c r="N254" s="178">
        <v>43052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107</v>
      </c>
      <c r="B255" s="102">
        <v>43073</v>
      </c>
      <c r="C255" s="102"/>
      <c r="D255" s="103" t="s">
        <v>699</v>
      </c>
      <c r="E255" s="104" t="s">
        <v>580</v>
      </c>
      <c r="F255" s="105">
        <v>118.5</v>
      </c>
      <c r="G255" s="104"/>
      <c r="H255" s="104">
        <v>143.5</v>
      </c>
      <c r="I255" s="122">
        <v>145</v>
      </c>
      <c r="J255" s="137" t="s">
        <v>700</v>
      </c>
      <c r="K255" s="124">
        <f>H255-F255</f>
        <v>25</v>
      </c>
      <c r="L255" s="125">
        <f>K255/F255</f>
        <v>0.2109704641350211</v>
      </c>
      <c r="M255" s="126" t="s">
        <v>556</v>
      </c>
      <c r="N255" s="127">
        <v>43097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5">
        <v>108</v>
      </c>
      <c r="B256" s="106">
        <v>43090</v>
      </c>
      <c r="C256" s="106"/>
      <c r="D256" s="154" t="s">
        <v>420</v>
      </c>
      <c r="E256" s="108" t="s">
        <v>580</v>
      </c>
      <c r="F256" s="109">
        <v>715</v>
      </c>
      <c r="G256" s="109"/>
      <c r="H256" s="110">
        <v>500</v>
      </c>
      <c r="I256" s="128">
        <v>872</v>
      </c>
      <c r="J256" s="134" t="s">
        <v>701</v>
      </c>
      <c r="K256" s="130">
        <f>H256-F256</f>
        <v>-215</v>
      </c>
      <c r="L256" s="131">
        <f>K256/F256</f>
        <v>-0.30069930069930068</v>
      </c>
      <c r="M256" s="132" t="s">
        <v>620</v>
      </c>
      <c r="N256" s="133">
        <v>43670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109</v>
      </c>
      <c r="B257" s="102">
        <v>43098</v>
      </c>
      <c r="C257" s="102"/>
      <c r="D257" s="103" t="s">
        <v>692</v>
      </c>
      <c r="E257" s="104" t="s">
        <v>580</v>
      </c>
      <c r="F257" s="105">
        <v>435</v>
      </c>
      <c r="G257" s="104"/>
      <c r="H257" s="104">
        <v>542.5</v>
      </c>
      <c r="I257" s="122">
        <v>539</v>
      </c>
      <c r="J257" s="137" t="s">
        <v>639</v>
      </c>
      <c r="K257" s="124">
        <v>107.5</v>
      </c>
      <c r="L257" s="125">
        <v>0.247126436781609</v>
      </c>
      <c r="M257" s="126" t="s">
        <v>556</v>
      </c>
      <c r="N257" s="127">
        <v>43206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110</v>
      </c>
      <c r="B258" s="102">
        <v>43098</v>
      </c>
      <c r="C258" s="102"/>
      <c r="D258" s="103" t="s">
        <v>530</v>
      </c>
      <c r="E258" s="104" t="s">
        <v>580</v>
      </c>
      <c r="F258" s="105">
        <v>885</v>
      </c>
      <c r="G258" s="104"/>
      <c r="H258" s="104">
        <v>1090</v>
      </c>
      <c r="I258" s="122">
        <v>1084</v>
      </c>
      <c r="J258" s="137" t="s">
        <v>639</v>
      </c>
      <c r="K258" s="124">
        <v>205</v>
      </c>
      <c r="L258" s="125">
        <v>0.23163841807909599</v>
      </c>
      <c r="M258" s="126" t="s">
        <v>556</v>
      </c>
      <c r="N258" s="127">
        <v>43213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42">
        <v>111</v>
      </c>
      <c r="B259" s="328">
        <v>43192</v>
      </c>
      <c r="C259" s="328"/>
      <c r="D259" s="112" t="s">
        <v>709</v>
      </c>
      <c r="E259" s="330" t="s">
        <v>580</v>
      </c>
      <c r="F259" s="332">
        <v>478.5</v>
      </c>
      <c r="G259" s="330"/>
      <c r="H259" s="330">
        <v>442</v>
      </c>
      <c r="I259" s="334">
        <v>613</v>
      </c>
      <c r="J259" s="359" t="s">
        <v>797</v>
      </c>
      <c r="K259" s="130">
        <f>H259-F259</f>
        <v>-36.5</v>
      </c>
      <c r="L259" s="131">
        <f>K259/F259</f>
        <v>-7.6280041797283177E-2</v>
      </c>
      <c r="M259" s="132" t="s">
        <v>620</v>
      </c>
      <c r="N259" s="133">
        <v>43762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5">
        <v>112</v>
      </c>
      <c r="B260" s="106">
        <v>43194</v>
      </c>
      <c r="C260" s="106"/>
      <c r="D260" s="349" t="s">
        <v>779</v>
      </c>
      <c r="E260" s="108" t="s">
        <v>580</v>
      </c>
      <c r="F260" s="109">
        <f>141.5-7.3</f>
        <v>134.19999999999999</v>
      </c>
      <c r="G260" s="109"/>
      <c r="H260" s="110">
        <v>77</v>
      </c>
      <c r="I260" s="128">
        <v>180</v>
      </c>
      <c r="J260" s="359" t="s">
        <v>796</v>
      </c>
      <c r="K260" s="130">
        <f>H260-F260</f>
        <v>-57.199999999999989</v>
      </c>
      <c r="L260" s="131">
        <f>K260/F260</f>
        <v>-0.42622950819672129</v>
      </c>
      <c r="M260" s="132" t="s">
        <v>620</v>
      </c>
      <c r="N260" s="133">
        <v>43522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5">
        <v>113</v>
      </c>
      <c r="B261" s="106">
        <v>43209</v>
      </c>
      <c r="C261" s="106"/>
      <c r="D261" s="107" t="s">
        <v>702</v>
      </c>
      <c r="E261" s="108" t="s">
        <v>580</v>
      </c>
      <c r="F261" s="109">
        <v>430</v>
      </c>
      <c r="G261" s="109"/>
      <c r="H261" s="110">
        <v>220</v>
      </c>
      <c r="I261" s="128">
        <v>537</v>
      </c>
      <c r="J261" s="134" t="s">
        <v>703</v>
      </c>
      <c r="K261" s="130">
        <f>H261-F261</f>
        <v>-210</v>
      </c>
      <c r="L261" s="131">
        <f>K261/F261</f>
        <v>-0.48837209302325579</v>
      </c>
      <c r="M261" s="132" t="s">
        <v>620</v>
      </c>
      <c r="N261" s="133">
        <v>43252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43">
        <v>114</v>
      </c>
      <c r="B262" s="155">
        <v>43220</v>
      </c>
      <c r="C262" s="155"/>
      <c r="D262" s="156" t="s">
        <v>380</v>
      </c>
      <c r="E262" s="157" t="s">
        <v>580</v>
      </c>
      <c r="F262" s="159">
        <v>153.5</v>
      </c>
      <c r="G262" s="159"/>
      <c r="H262" s="159">
        <v>196</v>
      </c>
      <c r="I262" s="159">
        <v>196</v>
      </c>
      <c r="J262" s="336" t="s">
        <v>813</v>
      </c>
      <c r="K262" s="179">
        <f>H262-F262</f>
        <v>42.5</v>
      </c>
      <c r="L262" s="180">
        <f>K262/F262</f>
        <v>0.27687296416938112</v>
      </c>
      <c r="M262" s="158" t="s">
        <v>556</v>
      </c>
      <c r="N262" s="181">
        <v>43605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5">
        <v>115</v>
      </c>
      <c r="B263" s="106">
        <v>43306</v>
      </c>
      <c r="C263" s="106"/>
      <c r="D263" s="107" t="s">
        <v>725</v>
      </c>
      <c r="E263" s="108" t="s">
        <v>580</v>
      </c>
      <c r="F263" s="109">
        <v>27.5</v>
      </c>
      <c r="G263" s="109"/>
      <c r="H263" s="110">
        <v>13.1</v>
      </c>
      <c r="I263" s="128">
        <v>60</v>
      </c>
      <c r="J263" s="134" t="s">
        <v>729</v>
      </c>
      <c r="K263" s="130">
        <v>-14.4</v>
      </c>
      <c r="L263" s="131">
        <v>-0.52363636363636401</v>
      </c>
      <c r="M263" s="132" t="s">
        <v>620</v>
      </c>
      <c r="N263" s="133">
        <v>43138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42">
        <v>116</v>
      </c>
      <c r="B264" s="328">
        <v>43318</v>
      </c>
      <c r="C264" s="328"/>
      <c r="D264" s="112" t="s">
        <v>704</v>
      </c>
      <c r="E264" s="330" t="s">
        <v>580</v>
      </c>
      <c r="F264" s="330">
        <v>148.5</v>
      </c>
      <c r="G264" s="330"/>
      <c r="H264" s="330">
        <v>102</v>
      </c>
      <c r="I264" s="334">
        <v>182</v>
      </c>
      <c r="J264" s="134" t="s">
        <v>812</v>
      </c>
      <c r="K264" s="130">
        <f>H264-F264</f>
        <v>-46.5</v>
      </c>
      <c r="L264" s="131">
        <f>K264/F264</f>
        <v>-0.31313131313131315</v>
      </c>
      <c r="M264" s="132" t="s">
        <v>620</v>
      </c>
      <c r="N264" s="133">
        <v>43661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117</v>
      </c>
      <c r="B265" s="102">
        <v>43335</v>
      </c>
      <c r="C265" s="102"/>
      <c r="D265" s="103" t="s">
        <v>730</v>
      </c>
      <c r="E265" s="104" t="s">
        <v>580</v>
      </c>
      <c r="F265" s="152">
        <v>285</v>
      </c>
      <c r="G265" s="104"/>
      <c r="H265" s="104">
        <v>355</v>
      </c>
      <c r="I265" s="122">
        <v>364</v>
      </c>
      <c r="J265" s="137" t="s">
        <v>731</v>
      </c>
      <c r="K265" s="124">
        <v>70</v>
      </c>
      <c r="L265" s="125">
        <v>0.24561403508771901</v>
      </c>
      <c r="M265" s="126" t="s">
        <v>556</v>
      </c>
      <c r="N265" s="127">
        <v>43455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118</v>
      </c>
      <c r="B266" s="102">
        <v>43341</v>
      </c>
      <c r="C266" s="102"/>
      <c r="D266" s="103" t="s">
        <v>370</v>
      </c>
      <c r="E266" s="104" t="s">
        <v>580</v>
      </c>
      <c r="F266" s="152">
        <v>525</v>
      </c>
      <c r="G266" s="104"/>
      <c r="H266" s="104">
        <v>585</v>
      </c>
      <c r="I266" s="122">
        <v>635</v>
      </c>
      <c r="J266" s="137" t="s">
        <v>705</v>
      </c>
      <c r="K266" s="124">
        <f t="shared" ref="K266:K278" si="124">H266-F266</f>
        <v>60</v>
      </c>
      <c r="L266" s="125">
        <f t="shared" ref="L266:L278" si="125">K266/F266</f>
        <v>0.11428571428571428</v>
      </c>
      <c r="M266" s="126" t="s">
        <v>556</v>
      </c>
      <c r="N266" s="127">
        <v>43662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119</v>
      </c>
      <c r="B267" s="102">
        <v>43395</v>
      </c>
      <c r="C267" s="102"/>
      <c r="D267" s="103" t="s">
        <v>357</v>
      </c>
      <c r="E267" s="104" t="s">
        <v>580</v>
      </c>
      <c r="F267" s="152">
        <v>475</v>
      </c>
      <c r="G267" s="104"/>
      <c r="H267" s="104">
        <v>574</v>
      </c>
      <c r="I267" s="122">
        <v>570</v>
      </c>
      <c r="J267" s="137" t="s">
        <v>639</v>
      </c>
      <c r="K267" s="124">
        <f t="shared" si="124"/>
        <v>99</v>
      </c>
      <c r="L267" s="125">
        <f t="shared" si="125"/>
        <v>0.20842105263157895</v>
      </c>
      <c r="M267" s="126" t="s">
        <v>556</v>
      </c>
      <c r="N267" s="127">
        <v>43403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6">
        <v>120</v>
      </c>
      <c r="B268" s="150">
        <v>43397</v>
      </c>
      <c r="C268" s="150"/>
      <c r="D268" s="376" t="s">
        <v>377</v>
      </c>
      <c r="E268" s="152" t="s">
        <v>580</v>
      </c>
      <c r="F268" s="152">
        <v>707.5</v>
      </c>
      <c r="G268" s="152"/>
      <c r="H268" s="152">
        <v>872</v>
      </c>
      <c r="I268" s="174">
        <v>872</v>
      </c>
      <c r="J268" s="175" t="s">
        <v>639</v>
      </c>
      <c r="K268" s="124">
        <f t="shared" si="124"/>
        <v>164.5</v>
      </c>
      <c r="L268" s="176">
        <f t="shared" si="125"/>
        <v>0.23250883392226149</v>
      </c>
      <c r="M268" s="177" t="s">
        <v>556</v>
      </c>
      <c r="N268" s="178">
        <v>43482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6">
        <v>121</v>
      </c>
      <c r="B269" s="150">
        <v>43398</v>
      </c>
      <c r="C269" s="150"/>
      <c r="D269" s="376" t="s">
        <v>339</v>
      </c>
      <c r="E269" s="152" t="s">
        <v>580</v>
      </c>
      <c r="F269" s="152">
        <v>162</v>
      </c>
      <c r="G269" s="152"/>
      <c r="H269" s="152">
        <v>204</v>
      </c>
      <c r="I269" s="174">
        <v>209</v>
      </c>
      <c r="J269" s="175" t="s">
        <v>811</v>
      </c>
      <c r="K269" s="124">
        <f t="shared" si="124"/>
        <v>42</v>
      </c>
      <c r="L269" s="176">
        <f t="shared" si="125"/>
        <v>0.25925925925925924</v>
      </c>
      <c r="M269" s="177" t="s">
        <v>556</v>
      </c>
      <c r="N269" s="178">
        <v>43539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122</v>
      </c>
      <c r="B270" s="198">
        <v>43399</v>
      </c>
      <c r="C270" s="198"/>
      <c r="D270" s="151" t="s">
        <v>465</v>
      </c>
      <c r="E270" s="199" t="s">
        <v>580</v>
      </c>
      <c r="F270" s="199">
        <v>240</v>
      </c>
      <c r="G270" s="199"/>
      <c r="H270" s="199">
        <v>297</v>
      </c>
      <c r="I270" s="219">
        <v>297</v>
      </c>
      <c r="J270" s="175" t="s">
        <v>639</v>
      </c>
      <c r="K270" s="220">
        <f t="shared" si="124"/>
        <v>57</v>
      </c>
      <c r="L270" s="221">
        <f t="shared" si="125"/>
        <v>0.23749999999999999</v>
      </c>
      <c r="M270" s="222" t="s">
        <v>556</v>
      </c>
      <c r="N270" s="223">
        <v>43417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123</v>
      </c>
      <c r="B271" s="102">
        <v>43439</v>
      </c>
      <c r="C271" s="102"/>
      <c r="D271" s="144" t="s">
        <v>706</v>
      </c>
      <c r="E271" s="104" t="s">
        <v>580</v>
      </c>
      <c r="F271" s="104">
        <v>202.5</v>
      </c>
      <c r="G271" s="104"/>
      <c r="H271" s="104">
        <v>255</v>
      </c>
      <c r="I271" s="122">
        <v>252</v>
      </c>
      <c r="J271" s="137" t="s">
        <v>639</v>
      </c>
      <c r="K271" s="124">
        <f t="shared" si="124"/>
        <v>52.5</v>
      </c>
      <c r="L271" s="125">
        <f t="shared" si="125"/>
        <v>0.25925925925925924</v>
      </c>
      <c r="M271" s="126" t="s">
        <v>556</v>
      </c>
      <c r="N271" s="127">
        <v>43542</v>
      </c>
      <c r="O271" s="54"/>
      <c r="P271" s="13"/>
      <c r="Q271" s="13"/>
      <c r="R271" s="90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7">
        <v>124</v>
      </c>
      <c r="B272" s="198">
        <v>43465</v>
      </c>
      <c r="C272" s="102"/>
      <c r="D272" s="376" t="s">
        <v>402</v>
      </c>
      <c r="E272" s="199" t="s">
        <v>580</v>
      </c>
      <c r="F272" s="199">
        <v>710</v>
      </c>
      <c r="G272" s="199"/>
      <c r="H272" s="199">
        <v>866</v>
      </c>
      <c r="I272" s="219">
        <v>866</v>
      </c>
      <c r="J272" s="175" t="s">
        <v>639</v>
      </c>
      <c r="K272" s="124">
        <f t="shared" si="124"/>
        <v>156</v>
      </c>
      <c r="L272" s="125">
        <f t="shared" si="125"/>
        <v>0.21971830985915494</v>
      </c>
      <c r="M272" s="126" t="s">
        <v>556</v>
      </c>
      <c r="N272" s="338">
        <v>43553</v>
      </c>
      <c r="O272" s="54"/>
      <c r="P272" s="13"/>
      <c r="Q272" s="13"/>
      <c r="R272" s="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7">
        <v>125</v>
      </c>
      <c r="B273" s="198">
        <v>43522</v>
      </c>
      <c r="C273" s="198"/>
      <c r="D273" s="376" t="s">
        <v>139</v>
      </c>
      <c r="E273" s="199" t="s">
        <v>580</v>
      </c>
      <c r="F273" s="199">
        <v>337.25</v>
      </c>
      <c r="G273" s="199"/>
      <c r="H273" s="199">
        <v>398.5</v>
      </c>
      <c r="I273" s="219">
        <v>411</v>
      </c>
      <c r="J273" s="137" t="s">
        <v>810</v>
      </c>
      <c r="K273" s="124">
        <f t="shared" si="124"/>
        <v>61.25</v>
      </c>
      <c r="L273" s="125">
        <f t="shared" si="125"/>
        <v>0.1816160118606375</v>
      </c>
      <c r="M273" s="126" t="s">
        <v>556</v>
      </c>
      <c r="N273" s="338">
        <v>43760</v>
      </c>
      <c r="O273" s="54"/>
      <c r="P273" s="13"/>
      <c r="Q273" s="13"/>
      <c r="R273" s="90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44">
        <v>126</v>
      </c>
      <c r="B274" s="160">
        <v>43559</v>
      </c>
      <c r="C274" s="160"/>
      <c r="D274" s="161" t="s">
        <v>394</v>
      </c>
      <c r="E274" s="162" t="s">
        <v>580</v>
      </c>
      <c r="F274" s="162">
        <v>130</v>
      </c>
      <c r="G274" s="162"/>
      <c r="H274" s="162">
        <v>65</v>
      </c>
      <c r="I274" s="182">
        <v>158</v>
      </c>
      <c r="J274" s="134" t="s">
        <v>707</v>
      </c>
      <c r="K274" s="130">
        <f t="shared" si="124"/>
        <v>-65</v>
      </c>
      <c r="L274" s="131">
        <f t="shared" si="125"/>
        <v>-0.5</v>
      </c>
      <c r="M274" s="132" t="s">
        <v>620</v>
      </c>
      <c r="N274" s="133">
        <v>43726</v>
      </c>
      <c r="O274" s="54"/>
      <c r="P274" s="13"/>
      <c r="Q274" s="13"/>
      <c r="R274" s="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345">
        <v>127</v>
      </c>
      <c r="B275" s="183">
        <v>43017</v>
      </c>
      <c r="C275" s="183"/>
      <c r="D275" s="184" t="s">
        <v>166</v>
      </c>
      <c r="E275" s="185" t="s">
        <v>580</v>
      </c>
      <c r="F275" s="186">
        <v>141.5</v>
      </c>
      <c r="G275" s="187"/>
      <c r="H275" s="187">
        <v>183.5</v>
      </c>
      <c r="I275" s="187">
        <v>210</v>
      </c>
      <c r="J275" s="208" t="s">
        <v>801</v>
      </c>
      <c r="K275" s="209">
        <f t="shared" si="124"/>
        <v>42</v>
      </c>
      <c r="L275" s="210">
        <f t="shared" si="125"/>
        <v>0.29681978798586572</v>
      </c>
      <c r="M275" s="186" t="s">
        <v>556</v>
      </c>
      <c r="N275" s="211">
        <v>43042</v>
      </c>
      <c r="O275" s="54"/>
      <c r="P275" s="13"/>
      <c r="Q275" s="13"/>
      <c r="R275" s="90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44">
        <v>128</v>
      </c>
      <c r="B276" s="160">
        <v>43074</v>
      </c>
      <c r="C276" s="160"/>
      <c r="D276" s="161" t="s">
        <v>295</v>
      </c>
      <c r="E276" s="162" t="s">
        <v>580</v>
      </c>
      <c r="F276" s="163">
        <v>172</v>
      </c>
      <c r="G276" s="162"/>
      <c r="H276" s="162">
        <v>155.25</v>
      </c>
      <c r="I276" s="182">
        <v>230</v>
      </c>
      <c r="J276" s="359" t="s">
        <v>794</v>
      </c>
      <c r="K276" s="130">
        <f t="shared" ref="K276" si="126">H276-F276</f>
        <v>-16.75</v>
      </c>
      <c r="L276" s="131">
        <f t="shared" ref="L276" si="127">K276/F276</f>
        <v>-9.7383720930232565E-2</v>
      </c>
      <c r="M276" s="132" t="s">
        <v>620</v>
      </c>
      <c r="N276" s="133">
        <v>43787</v>
      </c>
      <c r="O276" s="54"/>
      <c r="P276" s="13"/>
      <c r="Q276" s="13"/>
      <c r="R276" s="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45">
        <v>129</v>
      </c>
      <c r="B277" s="183">
        <v>43398</v>
      </c>
      <c r="C277" s="183"/>
      <c r="D277" s="184" t="s">
        <v>103</v>
      </c>
      <c r="E277" s="185" t="s">
        <v>580</v>
      </c>
      <c r="F277" s="187">
        <v>698.5</v>
      </c>
      <c r="G277" s="187"/>
      <c r="H277" s="187">
        <v>850</v>
      </c>
      <c r="I277" s="187">
        <v>890</v>
      </c>
      <c r="J277" s="212" t="s">
        <v>807</v>
      </c>
      <c r="K277" s="209">
        <f t="shared" si="124"/>
        <v>151.5</v>
      </c>
      <c r="L277" s="210">
        <f t="shared" si="125"/>
        <v>0.21689334287759485</v>
      </c>
      <c r="M277" s="186" t="s">
        <v>556</v>
      </c>
      <c r="N277" s="211">
        <v>43453</v>
      </c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130</v>
      </c>
      <c r="B278" s="155">
        <v>42877</v>
      </c>
      <c r="C278" s="155"/>
      <c r="D278" s="156" t="s">
        <v>369</v>
      </c>
      <c r="E278" s="157" t="s">
        <v>580</v>
      </c>
      <c r="F278" s="158">
        <v>127.6</v>
      </c>
      <c r="G278" s="159"/>
      <c r="H278" s="159">
        <v>138</v>
      </c>
      <c r="I278" s="159">
        <v>190</v>
      </c>
      <c r="J278" s="360" t="s">
        <v>798</v>
      </c>
      <c r="K278" s="179">
        <f t="shared" si="124"/>
        <v>10.400000000000006</v>
      </c>
      <c r="L278" s="180">
        <f t="shared" si="125"/>
        <v>8.1504702194357417E-2</v>
      </c>
      <c r="M278" s="158" t="s">
        <v>556</v>
      </c>
      <c r="N278" s="181">
        <v>43774</v>
      </c>
      <c r="O278" s="54"/>
      <c r="P278" s="13"/>
      <c r="Q278" s="13"/>
      <c r="R278" s="90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7">
        <v>131</v>
      </c>
      <c r="B279" s="155">
        <v>43158</v>
      </c>
      <c r="C279" s="155"/>
      <c r="D279" s="156" t="s">
        <v>711</v>
      </c>
      <c r="E279" s="157" t="s">
        <v>580</v>
      </c>
      <c r="F279" s="158">
        <v>317</v>
      </c>
      <c r="G279" s="159"/>
      <c r="H279" s="159">
        <v>382.5</v>
      </c>
      <c r="I279" s="159">
        <v>398</v>
      </c>
      <c r="J279" s="360" t="s">
        <v>844</v>
      </c>
      <c r="K279" s="179">
        <f t="shared" ref="K279" si="128">H279-F279</f>
        <v>65.5</v>
      </c>
      <c r="L279" s="180">
        <f t="shared" ref="L279" si="129">K279/F279</f>
        <v>0.20662460567823343</v>
      </c>
      <c r="M279" s="158" t="s">
        <v>556</v>
      </c>
      <c r="N279" s="181">
        <v>44238</v>
      </c>
      <c r="O279" s="54"/>
      <c r="P279" s="13"/>
      <c r="Q279" s="13"/>
      <c r="R279" s="322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44">
        <v>132</v>
      </c>
      <c r="B280" s="160">
        <v>43164</v>
      </c>
      <c r="C280" s="160"/>
      <c r="D280" s="161" t="s">
        <v>133</v>
      </c>
      <c r="E280" s="162" t="s">
        <v>580</v>
      </c>
      <c r="F280" s="163">
        <f>510-14.4</f>
        <v>495.6</v>
      </c>
      <c r="G280" s="162"/>
      <c r="H280" s="162">
        <v>350</v>
      </c>
      <c r="I280" s="182">
        <v>672</v>
      </c>
      <c r="J280" s="359" t="s">
        <v>803</v>
      </c>
      <c r="K280" s="130">
        <f t="shared" ref="K280" si="130">H280-F280</f>
        <v>-145.60000000000002</v>
      </c>
      <c r="L280" s="131">
        <f t="shared" ref="L280" si="131">K280/F280</f>
        <v>-0.29378531073446329</v>
      </c>
      <c r="M280" s="132" t="s">
        <v>620</v>
      </c>
      <c r="N280" s="133">
        <v>43887</v>
      </c>
      <c r="O280" s="54"/>
      <c r="P280" s="13"/>
      <c r="Q280" s="13"/>
      <c r="R280" s="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344">
        <v>133</v>
      </c>
      <c r="B281" s="160">
        <v>43237</v>
      </c>
      <c r="C281" s="160"/>
      <c r="D281" s="161" t="s">
        <v>459</v>
      </c>
      <c r="E281" s="162" t="s">
        <v>580</v>
      </c>
      <c r="F281" s="163">
        <v>230.3</v>
      </c>
      <c r="G281" s="162"/>
      <c r="H281" s="162">
        <v>102.5</v>
      </c>
      <c r="I281" s="182">
        <v>348</v>
      </c>
      <c r="J281" s="359" t="s">
        <v>805</v>
      </c>
      <c r="K281" s="130">
        <f t="shared" ref="K281:K282" si="132">H281-F281</f>
        <v>-127.80000000000001</v>
      </c>
      <c r="L281" s="131">
        <f t="shared" ref="L281:L282" si="133">K281/F281</f>
        <v>-0.55492835432045162</v>
      </c>
      <c r="M281" s="132" t="s">
        <v>620</v>
      </c>
      <c r="N281" s="133">
        <v>43896</v>
      </c>
      <c r="O281" s="54"/>
      <c r="P281" s="13"/>
      <c r="Q281" s="13"/>
      <c r="R281" s="32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7">
        <v>134</v>
      </c>
      <c r="B282" s="155">
        <v>43258</v>
      </c>
      <c r="C282" s="155"/>
      <c r="D282" s="156" t="s">
        <v>426</v>
      </c>
      <c r="E282" s="157" t="s">
        <v>580</v>
      </c>
      <c r="F282" s="158">
        <f>342.5-5.1</f>
        <v>337.4</v>
      </c>
      <c r="G282" s="159"/>
      <c r="H282" s="159">
        <v>412.5</v>
      </c>
      <c r="I282" s="159">
        <v>439</v>
      </c>
      <c r="J282" s="360" t="s">
        <v>840</v>
      </c>
      <c r="K282" s="179">
        <f t="shared" si="132"/>
        <v>75.100000000000023</v>
      </c>
      <c r="L282" s="180">
        <f t="shared" si="133"/>
        <v>0.22258446947243635</v>
      </c>
      <c r="M282" s="158" t="s">
        <v>556</v>
      </c>
      <c r="N282" s="181">
        <v>44230</v>
      </c>
      <c r="O282" s="54"/>
      <c r="P282" s="13"/>
      <c r="Q282" s="13"/>
      <c r="R282" s="90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205">
        <v>135</v>
      </c>
      <c r="B283" s="190">
        <v>43285</v>
      </c>
      <c r="C283" s="190"/>
      <c r="D283" s="193" t="s">
        <v>48</v>
      </c>
      <c r="E283" s="191" t="s">
        <v>580</v>
      </c>
      <c r="F283" s="189">
        <f>127.5-5.53</f>
        <v>121.97</v>
      </c>
      <c r="G283" s="191"/>
      <c r="H283" s="191"/>
      <c r="I283" s="213">
        <v>170</v>
      </c>
      <c r="J283" s="225" t="s">
        <v>558</v>
      </c>
      <c r="K283" s="215"/>
      <c r="L283" s="216"/>
      <c r="M283" s="214" t="s">
        <v>558</v>
      </c>
      <c r="N283" s="217"/>
      <c r="O283" s="54"/>
      <c r="P283" s="13"/>
      <c r="Q283" s="13"/>
      <c r="R283" s="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44">
        <v>136</v>
      </c>
      <c r="B284" s="160">
        <v>43294</v>
      </c>
      <c r="C284" s="160"/>
      <c r="D284" s="161" t="s">
        <v>239</v>
      </c>
      <c r="E284" s="162" t="s">
        <v>580</v>
      </c>
      <c r="F284" s="163">
        <v>46.5</v>
      </c>
      <c r="G284" s="162"/>
      <c r="H284" s="162">
        <v>17</v>
      </c>
      <c r="I284" s="182">
        <v>59</v>
      </c>
      <c r="J284" s="359" t="s">
        <v>802</v>
      </c>
      <c r="K284" s="130">
        <f t="shared" ref="K284" si="134">H284-F284</f>
        <v>-29.5</v>
      </c>
      <c r="L284" s="131">
        <f t="shared" ref="L284" si="135">K284/F284</f>
        <v>-0.63440860215053763</v>
      </c>
      <c r="M284" s="132" t="s">
        <v>620</v>
      </c>
      <c r="N284" s="133">
        <v>43887</v>
      </c>
      <c r="O284" s="54"/>
      <c r="P284" s="13"/>
      <c r="Q284" s="13"/>
      <c r="R284" s="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46">
        <v>137</v>
      </c>
      <c r="B285" s="188">
        <v>43396</v>
      </c>
      <c r="C285" s="188"/>
      <c r="D285" s="193" t="s">
        <v>404</v>
      </c>
      <c r="E285" s="191" t="s">
        <v>580</v>
      </c>
      <c r="F285" s="192">
        <v>156.5</v>
      </c>
      <c r="G285" s="191"/>
      <c r="H285" s="191"/>
      <c r="I285" s="213">
        <v>191</v>
      </c>
      <c r="J285" s="225" t="s">
        <v>558</v>
      </c>
      <c r="K285" s="215"/>
      <c r="L285" s="216"/>
      <c r="M285" s="214" t="s">
        <v>558</v>
      </c>
      <c r="N285" s="217"/>
      <c r="O285" s="54"/>
      <c r="P285" s="13"/>
      <c r="Q285" s="13"/>
      <c r="R285" s="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46">
        <v>138</v>
      </c>
      <c r="B286" s="188">
        <v>43439</v>
      </c>
      <c r="C286" s="188"/>
      <c r="D286" s="193" t="s">
        <v>321</v>
      </c>
      <c r="E286" s="191" t="s">
        <v>580</v>
      </c>
      <c r="F286" s="192">
        <v>259.5</v>
      </c>
      <c r="G286" s="191"/>
      <c r="H286" s="191"/>
      <c r="I286" s="213">
        <v>321</v>
      </c>
      <c r="J286" s="225" t="s">
        <v>558</v>
      </c>
      <c r="K286" s="215"/>
      <c r="L286" s="216"/>
      <c r="M286" s="214" t="s">
        <v>558</v>
      </c>
      <c r="N286" s="217"/>
      <c r="O286" s="13"/>
      <c r="P286" s="13"/>
      <c r="Q286" s="13"/>
      <c r="R286" s="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44">
        <v>139</v>
      </c>
      <c r="B287" s="160">
        <v>43439</v>
      </c>
      <c r="C287" s="160"/>
      <c r="D287" s="161" t="s">
        <v>732</v>
      </c>
      <c r="E287" s="162" t="s">
        <v>580</v>
      </c>
      <c r="F287" s="162">
        <v>715</v>
      </c>
      <c r="G287" s="162"/>
      <c r="H287" s="162">
        <v>445</v>
      </c>
      <c r="I287" s="182">
        <v>840</v>
      </c>
      <c r="J287" s="134" t="s">
        <v>782</v>
      </c>
      <c r="K287" s="130">
        <f t="shared" ref="K287:K290" si="136">H287-F287</f>
        <v>-270</v>
      </c>
      <c r="L287" s="131">
        <f t="shared" ref="L287:L290" si="137">K287/F287</f>
        <v>-0.3776223776223776</v>
      </c>
      <c r="M287" s="132" t="s">
        <v>620</v>
      </c>
      <c r="N287" s="133">
        <v>43800</v>
      </c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140</v>
      </c>
      <c r="B288" s="198">
        <v>43469</v>
      </c>
      <c r="C288" s="198"/>
      <c r="D288" s="151" t="s">
        <v>143</v>
      </c>
      <c r="E288" s="199" t="s">
        <v>580</v>
      </c>
      <c r="F288" s="199">
        <v>875</v>
      </c>
      <c r="G288" s="199"/>
      <c r="H288" s="199">
        <v>1165</v>
      </c>
      <c r="I288" s="219">
        <v>1185</v>
      </c>
      <c r="J288" s="137" t="s">
        <v>808</v>
      </c>
      <c r="K288" s="124">
        <f t="shared" si="136"/>
        <v>290</v>
      </c>
      <c r="L288" s="125">
        <f t="shared" si="137"/>
        <v>0.33142857142857141</v>
      </c>
      <c r="M288" s="126" t="s">
        <v>556</v>
      </c>
      <c r="N288" s="338">
        <v>43847</v>
      </c>
      <c r="O288" s="54"/>
      <c r="P288" s="13"/>
      <c r="Q288" s="13"/>
      <c r="R288" s="32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7">
        <v>141</v>
      </c>
      <c r="B289" s="198">
        <v>43559</v>
      </c>
      <c r="C289" s="198"/>
      <c r="D289" s="376" t="s">
        <v>336</v>
      </c>
      <c r="E289" s="199" t="s">
        <v>580</v>
      </c>
      <c r="F289" s="199">
        <f>387-14.63</f>
        <v>372.37</v>
      </c>
      <c r="G289" s="199"/>
      <c r="H289" s="199">
        <v>490</v>
      </c>
      <c r="I289" s="219">
        <v>490</v>
      </c>
      <c r="J289" s="137" t="s">
        <v>639</v>
      </c>
      <c r="K289" s="124">
        <f t="shared" si="136"/>
        <v>117.63</v>
      </c>
      <c r="L289" s="125">
        <f t="shared" si="137"/>
        <v>0.31589548030185027</v>
      </c>
      <c r="M289" s="126" t="s">
        <v>556</v>
      </c>
      <c r="N289" s="338">
        <v>43850</v>
      </c>
      <c r="O289" s="54"/>
      <c r="P289" s="13"/>
      <c r="Q289" s="13"/>
      <c r="R289" s="32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344">
        <v>142</v>
      </c>
      <c r="B290" s="160">
        <v>43578</v>
      </c>
      <c r="C290" s="160"/>
      <c r="D290" s="161" t="s">
        <v>733</v>
      </c>
      <c r="E290" s="162" t="s">
        <v>557</v>
      </c>
      <c r="F290" s="162">
        <v>220</v>
      </c>
      <c r="G290" s="162"/>
      <c r="H290" s="162">
        <v>127.5</v>
      </c>
      <c r="I290" s="182">
        <v>284</v>
      </c>
      <c r="J290" s="359" t="s">
        <v>806</v>
      </c>
      <c r="K290" s="130">
        <f t="shared" si="136"/>
        <v>-92.5</v>
      </c>
      <c r="L290" s="131">
        <f t="shared" si="137"/>
        <v>-0.42045454545454547</v>
      </c>
      <c r="M290" s="132" t="s">
        <v>620</v>
      </c>
      <c r="N290" s="133">
        <v>43896</v>
      </c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7">
        <v>143</v>
      </c>
      <c r="B291" s="198">
        <v>43622</v>
      </c>
      <c r="C291" s="198"/>
      <c r="D291" s="376" t="s">
        <v>466</v>
      </c>
      <c r="E291" s="199" t="s">
        <v>557</v>
      </c>
      <c r="F291" s="199">
        <v>332.8</v>
      </c>
      <c r="G291" s="199"/>
      <c r="H291" s="199">
        <v>405</v>
      </c>
      <c r="I291" s="219">
        <v>419</v>
      </c>
      <c r="J291" s="137" t="s">
        <v>809</v>
      </c>
      <c r="K291" s="124">
        <f t="shared" ref="K291" si="138">H291-F291</f>
        <v>72.199999999999989</v>
      </c>
      <c r="L291" s="125">
        <f t="shared" ref="L291" si="139">K291/F291</f>
        <v>0.21694711538461534</v>
      </c>
      <c r="M291" s="126" t="s">
        <v>556</v>
      </c>
      <c r="N291" s="338">
        <v>43860</v>
      </c>
      <c r="O291" s="54"/>
      <c r="P291" s="13"/>
      <c r="Q291" s="13"/>
      <c r="R291" s="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40">
        <v>144</v>
      </c>
      <c r="B292" s="139">
        <v>43641</v>
      </c>
      <c r="C292" s="139"/>
      <c r="D292" s="140" t="s">
        <v>137</v>
      </c>
      <c r="E292" s="141" t="s">
        <v>580</v>
      </c>
      <c r="F292" s="142">
        <v>386</v>
      </c>
      <c r="G292" s="143"/>
      <c r="H292" s="143">
        <v>395</v>
      </c>
      <c r="I292" s="143">
        <v>452</v>
      </c>
      <c r="J292" s="166" t="s">
        <v>799</v>
      </c>
      <c r="K292" s="167">
        <f t="shared" ref="K292" si="140">H292-F292</f>
        <v>9</v>
      </c>
      <c r="L292" s="168">
        <f t="shared" ref="L292" si="141">K292/F292</f>
        <v>2.3316062176165803E-2</v>
      </c>
      <c r="M292" s="169" t="s">
        <v>665</v>
      </c>
      <c r="N292" s="170">
        <v>43868</v>
      </c>
      <c r="O292" s="13"/>
      <c r="P292" s="13"/>
      <c r="Q292" s="13"/>
      <c r="R292" s="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47">
        <v>145</v>
      </c>
      <c r="B293" s="188">
        <v>43707</v>
      </c>
      <c r="C293" s="188"/>
      <c r="D293" s="193" t="s">
        <v>255</v>
      </c>
      <c r="E293" s="191" t="s">
        <v>580</v>
      </c>
      <c r="F293" s="191" t="s">
        <v>712</v>
      </c>
      <c r="G293" s="191"/>
      <c r="H293" s="191"/>
      <c r="I293" s="213">
        <v>190</v>
      </c>
      <c r="J293" s="225" t="s">
        <v>558</v>
      </c>
      <c r="K293" s="215"/>
      <c r="L293" s="216"/>
      <c r="M293" s="335" t="s">
        <v>558</v>
      </c>
      <c r="N293" s="217"/>
      <c r="O293" s="13"/>
      <c r="P293" s="13"/>
      <c r="Q293" s="13"/>
      <c r="R293" s="32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7">
        <v>146</v>
      </c>
      <c r="B294" s="198">
        <v>43731</v>
      </c>
      <c r="C294" s="198"/>
      <c r="D294" s="151" t="s">
        <v>418</v>
      </c>
      <c r="E294" s="199" t="s">
        <v>580</v>
      </c>
      <c r="F294" s="199">
        <v>235</v>
      </c>
      <c r="G294" s="199"/>
      <c r="H294" s="199">
        <v>295</v>
      </c>
      <c r="I294" s="219">
        <v>296</v>
      </c>
      <c r="J294" s="137" t="s">
        <v>787</v>
      </c>
      <c r="K294" s="124">
        <f t="shared" ref="K294" si="142">H294-F294</f>
        <v>60</v>
      </c>
      <c r="L294" s="125">
        <f t="shared" ref="L294" si="143">K294/F294</f>
        <v>0.25531914893617019</v>
      </c>
      <c r="M294" s="126" t="s">
        <v>556</v>
      </c>
      <c r="N294" s="338">
        <v>43844</v>
      </c>
      <c r="O294" s="54"/>
      <c r="P294" s="13"/>
      <c r="Q294" s="13"/>
      <c r="R294" s="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7">
        <v>147</v>
      </c>
      <c r="B295" s="198">
        <v>43752</v>
      </c>
      <c r="C295" s="198"/>
      <c r="D295" s="151" t="s">
        <v>778</v>
      </c>
      <c r="E295" s="199" t="s">
        <v>580</v>
      </c>
      <c r="F295" s="199">
        <v>277.5</v>
      </c>
      <c r="G295" s="199"/>
      <c r="H295" s="199">
        <v>333</v>
      </c>
      <c r="I295" s="219">
        <v>333</v>
      </c>
      <c r="J295" s="137" t="s">
        <v>788</v>
      </c>
      <c r="K295" s="124">
        <f t="shared" ref="K295" si="144">H295-F295</f>
        <v>55.5</v>
      </c>
      <c r="L295" s="125">
        <f t="shared" ref="L295" si="145">K295/F295</f>
        <v>0.2</v>
      </c>
      <c r="M295" s="126" t="s">
        <v>556</v>
      </c>
      <c r="N295" s="338">
        <v>43846</v>
      </c>
      <c r="O295" s="54"/>
      <c r="P295" s="13"/>
      <c r="Q295" s="13"/>
      <c r="R295" s="32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7">
        <v>148</v>
      </c>
      <c r="B296" s="198">
        <v>43752</v>
      </c>
      <c r="C296" s="198"/>
      <c r="D296" s="151" t="s">
        <v>777</v>
      </c>
      <c r="E296" s="199" t="s">
        <v>580</v>
      </c>
      <c r="F296" s="199">
        <v>930</v>
      </c>
      <c r="G296" s="199"/>
      <c r="H296" s="199">
        <v>1165</v>
      </c>
      <c r="I296" s="219">
        <v>1200</v>
      </c>
      <c r="J296" s="137" t="s">
        <v>789</v>
      </c>
      <c r="K296" s="124">
        <f t="shared" ref="K296" si="146">H296-F296</f>
        <v>235</v>
      </c>
      <c r="L296" s="125">
        <f t="shared" ref="L296" si="147">K296/F296</f>
        <v>0.25268817204301075</v>
      </c>
      <c r="M296" s="126" t="s">
        <v>556</v>
      </c>
      <c r="N296" s="338">
        <v>43847</v>
      </c>
      <c r="O296" s="54"/>
      <c r="P296" s="13"/>
      <c r="Q296" s="13"/>
      <c r="R296" s="32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346">
        <v>149</v>
      </c>
      <c r="B297" s="327">
        <v>43753</v>
      </c>
      <c r="C297" s="202"/>
      <c r="D297" s="348" t="s">
        <v>776</v>
      </c>
      <c r="E297" s="329" t="s">
        <v>580</v>
      </c>
      <c r="F297" s="331">
        <v>111</v>
      </c>
      <c r="G297" s="329"/>
      <c r="H297" s="329"/>
      <c r="I297" s="333">
        <v>141</v>
      </c>
      <c r="J297" s="225" t="s">
        <v>558</v>
      </c>
      <c r="K297" s="225"/>
      <c r="L297" s="119"/>
      <c r="M297" s="337" t="s">
        <v>558</v>
      </c>
      <c r="N297" s="227"/>
      <c r="O297" s="13"/>
      <c r="P297" s="13"/>
      <c r="Q297" s="13"/>
      <c r="R297" s="32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7">
        <v>150</v>
      </c>
      <c r="B298" s="198">
        <v>43753</v>
      </c>
      <c r="C298" s="198"/>
      <c r="D298" s="151" t="s">
        <v>775</v>
      </c>
      <c r="E298" s="199" t="s">
        <v>580</v>
      </c>
      <c r="F298" s="200">
        <v>296</v>
      </c>
      <c r="G298" s="199"/>
      <c r="H298" s="199">
        <v>370</v>
      </c>
      <c r="I298" s="219">
        <v>370</v>
      </c>
      <c r="J298" s="137" t="s">
        <v>639</v>
      </c>
      <c r="K298" s="124">
        <f t="shared" ref="K298:K299" si="148">H298-F298</f>
        <v>74</v>
      </c>
      <c r="L298" s="125">
        <f t="shared" ref="L298:L299" si="149">K298/F298</f>
        <v>0.25</v>
      </c>
      <c r="M298" s="126" t="s">
        <v>556</v>
      </c>
      <c r="N298" s="338">
        <v>43853</v>
      </c>
      <c r="O298" s="54"/>
      <c r="P298" s="13"/>
      <c r="Q298" s="13"/>
      <c r="R298" s="32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7">
        <v>151</v>
      </c>
      <c r="B299" s="198">
        <v>43754</v>
      </c>
      <c r="C299" s="198"/>
      <c r="D299" s="151" t="s">
        <v>774</v>
      </c>
      <c r="E299" s="199" t="s">
        <v>580</v>
      </c>
      <c r="F299" s="200">
        <v>300</v>
      </c>
      <c r="G299" s="199"/>
      <c r="H299" s="199">
        <v>382.5</v>
      </c>
      <c r="I299" s="219">
        <v>344</v>
      </c>
      <c r="J299" s="465" t="s">
        <v>845</v>
      </c>
      <c r="K299" s="124">
        <f t="shared" si="148"/>
        <v>82.5</v>
      </c>
      <c r="L299" s="125">
        <f t="shared" si="149"/>
        <v>0.27500000000000002</v>
      </c>
      <c r="M299" s="126" t="s">
        <v>556</v>
      </c>
      <c r="N299" s="338">
        <v>44238</v>
      </c>
      <c r="O299" s="13"/>
      <c r="P299" s="13"/>
      <c r="Q299" s="13"/>
      <c r="R299" s="32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326">
        <v>152</v>
      </c>
      <c r="B300" s="202">
        <v>43832</v>
      </c>
      <c r="C300" s="202"/>
      <c r="D300" s="206" t="s">
        <v>758</v>
      </c>
      <c r="E300" s="203" t="s">
        <v>580</v>
      </c>
      <c r="F300" s="204" t="s">
        <v>786</v>
      </c>
      <c r="G300" s="203"/>
      <c r="H300" s="203"/>
      <c r="I300" s="224">
        <v>590</v>
      </c>
      <c r="J300" s="225" t="s">
        <v>558</v>
      </c>
      <c r="K300" s="225"/>
      <c r="L300" s="119"/>
      <c r="M300" s="323" t="s">
        <v>558</v>
      </c>
      <c r="N300" s="227"/>
      <c r="O300" s="13"/>
      <c r="P300" s="13"/>
      <c r="Q300" s="13"/>
      <c r="R300" s="32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7">
        <v>153</v>
      </c>
      <c r="B301" s="198">
        <v>43966</v>
      </c>
      <c r="C301" s="198"/>
      <c r="D301" s="151" t="s">
        <v>64</v>
      </c>
      <c r="E301" s="199" t="s">
        <v>580</v>
      </c>
      <c r="F301" s="200">
        <v>67.5</v>
      </c>
      <c r="G301" s="199"/>
      <c r="H301" s="199">
        <v>86</v>
      </c>
      <c r="I301" s="219">
        <v>86</v>
      </c>
      <c r="J301" s="137" t="s">
        <v>818</v>
      </c>
      <c r="K301" s="124">
        <f t="shared" ref="K301" si="150">H301-F301</f>
        <v>18.5</v>
      </c>
      <c r="L301" s="125">
        <f t="shared" ref="L301" si="151">K301/F301</f>
        <v>0.27407407407407408</v>
      </c>
      <c r="M301" s="126" t="s">
        <v>556</v>
      </c>
      <c r="N301" s="338">
        <v>44008</v>
      </c>
      <c r="O301" s="54"/>
      <c r="P301" s="13"/>
      <c r="Q301" s="13"/>
      <c r="R301" s="32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201">
        <v>154</v>
      </c>
      <c r="B302" s="202">
        <v>44035</v>
      </c>
      <c r="C302" s="202"/>
      <c r="D302" s="206" t="s">
        <v>465</v>
      </c>
      <c r="E302" s="203" t="s">
        <v>580</v>
      </c>
      <c r="F302" s="204" t="s">
        <v>821</v>
      </c>
      <c r="G302" s="203"/>
      <c r="H302" s="203"/>
      <c r="I302" s="224">
        <v>296</v>
      </c>
      <c r="J302" s="225" t="s">
        <v>558</v>
      </c>
      <c r="K302" s="225"/>
      <c r="L302" s="119"/>
      <c r="M302" s="226"/>
      <c r="N302" s="227"/>
      <c r="O302" s="13"/>
      <c r="P302" s="13"/>
      <c r="Q302" s="13"/>
      <c r="R302" s="32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7">
        <v>155</v>
      </c>
      <c r="B303" s="198">
        <v>44092</v>
      </c>
      <c r="C303" s="198"/>
      <c r="D303" s="151" t="s">
        <v>398</v>
      </c>
      <c r="E303" s="199" t="s">
        <v>580</v>
      </c>
      <c r="F303" s="199">
        <v>206</v>
      </c>
      <c r="G303" s="199"/>
      <c r="H303" s="199">
        <v>248</v>
      </c>
      <c r="I303" s="219">
        <v>248</v>
      </c>
      <c r="J303" s="137" t="s">
        <v>639</v>
      </c>
      <c r="K303" s="124">
        <f t="shared" ref="K303:K304" si="152">H303-F303</f>
        <v>42</v>
      </c>
      <c r="L303" s="125">
        <f t="shared" ref="L303:L304" si="153">K303/F303</f>
        <v>0.20388349514563106</v>
      </c>
      <c r="M303" s="126" t="s">
        <v>556</v>
      </c>
      <c r="N303" s="338">
        <v>44214</v>
      </c>
      <c r="O303" s="54"/>
      <c r="P303" s="13"/>
      <c r="Q303" s="13"/>
      <c r="R303" s="32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7">
        <v>156</v>
      </c>
      <c r="B304" s="198">
        <v>44140</v>
      </c>
      <c r="C304" s="198"/>
      <c r="D304" s="151" t="s">
        <v>398</v>
      </c>
      <c r="E304" s="199" t="s">
        <v>580</v>
      </c>
      <c r="F304" s="199">
        <v>182.5</v>
      </c>
      <c r="G304" s="199"/>
      <c r="H304" s="199">
        <v>248</v>
      </c>
      <c r="I304" s="219">
        <v>248</v>
      </c>
      <c r="J304" s="137" t="s">
        <v>639</v>
      </c>
      <c r="K304" s="124">
        <f t="shared" si="152"/>
        <v>65.5</v>
      </c>
      <c r="L304" s="125">
        <f t="shared" si="153"/>
        <v>0.35890410958904112</v>
      </c>
      <c r="M304" s="126" t="s">
        <v>556</v>
      </c>
      <c r="N304" s="338">
        <v>44214</v>
      </c>
      <c r="O304" s="54"/>
      <c r="P304" s="13"/>
      <c r="Q304" s="13"/>
      <c r="R304" s="32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201">
        <v>157</v>
      </c>
      <c r="B305" s="202">
        <v>44140</v>
      </c>
      <c r="C305" s="202"/>
      <c r="D305" s="206" t="s">
        <v>321</v>
      </c>
      <c r="E305" s="203" t="s">
        <v>580</v>
      </c>
      <c r="F305" s="204" t="s">
        <v>825</v>
      </c>
      <c r="G305" s="203"/>
      <c r="H305" s="203"/>
      <c r="I305" s="224">
        <v>320</v>
      </c>
      <c r="J305" s="225" t="s">
        <v>558</v>
      </c>
      <c r="K305" s="225"/>
      <c r="L305" s="119"/>
      <c r="M305" s="226"/>
      <c r="N305" s="227"/>
      <c r="O305" s="13"/>
      <c r="P305" s="13"/>
      <c r="Q305" s="13"/>
      <c r="R305" s="32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7">
        <v>158</v>
      </c>
      <c r="B306" s="198">
        <v>44140</v>
      </c>
      <c r="C306" s="198"/>
      <c r="D306" s="151" t="s">
        <v>461</v>
      </c>
      <c r="E306" s="199" t="s">
        <v>580</v>
      </c>
      <c r="F306" s="200">
        <v>925</v>
      </c>
      <c r="G306" s="199"/>
      <c r="H306" s="199">
        <v>1095</v>
      </c>
      <c r="I306" s="219">
        <v>1093</v>
      </c>
      <c r="J306" s="465" t="s">
        <v>829</v>
      </c>
      <c r="K306" s="124">
        <f t="shared" ref="K306" si="154">H306-F306</f>
        <v>170</v>
      </c>
      <c r="L306" s="125">
        <f t="shared" ref="L306" si="155">K306/F306</f>
        <v>0.18378378378378379</v>
      </c>
      <c r="M306" s="126" t="s">
        <v>556</v>
      </c>
      <c r="N306" s="338">
        <v>44201</v>
      </c>
      <c r="O306" s="13"/>
      <c r="P306" s="13"/>
      <c r="Q306" s="13"/>
      <c r="R306" s="32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7">
        <v>159</v>
      </c>
      <c r="B307" s="198">
        <v>44140</v>
      </c>
      <c r="C307" s="198"/>
      <c r="D307" s="151" t="s">
        <v>336</v>
      </c>
      <c r="E307" s="199" t="s">
        <v>580</v>
      </c>
      <c r="F307" s="200">
        <v>332.5</v>
      </c>
      <c r="G307" s="199"/>
      <c r="H307" s="199">
        <v>393</v>
      </c>
      <c r="I307" s="219">
        <v>406</v>
      </c>
      <c r="J307" s="465" t="s">
        <v>891</v>
      </c>
      <c r="K307" s="124">
        <f t="shared" ref="K307" si="156">H307-F307</f>
        <v>60.5</v>
      </c>
      <c r="L307" s="125">
        <f t="shared" ref="L307" si="157">K307/F307</f>
        <v>0.18195488721804512</v>
      </c>
      <c r="M307" s="126" t="s">
        <v>556</v>
      </c>
      <c r="N307" s="338">
        <v>44256</v>
      </c>
      <c r="O307" s="13"/>
      <c r="P307" s="13"/>
      <c r="Q307" s="13"/>
      <c r="R307" s="32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201">
        <v>160</v>
      </c>
      <c r="B308" s="202">
        <v>44141</v>
      </c>
      <c r="C308" s="202"/>
      <c r="D308" s="206" t="s">
        <v>465</v>
      </c>
      <c r="E308" s="203" t="s">
        <v>580</v>
      </c>
      <c r="F308" s="204" t="s">
        <v>826</v>
      </c>
      <c r="G308" s="203"/>
      <c r="H308" s="203"/>
      <c r="I308" s="224">
        <v>290</v>
      </c>
      <c r="J308" s="225" t="s">
        <v>558</v>
      </c>
      <c r="K308" s="225"/>
      <c r="L308" s="119"/>
      <c r="M308" s="226"/>
      <c r="N308" s="227"/>
      <c r="O308" s="13"/>
      <c r="P308" s="13"/>
      <c r="Q308" s="13"/>
      <c r="R308" s="32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201">
        <v>161</v>
      </c>
      <c r="B309" s="202">
        <v>44187</v>
      </c>
      <c r="C309" s="202"/>
      <c r="D309" s="206" t="s">
        <v>754</v>
      </c>
      <c r="E309" s="203" t="s">
        <v>580</v>
      </c>
      <c r="F309" s="458" t="s">
        <v>828</v>
      </c>
      <c r="G309" s="203"/>
      <c r="H309" s="203"/>
      <c r="I309" s="224">
        <v>239</v>
      </c>
      <c r="J309" s="459" t="s">
        <v>558</v>
      </c>
      <c r="K309" s="225"/>
      <c r="L309" s="119"/>
      <c r="M309" s="226"/>
      <c r="N309" s="227"/>
      <c r="O309" s="13"/>
      <c r="P309" s="13"/>
      <c r="Q309" s="13"/>
      <c r="R309" s="32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201">
        <v>162</v>
      </c>
      <c r="B310" s="202">
        <v>44258</v>
      </c>
      <c r="C310" s="202"/>
      <c r="D310" s="206" t="s">
        <v>758</v>
      </c>
      <c r="E310" s="203" t="s">
        <v>580</v>
      </c>
      <c r="F310" s="204" t="s">
        <v>786</v>
      </c>
      <c r="G310" s="203"/>
      <c r="H310" s="203"/>
      <c r="I310" s="224">
        <v>590</v>
      </c>
      <c r="J310" s="225" t="s">
        <v>558</v>
      </c>
      <c r="K310" s="225"/>
      <c r="L310" s="119"/>
      <c r="M310" s="323"/>
      <c r="N310" s="227"/>
      <c r="O310" s="13"/>
      <c r="P310" s="13"/>
      <c r="R310" s="324"/>
    </row>
    <row r="311" spans="1:26">
      <c r="A311" s="201"/>
      <c r="B311" s="202"/>
      <c r="C311" s="202"/>
      <c r="D311" s="206"/>
      <c r="E311" s="203"/>
      <c r="F311" s="204"/>
      <c r="G311" s="203"/>
      <c r="H311" s="203"/>
      <c r="I311" s="224"/>
      <c r="J311" s="225"/>
      <c r="K311" s="225"/>
      <c r="L311" s="119"/>
      <c r="M311" s="226"/>
      <c r="N311" s="227"/>
      <c r="O311" s="13"/>
      <c r="R311" s="228"/>
    </row>
    <row r="312" spans="1:26">
      <c r="A312" s="201"/>
      <c r="B312" s="202"/>
      <c r="C312" s="202"/>
      <c r="D312" s="206"/>
      <c r="E312" s="203"/>
      <c r="F312" s="204"/>
      <c r="G312" s="203"/>
      <c r="H312" s="203"/>
      <c r="I312" s="224"/>
      <c r="J312" s="225"/>
      <c r="K312" s="225"/>
      <c r="L312" s="119"/>
      <c r="M312" s="226"/>
      <c r="N312" s="227"/>
      <c r="O312" s="13"/>
      <c r="R312" s="228"/>
    </row>
    <row r="313" spans="1:26">
      <c r="A313" s="201"/>
      <c r="B313" s="202"/>
      <c r="C313" s="202"/>
      <c r="D313" s="206"/>
      <c r="E313" s="203"/>
      <c r="F313" s="204"/>
      <c r="G313" s="203"/>
      <c r="H313" s="203"/>
      <c r="I313" s="224"/>
      <c r="J313" s="225"/>
      <c r="K313" s="225"/>
      <c r="L313" s="119"/>
      <c r="M313" s="226"/>
      <c r="N313" s="227"/>
      <c r="O313" s="13"/>
      <c r="R313" s="228"/>
    </row>
    <row r="314" spans="1:26">
      <c r="A314" s="201"/>
      <c r="B314" s="192" t="s">
        <v>781</v>
      </c>
      <c r="O314" s="13"/>
      <c r="R314" s="228"/>
    </row>
    <row r="315" spans="1:26">
      <c r="R315" s="228"/>
    </row>
    <row r="316" spans="1:26">
      <c r="R316" s="228"/>
    </row>
    <row r="317" spans="1:26">
      <c r="R317" s="228"/>
    </row>
    <row r="318" spans="1:26">
      <c r="R318" s="228"/>
    </row>
    <row r="319" spans="1:26">
      <c r="R319" s="228"/>
    </row>
    <row r="320" spans="1:26">
      <c r="R320" s="228"/>
    </row>
    <row r="321" spans="1:18">
      <c r="R321" s="228"/>
    </row>
    <row r="331" spans="1:18">
      <c r="A331" s="207"/>
    </row>
    <row r="332" spans="1:18">
      <c r="A332" s="207"/>
      <c r="F332" s="460"/>
    </row>
    <row r="333" spans="1:18">
      <c r="A333" s="203"/>
    </row>
  </sheetData>
  <autoFilter ref="R1:R329"/>
  <mergeCells count="10">
    <mergeCell ref="A100:A101"/>
    <mergeCell ref="B100:B101"/>
    <mergeCell ref="J100:J101"/>
    <mergeCell ref="P61:P62"/>
    <mergeCell ref="A61:A62"/>
    <mergeCell ref="B61:B62"/>
    <mergeCell ref="J61:J62"/>
    <mergeCell ref="M61:M62"/>
    <mergeCell ref="N61:N62"/>
    <mergeCell ref="O61:O6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2021-03-16T02:32:16Z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