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F&amp;O)'!$R$1:$R$316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6" i="6"/>
  <c r="L76"/>
  <c r="L75"/>
  <c r="K75"/>
  <c r="P23"/>
  <c r="P22"/>
  <c r="P21"/>
  <c r="K98"/>
  <c r="M98" s="1"/>
  <c r="K102"/>
  <c r="M102" s="1"/>
  <c r="M101"/>
  <c r="K101"/>
  <c r="K100"/>
  <c r="M100" s="1"/>
  <c r="L50"/>
  <c r="K50"/>
  <c r="K99"/>
  <c r="M99" s="1"/>
  <c r="L49"/>
  <c r="K49"/>
  <c r="L74"/>
  <c r="K74"/>
  <c r="L73"/>
  <c r="K73"/>
  <c r="L70"/>
  <c r="K70"/>
  <c r="L72"/>
  <c r="K72"/>
  <c r="L48"/>
  <c r="K48"/>
  <c r="L47"/>
  <c r="K47"/>
  <c r="L43"/>
  <c r="K43"/>
  <c r="L71"/>
  <c r="K71"/>
  <c r="L45"/>
  <c r="K45"/>
  <c r="L41"/>
  <c r="K41"/>
  <c r="L39"/>
  <c r="K39"/>
  <c r="L69"/>
  <c r="K69"/>
  <c r="L44"/>
  <c r="K44"/>
  <c r="L20"/>
  <c r="K20"/>
  <c r="L65"/>
  <c r="K65"/>
  <c r="L68"/>
  <c r="K68"/>
  <c r="K97"/>
  <c r="M97" s="1"/>
  <c r="L42"/>
  <c r="K42"/>
  <c r="P19"/>
  <c r="L67"/>
  <c r="K67"/>
  <c r="L66"/>
  <c r="K66"/>
  <c r="K96"/>
  <c r="M96" s="1"/>
  <c r="K89"/>
  <c r="M89" s="1"/>
  <c r="L36"/>
  <c r="K36"/>
  <c r="M63"/>
  <c r="L63"/>
  <c r="K64"/>
  <c r="K63"/>
  <c r="L62"/>
  <c r="K62"/>
  <c r="K95"/>
  <c r="M95" s="1"/>
  <c r="L14"/>
  <c r="K14"/>
  <c r="L33"/>
  <c r="K33"/>
  <c r="P18"/>
  <c r="K94"/>
  <c r="M94" s="1"/>
  <c r="L40"/>
  <c r="K40"/>
  <c r="L38"/>
  <c r="L37"/>
  <c r="P15"/>
  <c r="K38"/>
  <c r="K37"/>
  <c r="K93"/>
  <c r="M93" s="1"/>
  <c r="L34"/>
  <c r="K34"/>
  <c r="K90"/>
  <c r="M90" s="1"/>
  <c r="L35"/>
  <c r="K35"/>
  <c r="K92"/>
  <c r="K91"/>
  <c r="K88"/>
  <c r="M88" s="1"/>
  <c r="K13"/>
  <c r="L13"/>
  <c r="L17"/>
  <c r="K17"/>
  <c r="L16"/>
  <c r="K16"/>
  <c r="L12"/>
  <c r="K12"/>
  <c r="K293"/>
  <c r="L293" s="1"/>
  <c r="K283"/>
  <c r="L283" s="1"/>
  <c r="P10"/>
  <c r="M50" l="1"/>
  <c r="M75"/>
  <c r="M76"/>
  <c r="M49"/>
  <c r="M39"/>
  <c r="M73"/>
  <c r="M44"/>
  <c r="M45"/>
  <c r="M48"/>
  <c r="M47"/>
  <c r="M65"/>
  <c r="M43"/>
  <c r="M42"/>
  <c r="M68"/>
  <c r="M74"/>
  <c r="M70"/>
  <c r="M72"/>
  <c r="M36"/>
  <c r="M71"/>
  <c r="M41"/>
  <c r="M20"/>
  <c r="M67"/>
  <c r="M69"/>
  <c r="M66"/>
  <c r="M14"/>
  <c r="M40"/>
  <c r="M33"/>
  <c r="M62"/>
  <c r="M37"/>
  <c r="M38"/>
  <c r="M34"/>
  <c r="M35"/>
  <c r="M17"/>
  <c r="M13"/>
  <c r="M12"/>
  <c r="M16"/>
  <c r="P11"/>
  <c r="K299" l="1"/>
  <c r="L299" s="1"/>
  <c r="L61" l="1"/>
  <c r="K61"/>
  <c r="M61" l="1"/>
  <c r="K300" l="1"/>
  <c r="L300" s="1"/>
  <c r="K297" l="1"/>
  <c r="L297" s="1"/>
  <c r="K276"/>
  <c r="L276" s="1"/>
  <c r="K296"/>
  <c r="L296" s="1"/>
  <c r="K295"/>
  <c r="L295" s="1"/>
  <c r="K294"/>
  <c r="L294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1"/>
  <c r="L281" s="1"/>
  <c r="K280"/>
  <c r="L280" s="1"/>
  <c r="K279"/>
  <c r="L279" s="1"/>
  <c r="K278"/>
  <c r="L278" s="1"/>
  <c r="K277"/>
  <c r="L277" s="1"/>
  <c r="K275"/>
  <c r="L275" s="1"/>
  <c r="K274"/>
  <c r="L274" s="1"/>
  <c r="K273"/>
  <c r="L273" s="1"/>
  <c r="F272"/>
  <c r="K272" s="1"/>
  <c r="L272" s="1"/>
  <c r="K271"/>
  <c r="L271" s="1"/>
  <c r="K270"/>
  <c r="L270" s="1"/>
  <c r="K269"/>
  <c r="L269" s="1"/>
  <c r="K268"/>
  <c r="L268" s="1"/>
  <c r="K267"/>
  <c r="L267" s="1"/>
  <c r="F266"/>
  <c r="K266" s="1"/>
  <c r="L266" s="1"/>
  <c r="F265"/>
  <c r="K265" s="1"/>
  <c r="L265" s="1"/>
  <c r="K264"/>
  <c r="L264" s="1"/>
  <c r="F263"/>
  <c r="K263" s="1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7"/>
  <c r="L247" s="1"/>
  <c r="K245"/>
  <c r="L245" s="1"/>
  <c r="K244"/>
  <c r="L244" s="1"/>
  <c r="F243"/>
  <c r="K243" s="1"/>
  <c r="L243" s="1"/>
  <c r="K242"/>
  <c r="L242" s="1"/>
  <c r="K239"/>
  <c r="L239" s="1"/>
  <c r="K238"/>
  <c r="L238" s="1"/>
  <c r="K237"/>
  <c r="L237" s="1"/>
  <c r="K234"/>
  <c r="L234" s="1"/>
  <c r="K233"/>
  <c r="L233" s="1"/>
  <c r="K232"/>
  <c r="L232" s="1"/>
  <c r="K231"/>
  <c r="L231" s="1"/>
  <c r="K230"/>
  <c r="L230" s="1"/>
  <c r="K229"/>
  <c r="L229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7"/>
  <c r="L217" s="1"/>
  <c r="K215"/>
  <c r="L215" s="1"/>
  <c r="K213"/>
  <c r="L213" s="1"/>
  <c r="K211"/>
  <c r="L211" s="1"/>
  <c r="K210"/>
  <c r="L210" s="1"/>
  <c r="K209"/>
  <c r="L209" s="1"/>
  <c r="K207"/>
  <c r="L207" s="1"/>
  <c r="K206"/>
  <c r="L206" s="1"/>
  <c r="K205"/>
  <c r="L205" s="1"/>
  <c r="K204"/>
  <c r="K203"/>
  <c r="L203" s="1"/>
  <c r="K202"/>
  <c r="L202" s="1"/>
  <c r="K200"/>
  <c r="L200" s="1"/>
  <c r="K199"/>
  <c r="L199" s="1"/>
  <c r="K198"/>
  <c r="L198" s="1"/>
  <c r="K197"/>
  <c r="L197" s="1"/>
  <c r="K196"/>
  <c r="L196" s="1"/>
  <c r="F195"/>
  <c r="K195" s="1"/>
  <c r="L195" s="1"/>
  <c r="H194"/>
  <c r="K194" s="1"/>
  <c r="L194" s="1"/>
  <c r="K191"/>
  <c r="L191" s="1"/>
  <c r="K190"/>
  <c r="L190" s="1"/>
  <c r="K189"/>
  <c r="L189" s="1"/>
  <c r="K188"/>
  <c r="L188" s="1"/>
  <c r="K187"/>
  <c r="L187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H160"/>
  <c r="K160" s="1"/>
  <c r="L160" s="1"/>
  <c r="F159"/>
  <c r="K159" s="1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M7"/>
  <c r="D7" i="5"/>
  <c r="K6" i="4"/>
  <c r="K6" i="3"/>
  <c r="L6" i="2"/>
</calcChain>
</file>

<file path=xl/sharedStrings.xml><?xml version="1.0" encoding="utf-8"?>
<sst xmlns="http://schemas.openxmlformats.org/spreadsheetml/2006/main" count="3007" uniqueCount="1162">
  <si>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</si>
  <si>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</si>
  <si>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</si>
  <si>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</si>
  <si>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</si>
  <si>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</si>
  <si>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</si>
  <si>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</si>
  <si>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</si>
  <si>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</si>
  <si>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</si>
  <si>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</si>
  <si>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</si>
  <si>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</si>
  <si>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</si>
  <si>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</si>
  <si>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</si>
  <si>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</si>
  <si>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</si>
  <si>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</si>
  <si>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</si>
  <si>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</si>
  <si>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</si>
  <si>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</si>
  <si>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</si>
  <si>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</si>
  <si>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</si>
  <si>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</si>
  <si>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</si>
  <si>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</si>
  <si>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</si>
  <si>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</si>
  <si>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</si>
  <si>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</si>
  <si>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</si>
  <si>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</si>
  <si>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</si>
  <si>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</si>
  <si>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</si>
  <si>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</si>
  <si>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</si>
  <si>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</si>
  <si>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</si>
  <si>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</si>
  <si>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</si>
  <si>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</si>
  <si>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</si>
  <si>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</si>
  <si>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</si>
  <si>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</si>
  <si>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</si>
  <si>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</si>
  <si>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</si>
  <si>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</si>
  <si>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</si>
  <si>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</si>
  <si>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</si>
  <si>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</si>
  <si>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</si>
  <si>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</si>
  <si>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</si>
  <si>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</si>
  <si>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</si>
  <si>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</si>
  <si>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</si>
  <si>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</si>
  <si>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</si>
  <si>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</si>
  <si>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</si>
  <si>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</si>
  <si>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</si>
  <si>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</si>
  <si>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</si>
  <si>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</si>
  <si>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</si>
  <si>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</si>
  <si>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</si>
  <si>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</si>
  <si>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</si>
  <si>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</si>
  <si>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</si>
  <si>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</si>
  <si>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</si>
  <si>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</si>
  <si>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</si>
  <si>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</si>
  <si>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</si>
  <si>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</si>
  <si>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</si>
  <si>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</si>
  <si>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</si>
  <si>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</si>
  <si>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</si>
  <si>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</si>
  <si>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</si>
  <si>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</si>
  <si>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</si>
  <si>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</si>
  <si>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</si>
  <si>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</si>
  <si>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</si>
  <si>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</si>
  <si>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</si>
  <si>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</si>
  <si>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</si>
  <si>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</si>
  <si>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</si>
  <si>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</si>
  <si>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</si>
  <si>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</si>
  <si>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</si>
  <si>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</si>
  <si>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</si>
  <si>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</si>
  <si>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</si>
  <si>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</si>
  <si>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</si>
  <si>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</si>
  <si>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</si>
  <si>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</si>
  <si>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</si>
  <si>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</si>
  <si>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</si>
  <si>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</si>
  <si>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</si>
  <si>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</si>
  <si>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</si>
  <si>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</si>
  <si>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</si>
  <si>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</si>
  <si>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</si>
  <si>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</si>
  <si>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</si>
  <si>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</si>
  <si>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</si>
  <si>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</si>
  <si>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</si>
  <si>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</si>
  <si>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</si>
  <si>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</si>
  <si>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</si>
  <si>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</si>
  <si>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</si>
  <si>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</si>
  <si>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</si>
  <si>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</si>
  <si>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</si>
  <si>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</si>
  <si>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</si>
  <si>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</si>
  <si>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</si>
  <si>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</si>
  <si>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</si>
  <si>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</si>
  <si>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</si>
  <si>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</si>
  <si>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</si>
  <si>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</si>
  <si>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</si>
  <si>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</si>
  <si>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</si>
  <si>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</si>
  <si>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</si>
  <si>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</si>
  <si>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</si>
  <si>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</si>
  <si>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</si>
  <si>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</si>
  <si>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</si>
  <si>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</si>
  <si>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</si>
  <si>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</si>
  <si>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</si>
  <si>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</si>
  <si>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</si>
  <si>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</si>
  <si>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</si>
  <si>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</si>
  <si>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</si>
  <si>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</si>
  <si>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</si>
  <si>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</si>
  <si>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</si>
  <si>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</si>
  <si>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</si>
  <si>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</si>
  <si>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</si>
  <si>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</si>
  <si>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</si>
  <si>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</si>
  <si>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</si>
  <si>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</si>
  <si>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</si>
  <si>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</si>
  <si>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</si>
  <si>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</si>
  <si>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</si>
  <si>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</si>
  <si>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</si>
  <si>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</si>
  <si>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</si>
  <si>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</si>
  <si>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</si>
  <si>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</si>
  <si>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</si>
  <si>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</si>
  <si>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</si>
  <si>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</si>
  <si>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</si>
  <si>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</si>
  <si>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</si>
  <si>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</si>
  <si>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</si>
  <si>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</si>
  <si>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</si>
  <si>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</si>
  <si>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</si>
  <si>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</si>
  <si>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</si>
  <si>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</si>
  <si>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</si>
  <si>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</si>
  <si>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</si>
  <si>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</si>
  <si>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</si>
  <si>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</si>
  <si>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</si>
  <si>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</si>
  <si>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</si>
  <si>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</si>
  <si>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</si>
  <si>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</si>
  <si>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</si>
  <si>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</si>
  <si>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</si>
  <si>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</si>
  <si>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</si>
  <si>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</si>
  <si>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</si>
  <si>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</si>
  <si>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</si>
  <si>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</si>
  <si>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</si>
  <si>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</si>
  <si>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</si>
  <si>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</si>
  <si>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</si>
  <si>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</si>
  <si>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</si>
  <si>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</si>
  <si>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</si>
  <si>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</si>
  <si>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</si>
  <si>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</si>
  <si>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</si>
  <si>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</si>
  <si>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</si>
  <si>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</si>
  <si>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</si>
  <si>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</si>
  <si>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</si>
  <si>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</si>
  <si>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</si>
  <si>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</si>
  <si>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</si>
  <si>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</si>
  <si>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</si>
  <si>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</si>
  <si>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</si>
  <si>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</si>
  <si>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</si>
  <si>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</si>
  <si>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</si>
  <si>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</si>
  <si>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</si>
  <si>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</si>
  <si>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</si>
  <si>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</si>
  <si>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</si>
  <si>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</si>
  <si>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</si>
  <si>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</si>
  <si>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</si>
  <si>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</si>
  <si>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</si>
  <si>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</si>
  <si>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</si>
  <si>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</si>
  <si>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</si>
  <si>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</si>
  <si>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</si>
  <si>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</si>
  <si>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</si>
  <si>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</si>
  <si>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</si>
  <si>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</si>
  <si>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</si>
  <si>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</si>
  <si>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</si>
  <si>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</si>
  <si>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</si>
  <si>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</si>
  <si>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</si>
  <si>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</si>
  <si>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</si>
  <si>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</si>
  <si>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</si>
  <si>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</si>
  <si>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</si>
  <si>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</si>
  <si>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</si>
  <si>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</si>
  <si>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</si>
  <si>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</si>
  <si>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</si>
  <si>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</si>
  <si>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</si>
  <si>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</si>
  <si>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</si>
  <si>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</si>
  <si>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</si>
  <si>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</si>
  <si>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</si>
  <si>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</si>
  <si>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</si>
  <si>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</si>
  <si>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</si>
  <si>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</si>
  <si>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</si>
  <si>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</si>
  <si>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</si>
  <si>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</si>
  <si>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</si>
  <si>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</si>
  <si>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</si>
  <si>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</si>
  <si>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</si>
  <si>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</si>
  <si>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</si>
  <si>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</si>
  <si>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</si>
  <si>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</si>
  <si>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</si>
  <si>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</si>
  <si>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</si>
  <si>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</si>
  <si>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</si>
  <si>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</si>
  <si>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</si>
  <si>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</si>
  <si>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</si>
  <si>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</si>
  <si>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</si>
  <si>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</si>
  <si>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</si>
  <si>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</si>
  <si>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</si>
  <si>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</si>
  <si>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</si>
  <si>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</si>
  <si>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</si>
  <si>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</si>
  <si>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</si>
  <si>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</si>
  <si>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</si>
  <si>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</si>
  <si>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</si>
  <si>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</si>
  <si>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</si>
  <si>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</si>
  <si>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</si>
  <si>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</si>
  <si>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</si>
  <si>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</si>
  <si>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</si>
  <si>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</si>
  <si>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</si>
  <si>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</si>
  <si>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</si>
  <si>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</si>
  <si>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</si>
  <si>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</si>
  <si>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</si>
  <si>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</si>
  <si>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</si>
  <si>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</si>
  <si>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</si>
  <si>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</si>
  <si>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</si>
  <si>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</si>
  <si>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</si>
  <si>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</si>
  <si>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</si>
  <si>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</si>
  <si>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</si>
  <si>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</si>
  <si>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</si>
  <si>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</si>
  <si>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</si>
  <si>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</si>
  <si>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</si>
  <si>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</si>
  <si>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</si>
  <si>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</si>
  <si>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</si>
  <si>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</si>
  <si>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</si>
  <si>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</si>
  <si>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</si>
  <si>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</si>
  <si>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</si>
  <si>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</si>
  <si>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</si>
  <si>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</si>
  <si>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</si>
  <si>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</si>
  <si>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</si>
  <si>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</si>
  <si>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</si>
  <si>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</si>
  <si>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</si>
  <si>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</si>
  <si>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</si>
  <si>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</si>
  <si>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</si>
  <si>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</si>
  <si>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</si>
  <si>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</si>
  <si>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</si>
  <si>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</si>
  <si>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</si>
  <si>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</si>
  <si>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</si>
  <si>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</si>
  <si>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</si>
  <si>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</si>
  <si>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</si>
  <si>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</si>
  <si>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</si>
  <si>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</si>
  <si>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</si>
  <si>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</si>
  <si>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</si>
  <si>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</si>
  <si>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</si>
  <si>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</si>
  <si>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</si>
  <si>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</si>
  <si>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</si>
  <si>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</si>
  <si>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</si>
  <si>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</si>
  <si>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</si>
  <si>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</si>
  <si>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</si>
  <si>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</si>
  <si>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</si>
  <si>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</si>
  <si>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</si>
  <si>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</si>
  <si>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</si>
  <si>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</si>
  <si>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</si>
  <si>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</si>
  <si>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</si>
  <si>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</si>
  <si>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</si>
  <si>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</si>
  <si>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</si>
  <si>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</si>
  <si>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</si>
  <si>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</si>
  <si>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</si>
  <si>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</si>
  <si>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</si>
  <si>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</si>
  <si>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</si>
  <si>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</si>
  <si>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</si>
  <si>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</si>
  <si>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</si>
  <si>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</si>
  <si>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</si>
  <si>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</si>
  <si>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</si>
  <si>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</si>
  <si>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</si>
  <si>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</si>
  <si>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</si>
  <si>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</si>
  <si>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</si>
  <si>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</si>
  <si>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</si>
  <si>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</si>
  <si>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</si>
  <si>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</si>
  <si>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</si>
  <si>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</si>
  <si>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</si>
  <si>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</si>
  <si>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</si>
  <si>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</si>
  <si>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</si>
  <si>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</si>
  <si>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</si>
  <si>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</si>
  <si>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</si>
  <si>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</si>
  <si>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</si>
  <si>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</si>
  <si>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</si>
  <si>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</si>
  <si>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</si>
  <si>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</si>
  <si>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</si>
  <si>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</si>
  <si>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</si>
  <si>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</si>
  <si>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</si>
  <si>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</si>
  <si>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</si>
  <si>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</si>
  <si>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</si>
  <si>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</si>
  <si>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</si>
  <si>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</si>
  <si>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</si>
  <si>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</si>
  <si>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</si>
  <si>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</si>
  <si>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</si>
  <si>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</si>
  <si>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</si>
  <si>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</si>
  <si>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</si>
  <si>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</si>
  <si>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</si>
  <si>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</si>
  <si>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</si>
  <si>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</si>
  <si>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</si>
  <si>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</si>
  <si>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</si>
  <si>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</si>
  <si>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</si>
  <si>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</si>
  <si>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</si>
  <si>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</si>
  <si>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</si>
  <si>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</si>
  <si>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</si>
  <si>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</si>
  <si>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</si>
  <si>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</si>
  <si>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</si>
  <si>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</si>
  <si>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</si>
  <si>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</si>
  <si>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</si>
  <si>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</si>
  <si>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</si>
  <si>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</si>
  <si>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</si>
  <si>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</si>
  <si>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</si>
  <si>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</si>
  <si>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</si>
  <si>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</si>
  <si>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</si>
  <si>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</si>
  <si>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</si>
  <si>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</si>
  <si>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</si>
  <si>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</si>
  <si>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</si>
  <si>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</si>
  <si>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</si>
  <si>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</si>
  <si>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</si>
  <si>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</si>
  <si>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</si>
  <si>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</si>
  <si>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</si>
  <si>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</si>
  <si>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</si>
  <si>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</si>
  <si>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</si>
  <si>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</si>
  <si>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</si>
  <si>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</si>
  <si>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</si>
  <si>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</si>
  <si>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</si>
  <si>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</si>
  <si>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</si>
  <si>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</si>
  <si>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</si>
  <si>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</si>
  <si>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</si>
  <si>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</si>
  <si>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</si>
  <si>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</si>
  <si>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</si>
  <si>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</si>
  <si>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</si>
  <si>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</si>
  <si>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</si>
  <si>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</si>
  <si>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</si>
  <si>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</si>
  <si>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</si>
  <si>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</si>
  <si>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</si>
  <si>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</si>
  <si>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</si>
  <si>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</si>
  <si>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</si>
  <si>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</si>
  <si>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</si>
  <si>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</si>
  <si>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</si>
  <si>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</si>
  <si>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</si>
  <si>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</si>
  <si>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</si>
  <si>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</si>
  <si>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</si>
  <si>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</si>
  <si>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</si>
  <si>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</si>
  <si>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</si>
  <si>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</si>
  <si>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</si>
  <si>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</si>
  <si>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</si>
  <si>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</si>
  <si>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</si>
  <si>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</si>
  <si>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</si>
  <si>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</si>
  <si>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</si>
  <si>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</si>
  <si>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</si>
  <si>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</si>
  <si>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</si>
  <si>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</si>
  <si>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</si>
  <si>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</si>
  <si>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</si>
  <si>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</si>
  <si>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</si>
  <si>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</si>
  <si>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</si>
  <si>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</si>
  <si>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</si>
  <si>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</si>
  <si>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</si>
  <si>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</si>
  <si>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</si>
  <si>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</si>
  <si>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</si>
  <si>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</si>
  <si>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</si>
  <si>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</si>
  <si>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</si>
  <si>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</si>
  <si>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</si>
  <si>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</si>
  <si>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</si>
  <si>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</si>
  <si>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</si>
  <si>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</si>
  <si>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</si>
  <si>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</si>
  <si>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</si>
  <si>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</si>
  <si>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</si>
  <si>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</si>
  <si>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</si>
  <si>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</si>
  <si>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</si>
  <si>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</si>
  <si>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</si>
  <si>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</si>
  <si>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</si>
  <si>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</si>
  <si>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</si>
  <si>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</si>
  <si>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</si>
  <si>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</si>
  <si>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</si>
  <si>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</si>
  <si>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</si>
  <si>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</si>
  <si>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</si>
  <si>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</si>
  <si>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</si>
  <si>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</si>
  <si>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</si>
  <si>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</si>
  <si>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</si>
  <si>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</si>
  <si>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</si>
  <si>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</si>
  <si>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</si>
  <si>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</si>
  <si>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</si>
  <si>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</si>
  <si>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</si>
  <si>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</si>
  <si>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</si>
  <si>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</si>
  <si>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</si>
  <si>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</si>
  <si>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</si>
  <si>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</si>
  <si>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</si>
  <si>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</si>
  <si>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</si>
  <si>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</si>
  <si>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</si>
  <si>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</si>
  <si>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</si>
  <si>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</si>
  <si>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</si>
  <si>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</si>
  <si>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</si>
  <si>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</si>
  <si>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</si>
  <si>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</si>
  <si>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</si>
  <si>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</si>
  <si>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</si>
  <si>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</si>
  <si>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</si>
  <si>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</si>
  <si>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</si>
  <si>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</si>
  <si>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</si>
  <si>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</si>
  <si>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</si>
  <si>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</si>
  <si>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</si>
  <si>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</si>
  <si>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</si>
  <si>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</si>
  <si>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</si>
  <si>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</si>
  <si>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</si>
  <si>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</si>
  <si>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</si>
  <si>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</si>
  <si>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</si>
  <si>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</si>
  <si>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</si>
  <si>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</si>
  <si>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</si>
  <si>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</si>
  <si>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</si>
  <si>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</si>
  <si>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</si>
  <si>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</si>
  <si>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</si>
  <si>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</si>
  <si>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</si>
  <si>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</si>
  <si>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</si>
  <si>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</si>
  <si>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</si>
  <si>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</si>
  <si>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</si>
  <si>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</si>
  <si>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</si>
  <si>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</si>
  <si>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</si>
  <si>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</si>
  <si>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</si>
  <si>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</si>
  <si>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</si>
  <si>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</si>
  <si>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</si>
  <si>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</si>
  <si>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</si>
  <si>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</si>
  <si>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</si>
  <si>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</si>
  <si>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</si>
  <si>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</si>
  <si>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</si>
  <si>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</si>
  <si>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</si>
  <si>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</si>
  <si>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</si>
  <si>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</si>
  <si>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</si>
  <si>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</si>
  <si>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</si>
  <si>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</si>
  <si>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</si>
  <si>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</si>
  <si>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</si>
  <si>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</si>
  <si>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</si>
  <si>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</si>
  <si>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</si>
  <si>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</si>
  <si>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</si>
  <si>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</si>
  <si>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</si>
  <si>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</si>
  <si>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</si>
  <si>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</si>
  <si>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</si>
  <si>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</si>
  <si>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</si>
  <si>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</si>
  <si>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</si>
  <si>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</si>
  <si>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</si>
  <si>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</si>
  <si>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</si>
  <si>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</si>
  <si>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</si>
  <si>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</si>
  <si>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</si>
  <si>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</si>
  <si>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</si>
  <si>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</si>
  <si>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</si>
  <si>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</si>
  <si>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</si>
  <si>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</si>
  <si>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</si>
  <si>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</si>
  <si>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</si>
  <si>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</si>
  <si>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</si>
  <si>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</si>
  <si>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</si>
  <si>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</si>
  <si>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</si>
  <si>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</si>
  <si>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</si>
  <si>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</si>
  <si>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</si>
  <si>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</si>
  <si>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</si>
  <si>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</si>
  <si>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</si>
  <si>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</si>
  <si>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</si>
  <si>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</si>
  <si>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</si>
  <si>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</si>
  <si>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</si>
  <si>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</si>
  <si>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</si>
  <si>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2340-2380</t>
  </si>
  <si>
    <t>Sell</t>
  </si>
  <si>
    <t>s</t>
  </si>
  <si>
    <t>NSE</t>
  </si>
  <si>
    <t>645-655</t>
  </si>
  <si>
    <t>80-100</t>
  </si>
  <si>
    <t>Loss of Rs.50/-</t>
  </si>
  <si>
    <t>1150-1170</t>
  </si>
  <si>
    <t>1250-1300</t>
  </si>
  <si>
    <t>3770-3780</t>
  </si>
  <si>
    <t>4000-4100</t>
  </si>
  <si>
    <t>1350-1400</t>
  </si>
  <si>
    <t>2700-2800</t>
  </si>
  <si>
    <t>900-930</t>
  </si>
  <si>
    <t>TCS 3860 CE FEB</t>
  </si>
  <si>
    <t>TCS 4000 CE FEB</t>
  </si>
  <si>
    <t>1150-1200</t>
  </si>
  <si>
    <t>OLGA TRADING PRIVATE LIMITED</t>
  </si>
  <si>
    <t>Profit of Rs.100/-</t>
  </si>
  <si>
    <t>2550-2650</t>
  </si>
  <si>
    <t>2050-2150</t>
  </si>
  <si>
    <t>43-44</t>
  </si>
  <si>
    <t>Profit of Rs.82.5/-</t>
  </si>
  <si>
    <t>MIDCPNIFTY</t>
  </si>
  <si>
    <t>NIFTY 17000 PE 3-FEB</t>
  </si>
  <si>
    <t>180-200</t>
  </si>
  <si>
    <t>TATACOMM 1400 CE FEB</t>
  </si>
  <si>
    <t>38-45</t>
  </si>
  <si>
    <t>PIIND 2600 CE FEB</t>
  </si>
  <si>
    <t>Profit of Rs.95/-</t>
  </si>
  <si>
    <t>TITAN FEB FUT</t>
  </si>
  <si>
    <t>2460-2480</t>
  </si>
  <si>
    <t>NIFTY 17500 PE 3-FEB</t>
  </si>
  <si>
    <t>NIFTY 17200 PE 3-FEB</t>
  </si>
  <si>
    <t>Profit of Rs.90/-</t>
  </si>
  <si>
    <t>2050-2100</t>
  </si>
  <si>
    <t>900-920</t>
  </si>
  <si>
    <t>395-405</t>
  </si>
  <si>
    <t>134-140</t>
  </si>
  <si>
    <t>3500-3550</t>
  </si>
  <si>
    <t>Loss of Rs.17.5/-</t>
  </si>
  <si>
    <t>Retail Research Technical Calls &amp; Fundamental Performance Report for the month of Feb-2022</t>
  </si>
  <si>
    <t>NIFTY 17700 PE 3-FEB</t>
  </si>
  <si>
    <t>140-160</t>
  </si>
  <si>
    <t>Loss of Rs.45/-</t>
  </si>
  <si>
    <t>Profit of Rs.3.75/-</t>
  </si>
  <si>
    <t>Profit of Rs.11/-</t>
  </si>
  <si>
    <t>Profit of Rs.1.55/-</t>
  </si>
  <si>
    <t>Profit of Rs.42.5/-</t>
  </si>
  <si>
    <t>Profit of Rs.72.5/-</t>
  </si>
  <si>
    <t>228-234</t>
  </si>
  <si>
    <t>Profit of Rs.6.5/-</t>
  </si>
  <si>
    <t>2030-2060</t>
  </si>
  <si>
    <t>222-225</t>
  </si>
  <si>
    <t>240-250</t>
  </si>
  <si>
    <t>HDFCLIFE FEB FUT</t>
  </si>
  <si>
    <t>655-660</t>
  </si>
  <si>
    <t>SBIN FEB FUT</t>
  </si>
  <si>
    <t>SBIN 560 CE FEB</t>
  </si>
  <si>
    <t>BANKNIFTY 39400 CE 3-FEB</t>
  </si>
  <si>
    <t>120-170</t>
  </si>
  <si>
    <t>Loss of Rs.65/-</t>
  </si>
  <si>
    <t>Loss of Rs.20/-</t>
  </si>
  <si>
    <t>NIFTY 17500 PE 10-FEB</t>
  </si>
  <si>
    <t>160-190</t>
  </si>
  <si>
    <t>Loss of Rs.6/-</t>
  </si>
  <si>
    <t>Loss of Rs.10/-</t>
  </si>
  <si>
    <t>Profit of Rs.50/-</t>
  </si>
  <si>
    <t>198-202</t>
  </si>
  <si>
    <t>230-240</t>
  </si>
  <si>
    <t>Loss of Rs.9.5/-</t>
  </si>
  <si>
    <t>375-380</t>
  </si>
  <si>
    <t>410-415</t>
  </si>
  <si>
    <t>440-460</t>
  </si>
  <si>
    <t>MPHASIS FEB FUT</t>
  </si>
  <si>
    <t>3100-3180</t>
  </si>
  <si>
    <t>NIFTY 17500 CE 10-FEB</t>
  </si>
  <si>
    <t>130-150</t>
  </si>
  <si>
    <t>Loss of Rs.43/-</t>
  </si>
  <si>
    <t>APOLLOTYRE FEB FUT</t>
  </si>
  <si>
    <t>227-230</t>
  </si>
  <si>
    <t>NIFTY FEB FUT</t>
  </si>
  <si>
    <t>BANKNIFTY 38700 CE 10-FEB</t>
  </si>
  <si>
    <t>250-300</t>
  </si>
  <si>
    <t>Loss of Rs.130/-</t>
  </si>
  <si>
    <t>Loss of Rs.24.50/-</t>
  </si>
  <si>
    <t>Profit of Rs.10.5/-</t>
  </si>
  <si>
    <t>1060-1080</t>
  </si>
  <si>
    <t>Loss of Rs.90/-</t>
  </si>
  <si>
    <t>SIEMENS FEB FUT</t>
  </si>
  <si>
    <t>2430-2470</t>
  </si>
  <si>
    <t>Profit of Rs.4.5/-</t>
  </si>
  <si>
    <t>Profit of Rs.37.5/-</t>
  </si>
  <si>
    <t>180-190</t>
  </si>
  <si>
    <t>TATASTEEL FEB FUT</t>
  </si>
  <si>
    <t>1260-1280</t>
  </si>
  <si>
    <t>2800-2850</t>
  </si>
  <si>
    <t>375-385</t>
  </si>
  <si>
    <t>Profit of Rs.14.5/-</t>
  </si>
  <si>
    <t>Profit of Rs.25.5/-</t>
  </si>
  <si>
    <t>GSPL FEB FUT</t>
  </si>
  <si>
    <t>313-318</t>
  </si>
  <si>
    <t>1010-1030</t>
  </si>
  <si>
    <t>VEAN SMART INFRA PRIVATE LIMITED</t>
  </si>
  <si>
    <t>VAISHALI</t>
  </si>
  <si>
    <t>Vaishali Pharma Limited</t>
  </si>
  <si>
    <t>Loss of Rs.27.50/-</t>
  </si>
  <si>
    <t>Loss of Rs.107.50/-</t>
  </si>
  <si>
    <t xml:space="preserve">SBILIFE </t>
  </si>
  <si>
    <t>1130-1135</t>
  </si>
  <si>
    <t>1190-1200</t>
  </si>
  <si>
    <t xml:space="preserve">MPHASIS FEB FUT </t>
  </si>
  <si>
    <t>2080-2100</t>
  </si>
  <si>
    <t>800-825</t>
  </si>
  <si>
    <t>169-170</t>
  </si>
  <si>
    <t>185-200</t>
  </si>
  <si>
    <t>845-850</t>
  </si>
  <si>
    <t>920-960</t>
  </si>
  <si>
    <t xml:space="preserve">APOLLOTYRE FEB FUT </t>
  </si>
  <si>
    <t>3050-3100</t>
  </si>
  <si>
    <t>HITTCO</t>
  </si>
  <si>
    <t>HITECC PRINTS (INDIA ) LLP</t>
  </si>
  <si>
    <t>SHALPRO</t>
  </si>
  <si>
    <t>SUPREMEX</t>
  </si>
  <si>
    <t>OLUMPUS TRADING AND ADVISORY LLP</t>
  </si>
  <si>
    <t>Loss of Rs.62.50/-</t>
  </si>
  <si>
    <t>Profit of Rs.52.50/-</t>
  </si>
  <si>
    <t>Loss of Rs.34/-</t>
  </si>
  <si>
    <t>Loss of Rs.85/-</t>
  </si>
  <si>
    <t>Loss of Rs.63/-</t>
  </si>
  <si>
    <t>Loss of Rs.26/-</t>
  </si>
  <si>
    <t>Loss of Rs.8/-</t>
  </si>
  <si>
    <t>Loss of Rs.5.5/-</t>
  </si>
  <si>
    <t>Loss of Rs.27/-</t>
  </si>
  <si>
    <t>2420-2450</t>
  </si>
  <si>
    <t>Profit of Rs.3/-</t>
  </si>
  <si>
    <t>TRENT 1100 CE FEB</t>
  </si>
  <si>
    <t>25-30</t>
  </si>
  <si>
    <t>NIFTY 17200 CE 17 FEB</t>
  </si>
  <si>
    <t>110-130</t>
  </si>
  <si>
    <t>630-640</t>
  </si>
  <si>
    <t>KALPESH JAVERILAL OSWAL</t>
  </si>
  <si>
    <t>DIPAK MATHURBHAI SALVI</t>
  </si>
  <si>
    <t>CDG</t>
  </si>
  <si>
    <t>LAXMIPAT DUDHERIA</t>
  </si>
  <si>
    <t>GANGAPHARM</t>
  </si>
  <si>
    <t>NIRANJAN KUMAR GOEL</t>
  </si>
  <si>
    <t>YACOOBALI AIYUB MOHAMMED</t>
  </si>
  <si>
    <t>ISFL</t>
  </si>
  <si>
    <t>KHOOBSURAT</t>
  </si>
  <si>
    <t>PRANAV PARESH SHAH</t>
  </si>
  <si>
    <t>KOCL</t>
  </si>
  <si>
    <t>INDIGO TECH IND LIMITED</t>
  </si>
  <si>
    <t>POLYMAC</t>
  </si>
  <si>
    <t>RMC</t>
  </si>
  <si>
    <t>TOPGAIN FINANCE PRIVATE LIMITED</t>
  </si>
  <si>
    <t>SMGOLD</t>
  </si>
  <si>
    <t>VIRAT</t>
  </si>
  <si>
    <t>VIVOBIOT</t>
  </si>
  <si>
    <t>SHREENA GOYAL</t>
  </si>
  <si>
    <t>1260-1300</t>
  </si>
  <si>
    <t>Profit of Rs.27.5/-</t>
  </si>
  <si>
    <t>BHARATFORG FEB FUT</t>
  </si>
  <si>
    <t>720-730</t>
  </si>
  <si>
    <t>3000-3040</t>
  </si>
  <si>
    <t>60-80</t>
  </si>
  <si>
    <t>RELIANCE 2380 CE FEB</t>
  </si>
  <si>
    <t>HDFC 2340 CE FEB</t>
  </si>
  <si>
    <t>55-70</t>
  </si>
  <si>
    <t>RELIANCE 2360 CE FEB</t>
  </si>
  <si>
    <t>COLPAL FEB FUT</t>
  </si>
  <si>
    <t>1428-1432</t>
  </si>
  <si>
    <t>Profit of Rs.12/-</t>
  </si>
  <si>
    <t>Profit of Rs.8/-</t>
  </si>
  <si>
    <t>Profit of Rs.11.5/-</t>
  </si>
  <si>
    <t>TATACONSUM FEB FUT</t>
  </si>
  <si>
    <t>703-705</t>
  </si>
  <si>
    <t>HDFC FEB FUT</t>
  </si>
  <si>
    <t>2345-2349</t>
  </si>
  <si>
    <t>2400-2420</t>
  </si>
  <si>
    <t>Profit of Rs.27/-</t>
  </si>
  <si>
    <t>375-379</t>
  </si>
  <si>
    <t>410-420</t>
  </si>
  <si>
    <t>Loss of Rs.38/-</t>
  </si>
  <si>
    <t>Profit of Rs.48/-</t>
  </si>
  <si>
    <t>ADVIKCA</t>
  </si>
  <si>
    <t>STEPPING STONE CONSTRUCTION PRIVATE LIMITED</t>
  </si>
  <si>
    <t>ALEXANDER</t>
  </si>
  <si>
    <t>HEMLATABEN ROHITKUMAR PANDYA</t>
  </si>
  <si>
    <t>SAMEERRASIKLALTANK</t>
  </si>
  <si>
    <t>ALKA</t>
  </si>
  <si>
    <t>ALSL</t>
  </si>
  <si>
    <t>ODYSSEY CORPORATION LIMITED</t>
  </si>
  <si>
    <t>JIGAR PRATAPRAI VORA</t>
  </si>
  <si>
    <t>BENARA</t>
  </si>
  <si>
    <t>CNM FINVEST PRIVATE LIMITED .</t>
  </si>
  <si>
    <t>BLSINFOTE</t>
  </si>
  <si>
    <t>MILIND JAYRAM THALE</t>
  </si>
  <si>
    <t>M K HAMIED</t>
  </si>
  <si>
    <t>Y K HAMIED</t>
  </si>
  <si>
    <t>CORPOCO</t>
  </si>
  <si>
    <t>ANSHUMAN HALDER</t>
  </si>
  <si>
    <t>RAJESH R</t>
  </si>
  <si>
    <t>DRHABEEB</t>
  </si>
  <si>
    <t>GAYI ADI HATCHERIES PVT LTD</t>
  </si>
  <si>
    <t>EKAMLEA</t>
  </si>
  <si>
    <t>ALPESHBHAI RASIKLAL SHAH</t>
  </si>
  <si>
    <t>ELLORATRAD</t>
  </si>
  <si>
    <t>AGRAWAL NIKUNJ</t>
  </si>
  <si>
    <t>VISHNUPRASAD SOMABHAI PATEL</t>
  </si>
  <si>
    <t>GRAVISSHO</t>
  </si>
  <si>
    <t>PLAZA REALTY PRIVATE LIMITED</t>
  </si>
  <si>
    <t>NARAIN ATMARAM VASWANI .</t>
  </si>
  <si>
    <t>G M BREWERIES LIMITED</t>
  </si>
  <si>
    <t>PHOENIX PROGRESSIVE CERTIFICATIONS ENTERPRISE PRIVATE LIMITED</t>
  </si>
  <si>
    <t>IEM INTERNATIONAL PRIVATE LIMITED</t>
  </si>
  <si>
    <t>HITTCO PROPERTIES LLP</t>
  </si>
  <si>
    <t>IFL</t>
  </si>
  <si>
    <t>SAGARKUMAR RAKESHBHAI DANTANI</t>
  </si>
  <si>
    <t>JATIN MANUBHAI SHAH</t>
  </si>
  <si>
    <t>JETMALL</t>
  </si>
  <si>
    <t>ANKIT S SHAH</t>
  </si>
  <si>
    <t>MACINTR</t>
  </si>
  <si>
    <t>KAMLESH NATWARLAL SHAH</t>
  </si>
  <si>
    <t>MADHUSE</t>
  </si>
  <si>
    <t>KANTA DEVI SAMDARIA</t>
  </si>
  <si>
    <t>MAHACORP</t>
  </si>
  <si>
    <t>MEFCOMCAP</t>
  </si>
  <si>
    <t>SHALEEN TOSHNIWAL</t>
  </si>
  <si>
    <t>RAVINDRA KUMAR TOSHNIWAL</t>
  </si>
  <si>
    <t>VIJAY MEHTA</t>
  </si>
  <si>
    <t>MFLINDIA</t>
  </si>
  <si>
    <t>SHREE KRISHNA SHARANAM FINANCIALS</t>
  </si>
  <si>
    <t>MFSINTRCRP</t>
  </si>
  <si>
    <t>HEMVIN INTIGRATED FINANCETED</t>
  </si>
  <si>
    <t>NCLRESE</t>
  </si>
  <si>
    <t>ANAND MIMANI</t>
  </si>
  <si>
    <t>PROFINC</t>
  </si>
  <si>
    <t>BHAVESH A VORA (HUF)</t>
  </si>
  <si>
    <t>SHRENI CONSTRUCTION PRIVATE LIMITED</t>
  </si>
  <si>
    <t>VIJAY NATVARLAL SHAH</t>
  </si>
  <si>
    <t>MEGHKUMAR MAHENDRAKUMAR SHAH</t>
  </si>
  <si>
    <t>PRAMILA ALLAN REBELLO</t>
  </si>
  <si>
    <t>UTSAV PRAMODKUMAR SHRIVASTAV</t>
  </si>
  <si>
    <t>SALAUTO</t>
  </si>
  <si>
    <t>ZIBI JOSE</t>
  </si>
  <si>
    <t>SCTL</t>
  </si>
  <si>
    <t>MULTIPLIER SHARE &amp; STOCK ADVISORS PRIVATE LIMITED</t>
  </si>
  <si>
    <t>SHEETAL</t>
  </si>
  <si>
    <t>SACHIN GUPTA</t>
  </si>
  <si>
    <t>SUDTIND-B</t>
  </si>
  <si>
    <t>NIKHIL VORA</t>
  </si>
  <si>
    <t>SUNRETAIL</t>
  </si>
  <si>
    <t>THINKINK</t>
  </si>
  <si>
    <t>NAYSAA SECURITIES LIMITED</t>
  </si>
  <si>
    <t>TIMESGREEN</t>
  </si>
  <si>
    <t>ARYAMAN BROKING LIMITED</t>
  </si>
  <si>
    <t>TRL</t>
  </si>
  <si>
    <t>NATURLAND SECURITIES PRIVATE LIMITED</t>
  </si>
  <si>
    <t>SAIRAM INFRATRADE LLP</t>
  </si>
  <si>
    <t>VALIANT</t>
  </si>
  <si>
    <t>AMIT JAIN</t>
  </si>
  <si>
    <t>SANDEEP KUMAR HISARIA</t>
  </si>
  <si>
    <t>VEENA DILIP VED</t>
  </si>
  <si>
    <t>NARAYANBHAI KESHAVLAL PATEL</t>
  </si>
  <si>
    <t>YAMNINV</t>
  </si>
  <si>
    <t>EXCELINDUS</t>
  </si>
  <si>
    <t>Excel Industries Limited</t>
  </si>
  <si>
    <t>NK SECURITIES RESEARCH PRIVATE LIMITED</t>
  </si>
  <si>
    <t>GIRIRAJ</t>
  </si>
  <si>
    <t>Giriraj Civil Devp Ltd</t>
  </si>
  <si>
    <t>KRUSHANG MAHESH SHAH</t>
  </si>
  <si>
    <t>RISHABH J MEHTA HUF</t>
  </si>
  <si>
    <t>KRISHNA N MEHTA HUF</t>
  </si>
  <si>
    <t>INDNIPPON</t>
  </si>
  <si>
    <t>India Nippon Elect Ltd</t>
  </si>
  <si>
    <t>LUCAS INDIAN SERVICE LTD</t>
  </si>
  <si>
    <t>INVENTURE</t>
  </si>
  <si>
    <t>Inventure Gro &amp; Sec Ltd</t>
  </si>
  <si>
    <t>AGRO TRADE SOLUTIONS</t>
  </si>
  <si>
    <t>MOKSH</t>
  </si>
  <si>
    <t>Moksh Ornaments Limited</t>
  </si>
  <si>
    <t>RELINFRA</t>
  </si>
  <si>
    <t>Reliance Infrastructu Ltd</t>
  </si>
  <si>
    <t>MANSI SHARES &amp; STOCK ADVISORS PVT LTD</t>
  </si>
  <si>
    <t>RIIL</t>
  </si>
  <si>
    <t>Reliance Indl Infra Ltd</t>
  </si>
  <si>
    <t>XTX MARKETS LLP</t>
  </si>
  <si>
    <t>SHREEPUSHK</t>
  </si>
  <si>
    <t>Shre Push Chem &amp; Fert Ltd</t>
  </si>
  <si>
    <t>GAUTAM GOPIKISHAN MAKHARIA</t>
  </si>
  <si>
    <t>Shriram City Union Financ</t>
  </si>
  <si>
    <t>SHRIRAM OWNERSHIP TRUST</t>
  </si>
  <si>
    <t>TEXINFRA</t>
  </si>
  <si>
    <t>Texmaco Infra &amp; Holdg Ltd</t>
  </si>
  <si>
    <t>ADVENTZ FINANCE PRIVATE LIMITED</t>
  </si>
  <si>
    <t>B.W.TRADERS</t>
  </si>
  <si>
    <t>VIVIDHA</t>
  </si>
  <si>
    <t>Visagar Polytex Ltd</t>
  </si>
  <si>
    <t>ALGOQUANT FINANCIALS LLP</t>
  </si>
  <si>
    <t>VINEY CORPORATION PRIVATE LTD</t>
  </si>
  <si>
    <t>HARITA TRADE &amp; SERVICES PVT LTD</t>
  </si>
  <si>
    <t>FASHIONS BRANDS (INDIA) PRIVATE LIMITED</t>
  </si>
  <si>
    <t>SHRIRAM FINANCIAL VENTURES (CHENNAI) PRIVATE LIMITED</t>
  </si>
  <si>
    <t>LIMITED TEXMACO RAIL &amp; ENGINEERING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</si>
</sst>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 vertical="center"/>
    </xf>
    <xf numFmtId="15" fontId="1" fillId="21" borderId="1" xfId="0" applyNumberFormat="1" applyFont="1" applyFill="1" applyBorder="1" applyAlignment="1">
      <alignment horizontal="center" vertical="center"/>
    </xf>
    <xf numFmtId="0" fontId="32" fillId="21" borderId="1" xfId="0" applyFont="1" applyFill="1" applyBorder="1"/>
    <xf numFmtId="43" fontId="31" fillId="21" borderId="1" xfId="0" applyNumberFormat="1" applyFont="1" applyFill="1" applyBorder="1" applyAlignment="1">
      <alignment horizontal="center" vertical="top"/>
    </xf>
    <xf numFmtId="0" fontId="31" fillId="21" borderId="1" xfId="0" applyFont="1" applyFill="1" applyBorder="1" applyAlignment="1">
      <alignment horizontal="center" vertical="center"/>
    </xf>
    <xf numFmtId="0" fontId="31" fillId="21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1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15" fontId="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horizontal="center" vertical="center"/>
    </xf>
    <xf numFmtId="15" fontId="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31" fillId="11" borderId="2" xfId="0" applyFont="1" applyFill="1" applyBorder="1" applyAlignment="1">
      <alignment horizontal="center" vertical="center"/>
    </xf>
    <xf numFmtId="16" fontId="33" fillId="6" borderId="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2" fontId="32" fillId="17" borderId="21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21" borderId="0" xfId="0" applyFont="1" applyFill="1" applyAlignment="1"/>
    <xf numFmtId="16" fontId="33" fillId="11" borderId="21" xfId="0" applyNumberFormat="1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1" fillId="12" borderId="2" xfId="0" applyFont="1" applyFill="1" applyBorder="1" applyAlignment="1">
      <alignment horizontal="center" vertical="center"/>
    </xf>
    <xf numFmtId="0" fontId="31" fillId="11" borderId="21" xfId="0" applyFont="1" applyFill="1" applyBorder="1"/>
    <xf numFmtId="0" fontId="47" fillId="21" borderId="21" xfId="0" applyFont="1" applyFill="1" applyBorder="1" applyAlignment="1"/>
    <xf numFmtId="165" fontId="31" fillId="18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center"/>
    </xf>
    <xf numFmtId="165" fontId="31" fillId="24" borderId="23" xfId="0" applyNumberFormat="1" applyFont="1" applyFill="1" applyBorder="1" applyAlignment="1">
      <alignment horizontal="center" vertical="center"/>
    </xf>
    <xf numFmtId="0" fontId="31" fillId="24" borderId="21" xfId="0" applyFont="1" applyFill="1" applyBorder="1"/>
    <xf numFmtId="0" fontId="32" fillId="24" borderId="21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/>
    </xf>
    <xf numFmtId="2" fontId="32" fillId="24" borderId="21" xfId="0" applyNumberFormat="1" applyFont="1" applyFill="1" applyBorder="1" applyAlignment="1">
      <alignment horizontal="center" vertical="center"/>
    </xf>
    <xf numFmtId="166" fontId="32" fillId="24" borderId="21" xfId="0" applyNumberFormat="1" applyFont="1" applyFill="1" applyBorder="1" applyAlignment="1">
      <alignment horizontal="center" vertical="center"/>
    </xf>
    <xf numFmtId="43" fontId="32" fillId="25" borderId="21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16" fontId="40" fillId="11" borderId="21" xfId="0" applyNumberFormat="1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" fontId="32" fillId="17" borderId="21" xfId="0" applyNumberFormat="1" applyFont="1" applyFill="1" applyBorder="1" applyAlignment="1">
      <alignment horizontal="center" vertical="center"/>
    </xf>
    <xf numFmtId="43" fontId="32" fillId="14" borderId="21" xfId="0" applyNumberFormat="1" applyFont="1" applyFill="1" applyBorder="1" applyAlignment="1">
      <alignment horizontal="center" vertical="center"/>
    </xf>
    <xf numFmtId="16" fontId="32" fillId="12" borderId="21" xfId="0" applyNumberFormat="1" applyFont="1" applyFill="1" applyBorder="1" applyAlignment="1">
      <alignment horizontal="center" vertical="center"/>
    </xf>
    <xf numFmtId="10" fontId="32" fillId="6" borderId="21" xfId="0" applyNumberFormat="1" applyFont="1" applyFill="1" applyBorder="1" applyAlignment="1">
      <alignment horizontal="center" vertical="center" wrapText="1"/>
    </xf>
    <xf numFmtId="16" fontId="33" fillId="24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0" fontId="32" fillId="6" borderId="23" xfId="0" applyFont="1" applyFill="1" applyBorder="1" applyAlignment="1">
      <alignment horizontal="center" vertical="center"/>
    </xf>
    <xf numFmtId="43" fontId="32" fillId="22" borderId="22" xfId="0" applyNumberFormat="1" applyFont="1" applyFill="1" applyBorder="1" applyAlignment="1">
      <alignment horizontal="center" vertical="center"/>
    </xf>
    <xf numFmtId="43" fontId="32" fillId="22" borderId="23" xfId="0" applyNumberFormat="1" applyFont="1" applyFill="1" applyBorder="1" applyAlignment="1">
      <alignment horizontal="center" vertical="center"/>
    </xf>
    <xf numFmtId="165" fontId="26" fillId="11" borderId="22" xfId="0" applyNumberFormat="1" applyFont="1" applyFill="1" applyBorder="1" applyAlignment="1">
      <alignment horizontal="center" vertical="center"/>
    </xf>
    <xf numFmtId="165" fontId="26" fillId="11" borderId="23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43" fontId="32" fillId="15" borderId="23" xfId="0" applyNumberFormat="1" applyFont="1" applyFill="1" applyBorder="1" applyAlignment="1">
      <alignment horizontal="center" vertical="center"/>
    </xf>
    <xf numFmtId="165" fontId="26" fillId="12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165" fontId="31" fillId="18" borderId="22" xfId="0" applyNumberFormat="1" applyFont="1" applyFill="1" applyBorder="1" applyAlignment="1">
      <alignment horizontal="center" vertical="center"/>
    </xf>
    <xf numFmtId="165" fontId="31" fillId="18" borderId="23" xfId="0" applyNumberFormat="1" applyFont="1" applyFill="1" applyBorder="1" applyAlignment="1">
      <alignment horizontal="center" vertical="center"/>
    </xf>
    <xf numFmtId="16" fontId="32" fillId="17" borderId="22" xfId="0" applyNumberFormat="1" applyFont="1" applyFill="1" applyBorder="1" applyAlignment="1">
      <alignment horizontal="center" vertical="center"/>
    </xf>
    <xf numFmtId="0" fontId="32" fillId="17" borderId="23" xfId="0" applyFont="1" applyFill="1" applyBorder="1" applyAlignment="1">
      <alignment horizontal="center" vertical="center"/>
    </xf>
    <xf numFmtId="0" fontId="31" fillId="18" borderId="22" xfId="0" applyFont="1" applyFill="1" applyBorder="1" applyAlignment="1">
      <alignment horizontal="center" vertical="center"/>
    </xf>
    <xf numFmtId="0" fontId="31" fillId="18" borderId="23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43" fontId="32" fillId="23" borderId="23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1" sqref="C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44608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85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85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86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85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85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F18" sqref="F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88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44608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9" t="s">
        <v>16</v>
      </c>
      <c r="B9" s="461" t="s">
        <v>17</v>
      </c>
      <c r="C9" s="461" t="s">
        <v>18</v>
      </c>
      <c r="D9" s="461" t="s">
        <v>19</v>
      </c>
      <c r="E9" s="23" t="s">
        <v>20</v>
      </c>
      <c r="F9" s="23" t="s">
        <v>21</v>
      </c>
      <c r="G9" s="456" t="s">
        <v>22</v>
      </c>
      <c r="H9" s="457"/>
      <c r="I9" s="458"/>
      <c r="J9" s="456" t="s">
        <v>23</v>
      </c>
      <c r="K9" s="457"/>
      <c r="L9" s="458"/>
      <c r="M9" s="23"/>
      <c r="N9" s="24"/>
      <c r="O9" s="24"/>
      <c r="P9" s="24"/>
    </row>
    <row r="10" spans="1:16" ht="59.25" customHeight="1">
      <c r="A10" s="460"/>
      <c r="B10" s="462"/>
      <c r="C10" s="462"/>
      <c r="D10" s="462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17360.650000000001</v>
      </c>
      <c r="F11" s="32">
        <v>17193.516666666666</v>
      </c>
      <c r="G11" s="33">
        <v>17004.133333333331</v>
      </c>
      <c r="H11" s="33">
        <v>16647.616666666665</v>
      </c>
      <c r="I11" s="33">
        <v>16458.23333333333</v>
      </c>
      <c r="J11" s="33">
        <v>17550.033333333333</v>
      </c>
      <c r="K11" s="33">
        <v>17739.416666666672</v>
      </c>
      <c r="L11" s="33">
        <v>18095.933333333334</v>
      </c>
      <c r="M11" s="34">
        <v>17382.900000000001</v>
      </c>
      <c r="N11" s="34">
        <v>16837</v>
      </c>
      <c r="O11" s="35">
        <v>11408450</v>
      </c>
      <c r="P11" s="36">
        <v>-1.3043459230435905E-3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38187.25</v>
      </c>
      <c r="F12" s="37">
        <v>37691.383333333331</v>
      </c>
      <c r="G12" s="38">
        <v>37142.766666666663</v>
      </c>
      <c r="H12" s="38">
        <v>36098.283333333333</v>
      </c>
      <c r="I12" s="38">
        <v>35549.666666666664</v>
      </c>
      <c r="J12" s="38">
        <v>38735.866666666661</v>
      </c>
      <c r="K12" s="38">
        <v>39284.48333333333</v>
      </c>
      <c r="L12" s="38">
        <v>40328.96666666666</v>
      </c>
      <c r="M12" s="28">
        <v>38240</v>
      </c>
      <c r="N12" s="28">
        <v>36646.9</v>
      </c>
      <c r="O12" s="39">
        <v>2369750</v>
      </c>
      <c r="P12" s="40">
        <v>-1.8239065364418803E-2</v>
      </c>
    </row>
    <row r="13" spans="1:16" ht="12.75" customHeight="1">
      <c r="A13" s="28">
        <v>3</v>
      </c>
      <c r="B13" s="29" t="s">
        <v>35</v>
      </c>
      <c r="C13" s="30" t="s">
        <v>830</v>
      </c>
      <c r="D13" s="31">
        <v>44614</v>
      </c>
      <c r="E13" s="37">
        <v>17582.5</v>
      </c>
      <c r="F13" s="37">
        <v>17412.05</v>
      </c>
      <c r="G13" s="38">
        <v>17230.449999999997</v>
      </c>
      <c r="H13" s="38">
        <v>16878.399999999998</v>
      </c>
      <c r="I13" s="38">
        <v>16696.799999999996</v>
      </c>
      <c r="J13" s="38">
        <v>17764.099999999999</v>
      </c>
      <c r="K13" s="38">
        <v>17945.699999999997</v>
      </c>
      <c r="L13" s="38">
        <v>18297.75</v>
      </c>
      <c r="M13" s="28">
        <v>17593.650000000001</v>
      </c>
      <c r="N13" s="28">
        <v>17060</v>
      </c>
      <c r="O13" s="39">
        <v>3080</v>
      </c>
      <c r="P13" s="40">
        <v>-9.4117647058823528E-2</v>
      </c>
    </row>
    <row r="14" spans="1:16" ht="12.75" customHeight="1">
      <c r="A14" s="28">
        <v>4</v>
      </c>
      <c r="B14" s="29" t="s">
        <v>35</v>
      </c>
      <c r="C14" s="30" t="s">
        <v>880</v>
      </c>
      <c r="D14" s="31">
        <v>44620</v>
      </c>
      <c r="E14" s="37">
        <v>7270.35</v>
      </c>
      <c r="F14" s="37">
        <v>7116.9000000000005</v>
      </c>
      <c r="G14" s="38">
        <v>6963.4500000000007</v>
      </c>
      <c r="H14" s="38">
        <v>6656.55</v>
      </c>
      <c r="I14" s="38">
        <v>6503.1</v>
      </c>
      <c r="J14" s="38">
        <v>7423.8000000000011</v>
      </c>
      <c r="K14" s="38">
        <v>7577.25</v>
      </c>
      <c r="L14" s="38">
        <v>7884.1500000000015</v>
      </c>
      <c r="M14" s="28">
        <v>7270.35</v>
      </c>
      <c r="N14" s="28">
        <v>6810</v>
      </c>
      <c r="O14" s="39">
        <v>3300</v>
      </c>
      <c r="P14" s="40">
        <v>-2.2222222222222223E-2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985.6</v>
      </c>
      <c r="F15" s="37">
        <v>973.05000000000007</v>
      </c>
      <c r="G15" s="38">
        <v>957.75000000000011</v>
      </c>
      <c r="H15" s="38">
        <v>929.90000000000009</v>
      </c>
      <c r="I15" s="38">
        <v>914.60000000000014</v>
      </c>
      <c r="J15" s="38">
        <v>1000.9000000000001</v>
      </c>
      <c r="K15" s="38">
        <v>1016.2</v>
      </c>
      <c r="L15" s="38">
        <v>1044.0500000000002</v>
      </c>
      <c r="M15" s="28">
        <v>988.35</v>
      </c>
      <c r="N15" s="28">
        <v>945.2</v>
      </c>
      <c r="O15" s="39">
        <v>2858550</v>
      </c>
      <c r="P15" s="40">
        <v>-5.4540342985662071E-2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16485</v>
      </c>
      <c r="F16" s="37">
        <v>16301.683333333334</v>
      </c>
      <c r="G16" s="38">
        <v>16057.366666666669</v>
      </c>
      <c r="H16" s="38">
        <v>15629.733333333334</v>
      </c>
      <c r="I16" s="38">
        <v>15385.416666666668</v>
      </c>
      <c r="J16" s="38">
        <v>16729.316666666669</v>
      </c>
      <c r="K16" s="38">
        <v>16973.633333333335</v>
      </c>
      <c r="L16" s="38">
        <v>17401.26666666667</v>
      </c>
      <c r="M16" s="28">
        <v>16546</v>
      </c>
      <c r="N16" s="28">
        <v>15874.05</v>
      </c>
      <c r="O16" s="39">
        <v>72250</v>
      </c>
      <c r="P16" s="40">
        <v>-1.3651877133105802E-2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114.8</v>
      </c>
      <c r="F17" s="37">
        <v>113.16666666666667</v>
      </c>
      <c r="G17" s="38">
        <v>110.53333333333335</v>
      </c>
      <c r="H17" s="38">
        <v>106.26666666666668</v>
      </c>
      <c r="I17" s="38">
        <v>103.63333333333335</v>
      </c>
      <c r="J17" s="38">
        <v>117.43333333333334</v>
      </c>
      <c r="K17" s="38">
        <v>120.06666666666666</v>
      </c>
      <c r="L17" s="38">
        <v>124.33333333333333</v>
      </c>
      <c r="M17" s="28">
        <v>115.8</v>
      </c>
      <c r="N17" s="28">
        <v>108.9</v>
      </c>
      <c r="O17" s="39">
        <v>17463600</v>
      </c>
      <c r="P17" s="40">
        <v>5.5738535596655684E-3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278.89999999999998</v>
      </c>
      <c r="F18" s="37">
        <v>274.7</v>
      </c>
      <c r="G18" s="38">
        <v>269.5</v>
      </c>
      <c r="H18" s="38">
        <v>260.10000000000002</v>
      </c>
      <c r="I18" s="38">
        <v>254.90000000000003</v>
      </c>
      <c r="J18" s="38">
        <v>284.09999999999997</v>
      </c>
      <c r="K18" s="38">
        <v>289.2999999999999</v>
      </c>
      <c r="L18" s="38">
        <v>298.69999999999993</v>
      </c>
      <c r="M18" s="28">
        <v>279.89999999999998</v>
      </c>
      <c r="N18" s="28">
        <v>265.3</v>
      </c>
      <c r="O18" s="39">
        <v>14541800</v>
      </c>
      <c r="P18" s="40">
        <v>-3.5631569570639585E-3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2240.1999999999998</v>
      </c>
      <c r="F19" s="37">
        <v>2215.5</v>
      </c>
      <c r="G19" s="38">
        <v>2184.5500000000002</v>
      </c>
      <c r="H19" s="38">
        <v>2128.9</v>
      </c>
      <c r="I19" s="38">
        <v>2097.9500000000003</v>
      </c>
      <c r="J19" s="38">
        <v>2271.15</v>
      </c>
      <c r="K19" s="38">
        <v>2302.1</v>
      </c>
      <c r="L19" s="38">
        <v>2357.75</v>
      </c>
      <c r="M19" s="28">
        <v>2246.4499999999998</v>
      </c>
      <c r="N19" s="28">
        <v>2159.85</v>
      </c>
      <c r="O19" s="39">
        <v>2164000</v>
      </c>
      <c r="P19" s="40">
        <v>-3.822222222222222E-2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1744.2</v>
      </c>
      <c r="F20" s="37">
        <v>1706.9833333333333</v>
      </c>
      <c r="G20" s="38">
        <v>1664.5166666666667</v>
      </c>
      <c r="H20" s="38">
        <v>1584.8333333333333</v>
      </c>
      <c r="I20" s="38">
        <v>1542.3666666666666</v>
      </c>
      <c r="J20" s="38">
        <v>1786.6666666666667</v>
      </c>
      <c r="K20" s="38">
        <v>1829.1333333333334</v>
      </c>
      <c r="L20" s="38">
        <v>1908.8166666666668</v>
      </c>
      <c r="M20" s="28">
        <v>1749.45</v>
      </c>
      <c r="N20" s="28">
        <v>1627.3</v>
      </c>
      <c r="O20" s="39">
        <v>21087500</v>
      </c>
      <c r="P20" s="40">
        <v>-1.7792682642818882E-2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722.15</v>
      </c>
      <c r="F21" s="37">
        <v>712.65</v>
      </c>
      <c r="G21" s="38">
        <v>701.4</v>
      </c>
      <c r="H21" s="38">
        <v>680.65</v>
      </c>
      <c r="I21" s="38">
        <v>669.4</v>
      </c>
      <c r="J21" s="38">
        <v>733.4</v>
      </c>
      <c r="K21" s="38">
        <v>744.65</v>
      </c>
      <c r="L21" s="38">
        <v>765.4</v>
      </c>
      <c r="M21" s="28">
        <v>723.9</v>
      </c>
      <c r="N21" s="28">
        <v>691.9</v>
      </c>
      <c r="O21" s="39">
        <v>88891250</v>
      </c>
      <c r="P21" s="40">
        <v>-1.0684325482394513E-2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3392.85</v>
      </c>
      <c r="F22" s="37">
        <v>3378.2000000000003</v>
      </c>
      <c r="G22" s="38">
        <v>3353.7500000000005</v>
      </c>
      <c r="H22" s="38">
        <v>3314.65</v>
      </c>
      <c r="I22" s="38">
        <v>3290.2000000000003</v>
      </c>
      <c r="J22" s="38">
        <v>3417.3000000000006</v>
      </c>
      <c r="K22" s="38">
        <v>3441.7500000000005</v>
      </c>
      <c r="L22" s="38">
        <v>3480.8500000000008</v>
      </c>
      <c r="M22" s="28">
        <v>3402.65</v>
      </c>
      <c r="N22" s="28">
        <v>3339.1</v>
      </c>
      <c r="O22" s="39">
        <v>333200</v>
      </c>
      <c r="P22" s="40">
        <v>-1.5948021264028351E-2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593.35</v>
      </c>
      <c r="F23" s="37">
        <v>585.73333333333346</v>
      </c>
      <c r="G23" s="38">
        <v>577.01666666666688</v>
      </c>
      <c r="H23" s="38">
        <v>560.68333333333339</v>
      </c>
      <c r="I23" s="38">
        <v>551.96666666666681</v>
      </c>
      <c r="J23" s="38">
        <v>602.06666666666695</v>
      </c>
      <c r="K23" s="38">
        <v>610.78333333333342</v>
      </c>
      <c r="L23" s="38">
        <v>627.11666666666702</v>
      </c>
      <c r="M23" s="28">
        <v>594.45000000000005</v>
      </c>
      <c r="N23" s="28">
        <v>569.4</v>
      </c>
      <c r="O23" s="39">
        <v>9078000</v>
      </c>
      <c r="P23" s="40">
        <v>3.7593984962406013E-3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365.15</v>
      </c>
      <c r="F24" s="37">
        <v>362.14999999999992</v>
      </c>
      <c r="G24" s="38">
        <v>357.89999999999986</v>
      </c>
      <c r="H24" s="38">
        <v>350.64999999999992</v>
      </c>
      <c r="I24" s="38">
        <v>346.39999999999986</v>
      </c>
      <c r="J24" s="38">
        <v>369.39999999999986</v>
      </c>
      <c r="K24" s="38">
        <v>373.65</v>
      </c>
      <c r="L24" s="38">
        <v>380.89999999999986</v>
      </c>
      <c r="M24" s="28">
        <v>366.4</v>
      </c>
      <c r="N24" s="28">
        <v>354.9</v>
      </c>
      <c r="O24" s="39">
        <v>15363000</v>
      </c>
      <c r="P24" s="40">
        <v>-8.9985486211901309E-3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746.2</v>
      </c>
      <c r="F25" s="37">
        <v>746.68333333333339</v>
      </c>
      <c r="G25" s="38">
        <v>731.01666666666677</v>
      </c>
      <c r="H25" s="38">
        <v>715.83333333333337</v>
      </c>
      <c r="I25" s="38">
        <v>700.16666666666674</v>
      </c>
      <c r="J25" s="38">
        <v>761.86666666666679</v>
      </c>
      <c r="K25" s="38">
        <v>777.5333333333333</v>
      </c>
      <c r="L25" s="38">
        <v>792.71666666666681</v>
      </c>
      <c r="M25" s="28">
        <v>762.35</v>
      </c>
      <c r="N25" s="28">
        <v>731.5</v>
      </c>
      <c r="O25" s="39">
        <v>1896300</v>
      </c>
      <c r="P25" s="40">
        <v>4.0770941438102301E-3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4661.3999999999996</v>
      </c>
      <c r="F26" s="37">
        <v>4611.833333333333</v>
      </c>
      <c r="G26" s="38">
        <v>4553.6666666666661</v>
      </c>
      <c r="H26" s="38">
        <v>4445.9333333333334</v>
      </c>
      <c r="I26" s="38">
        <v>4387.7666666666664</v>
      </c>
      <c r="J26" s="38">
        <v>4719.5666666666657</v>
      </c>
      <c r="K26" s="38">
        <v>4777.7333333333318</v>
      </c>
      <c r="L26" s="38">
        <v>4885.4666666666653</v>
      </c>
      <c r="M26" s="28">
        <v>4670</v>
      </c>
      <c r="N26" s="28">
        <v>4504.1000000000004</v>
      </c>
      <c r="O26" s="39">
        <v>2596500</v>
      </c>
      <c r="P26" s="40">
        <v>-6.1719534950480841E-3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215.9</v>
      </c>
      <c r="F27" s="37">
        <v>212.5</v>
      </c>
      <c r="G27" s="38">
        <v>208.3</v>
      </c>
      <c r="H27" s="38">
        <v>200.70000000000002</v>
      </c>
      <c r="I27" s="38">
        <v>196.50000000000003</v>
      </c>
      <c r="J27" s="38">
        <v>220.1</v>
      </c>
      <c r="K27" s="38">
        <v>224.29999999999998</v>
      </c>
      <c r="L27" s="38">
        <v>231.89999999999998</v>
      </c>
      <c r="M27" s="28">
        <v>216.7</v>
      </c>
      <c r="N27" s="28">
        <v>204.9</v>
      </c>
      <c r="O27" s="39">
        <v>13507500</v>
      </c>
      <c r="P27" s="40">
        <v>-9.5325389550870755E-3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128.55000000000001</v>
      </c>
      <c r="F28" s="37">
        <v>126.56666666666668</v>
      </c>
      <c r="G28" s="38">
        <v>124.38333333333335</v>
      </c>
      <c r="H28" s="38">
        <v>120.21666666666668</v>
      </c>
      <c r="I28" s="38">
        <v>118.03333333333336</v>
      </c>
      <c r="J28" s="38">
        <v>130.73333333333335</v>
      </c>
      <c r="K28" s="38">
        <v>132.91666666666666</v>
      </c>
      <c r="L28" s="38">
        <v>137.08333333333334</v>
      </c>
      <c r="M28" s="28">
        <v>128.75</v>
      </c>
      <c r="N28" s="28">
        <v>122.4</v>
      </c>
      <c r="O28" s="39">
        <v>30645000</v>
      </c>
      <c r="P28" s="40">
        <v>-2.602974828375286E-2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3270.9</v>
      </c>
      <c r="F29" s="37">
        <v>3226.8166666666671</v>
      </c>
      <c r="G29" s="38">
        <v>3177.5833333333339</v>
      </c>
      <c r="H29" s="38">
        <v>3084.2666666666669</v>
      </c>
      <c r="I29" s="38">
        <v>3035.0333333333338</v>
      </c>
      <c r="J29" s="38">
        <v>3320.1333333333341</v>
      </c>
      <c r="K29" s="38">
        <v>3369.3666666666668</v>
      </c>
      <c r="L29" s="38">
        <v>3462.6833333333343</v>
      </c>
      <c r="M29" s="28">
        <v>3276.05</v>
      </c>
      <c r="N29" s="28">
        <v>3133.5</v>
      </c>
      <c r="O29" s="39">
        <v>3773700</v>
      </c>
      <c r="P29" s="40">
        <v>-3.0669646297295215E-2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1947.25</v>
      </c>
      <c r="F30" s="37">
        <v>1956.2333333333333</v>
      </c>
      <c r="G30" s="38">
        <v>1913.0166666666667</v>
      </c>
      <c r="H30" s="38">
        <v>1878.7833333333333</v>
      </c>
      <c r="I30" s="38">
        <v>1835.5666666666666</v>
      </c>
      <c r="J30" s="38">
        <v>1990.4666666666667</v>
      </c>
      <c r="K30" s="38">
        <v>2033.6833333333334</v>
      </c>
      <c r="L30" s="38">
        <v>2067.916666666667</v>
      </c>
      <c r="M30" s="28">
        <v>1999.45</v>
      </c>
      <c r="N30" s="28">
        <v>1922</v>
      </c>
      <c r="O30" s="39">
        <v>1090375</v>
      </c>
      <c r="P30" s="40">
        <v>0.19391749473050285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9609.4</v>
      </c>
      <c r="F31" s="37">
        <v>9486.8166666666657</v>
      </c>
      <c r="G31" s="38">
        <v>9322.5833333333321</v>
      </c>
      <c r="H31" s="38">
        <v>9035.7666666666664</v>
      </c>
      <c r="I31" s="38">
        <v>8871.5333333333328</v>
      </c>
      <c r="J31" s="38">
        <v>9773.6333333333314</v>
      </c>
      <c r="K31" s="38">
        <v>9937.866666666665</v>
      </c>
      <c r="L31" s="38">
        <v>10224.683333333331</v>
      </c>
      <c r="M31" s="28">
        <v>9651.0499999999993</v>
      </c>
      <c r="N31" s="28">
        <v>9200</v>
      </c>
      <c r="O31" s="39">
        <v>110475</v>
      </c>
      <c r="P31" s="40">
        <v>1.5161957270847692E-2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1311.45</v>
      </c>
      <c r="F32" s="37">
        <v>1291.5833333333333</v>
      </c>
      <c r="G32" s="38">
        <v>1263.9166666666665</v>
      </c>
      <c r="H32" s="38">
        <v>1216.3833333333332</v>
      </c>
      <c r="I32" s="38">
        <v>1188.7166666666665</v>
      </c>
      <c r="J32" s="38">
        <v>1339.1166666666666</v>
      </c>
      <c r="K32" s="38">
        <v>1366.7833333333331</v>
      </c>
      <c r="L32" s="38">
        <v>1414.3166666666666</v>
      </c>
      <c r="M32" s="28">
        <v>1319.25</v>
      </c>
      <c r="N32" s="28">
        <v>1244.05</v>
      </c>
      <c r="O32" s="39">
        <v>2905500</v>
      </c>
      <c r="P32" s="40">
        <v>-3.2950574138791815E-2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691.8</v>
      </c>
      <c r="F33" s="37">
        <v>687.30000000000007</v>
      </c>
      <c r="G33" s="38">
        <v>679.85000000000014</v>
      </c>
      <c r="H33" s="38">
        <v>667.90000000000009</v>
      </c>
      <c r="I33" s="38">
        <v>660.45000000000016</v>
      </c>
      <c r="J33" s="38">
        <v>699.25000000000011</v>
      </c>
      <c r="K33" s="38">
        <v>706.70000000000016</v>
      </c>
      <c r="L33" s="38">
        <v>718.65000000000009</v>
      </c>
      <c r="M33" s="28">
        <v>694.75</v>
      </c>
      <c r="N33" s="28">
        <v>675.35</v>
      </c>
      <c r="O33" s="39">
        <v>13036500</v>
      </c>
      <c r="P33" s="40">
        <v>-1.2554678179855706E-2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796.6</v>
      </c>
      <c r="F34" s="37">
        <v>787.0333333333333</v>
      </c>
      <c r="G34" s="38">
        <v>775.66666666666663</v>
      </c>
      <c r="H34" s="38">
        <v>754.73333333333335</v>
      </c>
      <c r="I34" s="38">
        <v>743.36666666666667</v>
      </c>
      <c r="J34" s="38">
        <v>807.96666666666658</v>
      </c>
      <c r="K34" s="38">
        <v>819.33333333333337</v>
      </c>
      <c r="L34" s="38">
        <v>840.26666666666654</v>
      </c>
      <c r="M34" s="28">
        <v>798.4</v>
      </c>
      <c r="N34" s="28">
        <v>766.1</v>
      </c>
      <c r="O34" s="39">
        <v>38292000</v>
      </c>
      <c r="P34" s="40">
        <v>3.5366645035691112E-2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3596.6</v>
      </c>
      <c r="F35" s="37">
        <v>3560.1166666666668</v>
      </c>
      <c r="G35" s="38">
        <v>3513.4833333333336</v>
      </c>
      <c r="H35" s="38">
        <v>3430.3666666666668</v>
      </c>
      <c r="I35" s="38">
        <v>3383.7333333333336</v>
      </c>
      <c r="J35" s="38">
        <v>3643.2333333333336</v>
      </c>
      <c r="K35" s="38">
        <v>3689.8666666666668</v>
      </c>
      <c r="L35" s="38">
        <v>3772.9833333333336</v>
      </c>
      <c r="M35" s="28">
        <v>3606.75</v>
      </c>
      <c r="N35" s="28">
        <v>3477</v>
      </c>
      <c r="O35" s="39">
        <v>2103000</v>
      </c>
      <c r="P35" s="40">
        <v>-1.8894331700489854E-2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16417.45</v>
      </c>
      <c r="F36" s="37">
        <v>16178.266666666668</v>
      </c>
      <c r="G36" s="38">
        <v>15892.083333333336</v>
      </c>
      <c r="H36" s="38">
        <v>15366.716666666667</v>
      </c>
      <c r="I36" s="38">
        <v>15080.533333333335</v>
      </c>
      <c r="J36" s="38">
        <v>16703.633333333339</v>
      </c>
      <c r="K36" s="38">
        <v>16989.816666666666</v>
      </c>
      <c r="L36" s="38">
        <v>17515.183333333338</v>
      </c>
      <c r="M36" s="28">
        <v>16464.45</v>
      </c>
      <c r="N36" s="28">
        <v>15652.9</v>
      </c>
      <c r="O36" s="39">
        <v>684650</v>
      </c>
      <c r="P36" s="40">
        <v>1.3920770085153647E-2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7155.05</v>
      </c>
      <c r="F37" s="37">
        <v>7047.5666666666657</v>
      </c>
      <c r="G37" s="38">
        <v>6900.1333333333314</v>
      </c>
      <c r="H37" s="38">
        <v>6645.2166666666653</v>
      </c>
      <c r="I37" s="38">
        <v>6497.783333333331</v>
      </c>
      <c r="J37" s="38">
        <v>7302.4833333333318</v>
      </c>
      <c r="K37" s="38">
        <v>7449.9166666666661</v>
      </c>
      <c r="L37" s="38">
        <v>7704.8333333333321</v>
      </c>
      <c r="M37" s="28">
        <v>7195</v>
      </c>
      <c r="N37" s="28">
        <v>6792.65</v>
      </c>
      <c r="O37" s="39">
        <v>4484625</v>
      </c>
      <c r="P37" s="40">
        <v>-3.6807345360824743E-2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2119</v>
      </c>
      <c r="F38" s="37">
        <v>2089.3333333333335</v>
      </c>
      <c r="G38" s="38">
        <v>2052.0666666666671</v>
      </c>
      <c r="H38" s="38">
        <v>1985.1333333333337</v>
      </c>
      <c r="I38" s="38">
        <v>1947.8666666666672</v>
      </c>
      <c r="J38" s="38">
        <v>2156.2666666666669</v>
      </c>
      <c r="K38" s="38">
        <v>2193.5333333333333</v>
      </c>
      <c r="L38" s="38">
        <v>2260.4666666666667</v>
      </c>
      <c r="M38" s="28">
        <v>2126.6</v>
      </c>
      <c r="N38" s="28">
        <v>2022.4</v>
      </c>
      <c r="O38" s="39">
        <v>1236400</v>
      </c>
      <c r="P38" s="40">
        <v>5.8380414312617701E-2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419.5</v>
      </c>
      <c r="F39" s="37">
        <v>412.8</v>
      </c>
      <c r="G39" s="38">
        <v>403.8</v>
      </c>
      <c r="H39" s="38">
        <v>388.1</v>
      </c>
      <c r="I39" s="38">
        <v>379.1</v>
      </c>
      <c r="J39" s="38">
        <v>428.5</v>
      </c>
      <c r="K39" s="38">
        <v>437.5</v>
      </c>
      <c r="L39" s="38">
        <v>453.2</v>
      </c>
      <c r="M39" s="28">
        <v>421.8</v>
      </c>
      <c r="N39" s="28">
        <v>397.1</v>
      </c>
      <c r="O39" s="39">
        <v>7382400</v>
      </c>
      <c r="P39" s="40">
        <v>-2.4730500951173115E-2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326.75</v>
      </c>
      <c r="F40" s="37">
        <v>321.76666666666665</v>
      </c>
      <c r="G40" s="38">
        <v>315.0333333333333</v>
      </c>
      <c r="H40" s="38">
        <v>303.31666666666666</v>
      </c>
      <c r="I40" s="38">
        <v>296.58333333333331</v>
      </c>
      <c r="J40" s="38">
        <v>333.48333333333329</v>
      </c>
      <c r="K40" s="38">
        <v>340.21666666666664</v>
      </c>
      <c r="L40" s="38">
        <v>351.93333333333328</v>
      </c>
      <c r="M40" s="28">
        <v>328.5</v>
      </c>
      <c r="N40" s="28">
        <v>310.05</v>
      </c>
      <c r="O40" s="39">
        <v>21042000</v>
      </c>
      <c r="P40" s="40">
        <v>-1.0914628987223961E-2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110.5</v>
      </c>
      <c r="F41" s="37">
        <v>108.51666666666667</v>
      </c>
      <c r="G41" s="38">
        <v>106.18333333333334</v>
      </c>
      <c r="H41" s="38">
        <v>101.86666666666667</v>
      </c>
      <c r="I41" s="38">
        <v>99.533333333333346</v>
      </c>
      <c r="J41" s="38">
        <v>112.83333333333333</v>
      </c>
      <c r="K41" s="38">
        <v>115.16666666666667</v>
      </c>
      <c r="L41" s="38">
        <v>119.48333333333332</v>
      </c>
      <c r="M41" s="28">
        <v>110.85</v>
      </c>
      <c r="N41" s="28">
        <v>104.2</v>
      </c>
      <c r="O41" s="39">
        <v>132841800</v>
      </c>
      <c r="P41" s="40">
        <v>9.423897581792318E-3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1887.2</v>
      </c>
      <c r="F42" s="37">
        <v>1855.6333333333332</v>
      </c>
      <c r="G42" s="38">
        <v>1819.9666666666665</v>
      </c>
      <c r="H42" s="38">
        <v>1752.7333333333333</v>
      </c>
      <c r="I42" s="38">
        <v>1717.0666666666666</v>
      </c>
      <c r="J42" s="38">
        <v>1922.8666666666663</v>
      </c>
      <c r="K42" s="38">
        <v>1958.5333333333333</v>
      </c>
      <c r="L42" s="38">
        <v>2025.7666666666662</v>
      </c>
      <c r="M42" s="28">
        <v>1891.3</v>
      </c>
      <c r="N42" s="28">
        <v>1788.4</v>
      </c>
      <c r="O42" s="39">
        <v>1547700</v>
      </c>
      <c r="P42" s="40">
        <v>-5.6338028169014086E-2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199.65</v>
      </c>
      <c r="F43" s="37">
        <v>197.51666666666665</v>
      </c>
      <c r="G43" s="38">
        <v>195.1333333333333</v>
      </c>
      <c r="H43" s="38">
        <v>190.61666666666665</v>
      </c>
      <c r="I43" s="38">
        <v>188.23333333333329</v>
      </c>
      <c r="J43" s="38">
        <v>202.0333333333333</v>
      </c>
      <c r="K43" s="38">
        <v>204.41666666666663</v>
      </c>
      <c r="L43" s="38">
        <v>208.93333333333331</v>
      </c>
      <c r="M43" s="28">
        <v>199.9</v>
      </c>
      <c r="N43" s="28">
        <v>193</v>
      </c>
      <c r="O43" s="39">
        <v>33022000</v>
      </c>
      <c r="P43" s="40">
        <v>-6.1756633119853617E-3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724.1</v>
      </c>
      <c r="F44" s="37">
        <v>716.71666666666658</v>
      </c>
      <c r="G44" s="38">
        <v>705.43333333333317</v>
      </c>
      <c r="H44" s="38">
        <v>686.76666666666654</v>
      </c>
      <c r="I44" s="38">
        <v>675.48333333333312</v>
      </c>
      <c r="J44" s="38">
        <v>735.38333333333321</v>
      </c>
      <c r="K44" s="38">
        <v>746.66666666666674</v>
      </c>
      <c r="L44" s="38">
        <v>765.33333333333326</v>
      </c>
      <c r="M44" s="28">
        <v>728</v>
      </c>
      <c r="N44" s="28">
        <v>698.05</v>
      </c>
      <c r="O44" s="39">
        <v>4614500</v>
      </c>
      <c r="P44" s="40">
        <v>2.567237163814181E-2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719.85</v>
      </c>
      <c r="F45" s="37">
        <v>712.56666666666661</v>
      </c>
      <c r="G45" s="38">
        <v>701.33333333333326</v>
      </c>
      <c r="H45" s="38">
        <v>682.81666666666661</v>
      </c>
      <c r="I45" s="38">
        <v>671.58333333333326</v>
      </c>
      <c r="J45" s="38">
        <v>731.08333333333326</v>
      </c>
      <c r="K45" s="38">
        <v>742.31666666666661</v>
      </c>
      <c r="L45" s="38">
        <v>760.83333333333326</v>
      </c>
      <c r="M45" s="28">
        <v>723.8</v>
      </c>
      <c r="N45" s="28">
        <v>694.05</v>
      </c>
      <c r="O45" s="39">
        <v>5720250</v>
      </c>
      <c r="P45" s="40">
        <v>-1.8151390319258498E-2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712.2</v>
      </c>
      <c r="F46" s="37">
        <v>704.70000000000016</v>
      </c>
      <c r="G46" s="38">
        <v>694.8000000000003</v>
      </c>
      <c r="H46" s="38">
        <v>677.40000000000009</v>
      </c>
      <c r="I46" s="38">
        <v>667.50000000000023</v>
      </c>
      <c r="J46" s="38">
        <v>722.10000000000036</v>
      </c>
      <c r="K46" s="38">
        <v>732.00000000000023</v>
      </c>
      <c r="L46" s="38">
        <v>749.40000000000043</v>
      </c>
      <c r="M46" s="28">
        <v>714.6</v>
      </c>
      <c r="N46" s="28">
        <v>687.3</v>
      </c>
      <c r="O46" s="39">
        <v>55478100</v>
      </c>
      <c r="P46" s="40">
        <v>1.0765715868180559E-2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55.2</v>
      </c>
      <c r="F47" s="37">
        <v>54.516666666666673</v>
      </c>
      <c r="G47" s="38">
        <v>53.333333333333343</v>
      </c>
      <c r="H47" s="38">
        <v>51.466666666666669</v>
      </c>
      <c r="I47" s="38">
        <v>50.283333333333339</v>
      </c>
      <c r="J47" s="38">
        <v>56.383333333333347</v>
      </c>
      <c r="K47" s="38">
        <v>57.56666666666667</v>
      </c>
      <c r="L47" s="38">
        <v>59.433333333333351</v>
      </c>
      <c r="M47" s="28">
        <v>55.7</v>
      </c>
      <c r="N47" s="28">
        <v>52.65</v>
      </c>
      <c r="O47" s="39">
        <v>122482500</v>
      </c>
      <c r="P47" s="40">
        <v>-2.6212538609232824E-2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404.1</v>
      </c>
      <c r="F48" s="37">
        <v>400.93333333333334</v>
      </c>
      <c r="G48" s="38">
        <v>396.91666666666669</v>
      </c>
      <c r="H48" s="38">
        <v>389.73333333333335</v>
      </c>
      <c r="I48" s="38">
        <v>385.7166666666667</v>
      </c>
      <c r="J48" s="38">
        <v>408.11666666666667</v>
      </c>
      <c r="K48" s="38">
        <v>412.13333333333333</v>
      </c>
      <c r="L48" s="38">
        <v>419.31666666666666</v>
      </c>
      <c r="M48" s="28">
        <v>404.95</v>
      </c>
      <c r="N48" s="28">
        <v>393.75</v>
      </c>
      <c r="O48" s="39">
        <v>12983500</v>
      </c>
      <c r="P48" s="40">
        <v>-2.4031811894882436E-2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16107.85</v>
      </c>
      <c r="F49" s="37">
        <v>15942.616666666667</v>
      </c>
      <c r="G49" s="38">
        <v>15715.233333333334</v>
      </c>
      <c r="H49" s="38">
        <v>15322.616666666667</v>
      </c>
      <c r="I49" s="38">
        <v>15095.233333333334</v>
      </c>
      <c r="J49" s="38">
        <v>16335.233333333334</v>
      </c>
      <c r="K49" s="38">
        <v>16562.616666666669</v>
      </c>
      <c r="L49" s="38">
        <v>16955.233333333334</v>
      </c>
      <c r="M49" s="28">
        <v>16170</v>
      </c>
      <c r="N49" s="28">
        <v>15550</v>
      </c>
      <c r="O49" s="39">
        <v>148350</v>
      </c>
      <c r="P49" s="40">
        <v>3.3715441672285906E-4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368.95</v>
      </c>
      <c r="F50" s="37">
        <v>365.15000000000003</v>
      </c>
      <c r="G50" s="38">
        <v>360.55000000000007</v>
      </c>
      <c r="H50" s="38">
        <v>352.15000000000003</v>
      </c>
      <c r="I50" s="38">
        <v>347.55000000000007</v>
      </c>
      <c r="J50" s="38">
        <v>373.55000000000007</v>
      </c>
      <c r="K50" s="38">
        <v>378.15000000000009</v>
      </c>
      <c r="L50" s="38">
        <v>386.55000000000007</v>
      </c>
      <c r="M50" s="28">
        <v>369.75</v>
      </c>
      <c r="N50" s="28">
        <v>356.75</v>
      </c>
      <c r="O50" s="39">
        <v>26463600</v>
      </c>
      <c r="P50" s="40">
        <v>-3.0978117585025045E-2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3485.7</v>
      </c>
      <c r="F51" s="37">
        <v>3464.0499999999997</v>
      </c>
      <c r="G51" s="38">
        <v>3430.0499999999993</v>
      </c>
      <c r="H51" s="38">
        <v>3374.3999999999996</v>
      </c>
      <c r="I51" s="38">
        <v>3340.3999999999992</v>
      </c>
      <c r="J51" s="38">
        <v>3519.6999999999994</v>
      </c>
      <c r="K51" s="38">
        <v>3553.7000000000003</v>
      </c>
      <c r="L51" s="38">
        <v>3609.3499999999995</v>
      </c>
      <c r="M51" s="28">
        <v>3498.05</v>
      </c>
      <c r="N51" s="28">
        <v>3408.4</v>
      </c>
      <c r="O51" s="39">
        <v>1340600</v>
      </c>
      <c r="P51" s="40">
        <v>-1.4916467780429595E-4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447.8</v>
      </c>
      <c r="F52" s="37">
        <v>442.2833333333333</v>
      </c>
      <c r="G52" s="38">
        <v>430.56666666666661</v>
      </c>
      <c r="H52" s="38">
        <v>413.33333333333331</v>
      </c>
      <c r="I52" s="38">
        <v>401.61666666666662</v>
      </c>
      <c r="J52" s="38">
        <v>459.51666666666659</v>
      </c>
      <c r="K52" s="38">
        <v>471.23333333333329</v>
      </c>
      <c r="L52" s="38">
        <v>488.46666666666658</v>
      </c>
      <c r="M52" s="28">
        <v>454</v>
      </c>
      <c r="N52" s="28">
        <v>425.05</v>
      </c>
      <c r="O52" s="39">
        <v>4505800</v>
      </c>
      <c r="P52" s="40">
        <v>-1.3659647125782584E-2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388.55</v>
      </c>
      <c r="F53" s="37">
        <v>385.83333333333331</v>
      </c>
      <c r="G53" s="38">
        <v>382.21666666666664</v>
      </c>
      <c r="H53" s="38">
        <v>375.88333333333333</v>
      </c>
      <c r="I53" s="38">
        <v>372.26666666666665</v>
      </c>
      <c r="J53" s="38">
        <v>392.16666666666663</v>
      </c>
      <c r="K53" s="38">
        <v>395.7833333333333</v>
      </c>
      <c r="L53" s="38">
        <v>402.11666666666662</v>
      </c>
      <c r="M53" s="28">
        <v>389.45</v>
      </c>
      <c r="N53" s="28">
        <v>379.5</v>
      </c>
      <c r="O53" s="39">
        <v>21861400</v>
      </c>
      <c r="P53" s="40">
        <v>1.0073536818777072E-3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247.75</v>
      </c>
      <c r="F54" s="37">
        <v>242.93333333333331</v>
      </c>
      <c r="G54" s="38">
        <v>237.36666666666662</v>
      </c>
      <c r="H54" s="38">
        <v>226.98333333333332</v>
      </c>
      <c r="I54" s="38">
        <v>221.41666666666663</v>
      </c>
      <c r="J54" s="38">
        <v>253.31666666666661</v>
      </c>
      <c r="K54" s="38">
        <v>258.88333333333327</v>
      </c>
      <c r="L54" s="38">
        <v>269.26666666666659</v>
      </c>
      <c r="M54" s="28">
        <v>248.5</v>
      </c>
      <c r="N54" s="28">
        <v>232.55</v>
      </c>
      <c r="O54" s="39">
        <v>44582400</v>
      </c>
      <c r="P54" s="40">
        <v>-5.4210336104083849E-3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623.20000000000005</v>
      </c>
      <c r="F55" s="37">
        <v>610.88333333333333</v>
      </c>
      <c r="G55" s="38">
        <v>593.91666666666663</v>
      </c>
      <c r="H55" s="38">
        <v>564.63333333333333</v>
      </c>
      <c r="I55" s="38">
        <v>547.66666666666663</v>
      </c>
      <c r="J55" s="38">
        <v>640.16666666666663</v>
      </c>
      <c r="K55" s="38">
        <v>657.13333333333333</v>
      </c>
      <c r="L55" s="38">
        <v>686.41666666666663</v>
      </c>
      <c r="M55" s="28">
        <v>627.85</v>
      </c>
      <c r="N55" s="28">
        <v>581.6</v>
      </c>
      <c r="O55" s="39">
        <v>3370575</v>
      </c>
      <c r="P55" s="40">
        <v>-5.5722480196667576E-2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383.9</v>
      </c>
      <c r="F56" s="37">
        <v>378.63333333333338</v>
      </c>
      <c r="G56" s="38">
        <v>372.51666666666677</v>
      </c>
      <c r="H56" s="38">
        <v>361.13333333333338</v>
      </c>
      <c r="I56" s="38">
        <v>355.01666666666677</v>
      </c>
      <c r="J56" s="38">
        <v>390.01666666666677</v>
      </c>
      <c r="K56" s="38">
        <v>396.13333333333344</v>
      </c>
      <c r="L56" s="38">
        <v>407.51666666666677</v>
      </c>
      <c r="M56" s="28">
        <v>384.75</v>
      </c>
      <c r="N56" s="28">
        <v>367.25</v>
      </c>
      <c r="O56" s="39">
        <v>2944500</v>
      </c>
      <c r="P56" s="40">
        <v>-3.7273173124080433E-2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673.6</v>
      </c>
      <c r="F57" s="37">
        <v>664.85</v>
      </c>
      <c r="G57" s="38">
        <v>654.30000000000007</v>
      </c>
      <c r="H57" s="38">
        <v>635</v>
      </c>
      <c r="I57" s="38">
        <v>624.45000000000005</v>
      </c>
      <c r="J57" s="38">
        <v>684.15000000000009</v>
      </c>
      <c r="K57" s="38">
        <v>694.7</v>
      </c>
      <c r="L57" s="38">
        <v>714.00000000000011</v>
      </c>
      <c r="M57" s="28">
        <v>675.4</v>
      </c>
      <c r="N57" s="28">
        <v>645.54999999999995</v>
      </c>
      <c r="O57" s="39">
        <v>8756250</v>
      </c>
      <c r="P57" s="40">
        <v>3.2272325375773653E-2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917.2</v>
      </c>
      <c r="F58" s="37">
        <v>923.23333333333323</v>
      </c>
      <c r="G58" s="38">
        <v>906.96666666666647</v>
      </c>
      <c r="H58" s="38">
        <v>896.73333333333323</v>
      </c>
      <c r="I58" s="38">
        <v>880.46666666666647</v>
      </c>
      <c r="J58" s="38">
        <v>933.46666666666647</v>
      </c>
      <c r="K58" s="38">
        <v>949.73333333333312</v>
      </c>
      <c r="L58" s="38">
        <v>959.96666666666647</v>
      </c>
      <c r="M58" s="28">
        <v>939.5</v>
      </c>
      <c r="N58" s="28">
        <v>913</v>
      </c>
      <c r="O58" s="39">
        <v>14077050</v>
      </c>
      <c r="P58" s="40">
        <v>0.39130155467043559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159.44999999999999</v>
      </c>
      <c r="F59" s="37">
        <v>158.4</v>
      </c>
      <c r="G59" s="38">
        <v>156.4</v>
      </c>
      <c r="H59" s="38">
        <v>153.35</v>
      </c>
      <c r="I59" s="38">
        <v>151.35</v>
      </c>
      <c r="J59" s="38">
        <v>161.45000000000002</v>
      </c>
      <c r="K59" s="38">
        <v>163.45000000000002</v>
      </c>
      <c r="L59" s="38">
        <v>166.50000000000003</v>
      </c>
      <c r="M59" s="28">
        <v>160.4</v>
      </c>
      <c r="N59" s="28">
        <v>155.35</v>
      </c>
      <c r="O59" s="39">
        <v>47493600</v>
      </c>
      <c r="P59" s="40">
        <v>-5.1029385887735347E-3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4505.7</v>
      </c>
      <c r="F60" s="37">
        <v>4439.1166666666659</v>
      </c>
      <c r="G60" s="38">
        <v>4353.5333333333319</v>
      </c>
      <c r="H60" s="38">
        <v>4201.3666666666659</v>
      </c>
      <c r="I60" s="38">
        <v>4115.7833333333319</v>
      </c>
      <c r="J60" s="38">
        <v>4591.2833333333319</v>
      </c>
      <c r="K60" s="38">
        <v>4676.8666666666659</v>
      </c>
      <c r="L60" s="38">
        <v>4829.0333333333319</v>
      </c>
      <c r="M60" s="28">
        <v>4524.7</v>
      </c>
      <c r="N60" s="28">
        <v>4286.95</v>
      </c>
      <c r="O60" s="39">
        <v>804400</v>
      </c>
      <c r="P60" s="40">
        <v>3.8203407330924109E-2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1429.1</v>
      </c>
      <c r="F61" s="37">
        <v>1423.0166666666664</v>
      </c>
      <c r="G61" s="38">
        <v>1409.6833333333329</v>
      </c>
      <c r="H61" s="38">
        <v>1390.2666666666664</v>
      </c>
      <c r="I61" s="38">
        <v>1376.9333333333329</v>
      </c>
      <c r="J61" s="38">
        <v>1442.4333333333329</v>
      </c>
      <c r="K61" s="38">
        <v>1455.7666666666664</v>
      </c>
      <c r="L61" s="38">
        <v>1475.1833333333329</v>
      </c>
      <c r="M61" s="28">
        <v>1436.35</v>
      </c>
      <c r="N61" s="28">
        <v>1403.6</v>
      </c>
      <c r="O61" s="39">
        <v>2575300</v>
      </c>
      <c r="P61" s="40">
        <v>1.5176600441501103E-2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599.29999999999995</v>
      </c>
      <c r="F62" s="37">
        <v>595.36666666666667</v>
      </c>
      <c r="G62" s="38">
        <v>589.73333333333335</v>
      </c>
      <c r="H62" s="38">
        <v>580.16666666666663</v>
      </c>
      <c r="I62" s="38">
        <v>574.5333333333333</v>
      </c>
      <c r="J62" s="38">
        <v>604.93333333333339</v>
      </c>
      <c r="K62" s="38">
        <v>610.56666666666683</v>
      </c>
      <c r="L62" s="38">
        <v>620.13333333333344</v>
      </c>
      <c r="M62" s="28">
        <v>601</v>
      </c>
      <c r="N62" s="28">
        <v>585.79999999999995</v>
      </c>
      <c r="O62" s="39">
        <v>5212800</v>
      </c>
      <c r="P62" s="40">
        <v>6.954102920723227E-3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787.25</v>
      </c>
      <c r="F63" s="37">
        <v>776.91666666666663</v>
      </c>
      <c r="G63" s="38">
        <v>764.33333333333326</v>
      </c>
      <c r="H63" s="38">
        <v>741.41666666666663</v>
      </c>
      <c r="I63" s="38">
        <v>728.83333333333326</v>
      </c>
      <c r="J63" s="38">
        <v>799.83333333333326</v>
      </c>
      <c r="K63" s="38">
        <v>812.41666666666652</v>
      </c>
      <c r="L63" s="38">
        <v>835.33333333333326</v>
      </c>
      <c r="M63" s="28">
        <v>789.5</v>
      </c>
      <c r="N63" s="28">
        <v>754</v>
      </c>
      <c r="O63" s="39">
        <v>986875</v>
      </c>
      <c r="P63" s="40">
        <v>-7.5526932084309134E-2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380.55</v>
      </c>
      <c r="F64" s="37">
        <v>372.93333333333334</v>
      </c>
      <c r="G64" s="38">
        <v>363.11666666666667</v>
      </c>
      <c r="H64" s="38">
        <v>345.68333333333334</v>
      </c>
      <c r="I64" s="38">
        <v>335.86666666666667</v>
      </c>
      <c r="J64" s="38">
        <v>390.36666666666667</v>
      </c>
      <c r="K64" s="38">
        <v>400.18333333333339</v>
      </c>
      <c r="L64" s="38">
        <v>417.61666666666667</v>
      </c>
      <c r="M64" s="28">
        <v>382.75</v>
      </c>
      <c r="N64" s="28">
        <v>355.5</v>
      </c>
      <c r="O64" s="39">
        <v>3839000</v>
      </c>
      <c r="P64" s="40">
        <v>0.13018134715025906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134.44999999999999</v>
      </c>
      <c r="F65" s="37">
        <v>133</v>
      </c>
      <c r="G65" s="38">
        <v>130.94999999999999</v>
      </c>
      <c r="H65" s="38">
        <v>127.44999999999999</v>
      </c>
      <c r="I65" s="38">
        <v>125.39999999999998</v>
      </c>
      <c r="J65" s="38">
        <v>136.5</v>
      </c>
      <c r="K65" s="38">
        <v>138.55000000000001</v>
      </c>
      <c r="L65" s="38">
        <v>142.05000000000001</v>
      </c>
      <c r="M65" s="28">
        <v>135.05000000000001</v>
      </c>
      <c r="N65" s="28">
        <v>129.5</v>
      </c>
      <c r="O65" s="39">
        <v>13066200</v>
      </c>
      <c r="P65" s="40">
        <v>-3.198992443324937E-2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946.55</v>
      </c>
      <c r="F66" s="37">
        <v>946.01666666666677</v>
      </c>
      <c r="G66" s="38">
        <v>934.53333333333353</v>
      </c>
      <c r="H66" s="38">
        <v>922.51666666666677</v>
      </c>
      <c r="I66" s="38">
        <v>911.03333333333353</v>
      </c>
      <c r="J66" s="38">
        <v>958.03333333333353</v>
      </c>
      <c r="K66" s="38">
        <v>969.51666666666688</v>
      </c>
      <c r="L66" s="38">
        <v>981.53333333333353</v>
      </c>
      <c r="M66" s="28">
        <v>957.5</v>
      </c>
      <c r="N66" s="28">
        <v>934</v>
      </c>
      <c r="O66" s="39">
        <v>2106600</v>
      </c>
      <c r="P66" s="40">
        <v>1.7681159420289853E-2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564.20000000000005</v>
      </c>
      <c r="F67" s="37">
        <v>560.51666666666677</v>
      </c>
      <c r="G67" s="38">
        <v>555.58333333333348</v>
      </c>
      <c r="H67" s="38">
        <v>546.9666666666667</v>
      </c>
      <c r="I67" s="38">
        <v>542.03333333333342</v>
      </c>
      <c r="J67" s="38">
        <v>569.13333333333355</v>
      </c>
      <c r="K67" s="38">
        <v>574.06666666666672</v>
      </c>
      <c r="L67" s="38">
        <v>582.68333333333362</v>
      </c>
      <c r="M67" s="28">
        <v>565.45000000000005</v>
      </c>
      <c r="N67" s="28">
        <v>551.9</v>
      </c>
      <c r="O67" s="39">
        <v>11122500</v>
      </c>
      <c r="P67" s="40">
        <v>-3.5834266517357225E-3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1860.8</v>
      </c>
      <c r="F68" s="37">
        <v>1840.8166666666666</v>
      </c>
      <c r="G68" s="38">
        <v>1816.0333333333333</v>
      </c>
      <c r="H68" s="38">
        <v>1771.2666666666667</v>
      </c>
      <c r="I68" s="38">
        <v>1746.4833333333333</v>
      </c>
      <c r="J68" s="38">
        <v>1885.5833333333333</v>
      </c>
      <c r="K68" s="38">
        <v>1910.3666666666666</v>
      </c>
      <c r="L68" s="38">
        <v>1955.1333333333332</v>
      </c>
      <c r="M68" s="28">
        <v>1865.6</v>
      </c>
      <c r="N68" s="28">
        <v>1796.05</v>
      </c>
      <c r="O68" s="39">
        <v>492750</v>
      </c>
      <c r="P68" s="40">
        <v>2.6028110359187923E-2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2142.6</v>
      </c>
      <c r="F69" s="37">
        <v>2103.1166666666668</v>
      </c>
      <c r="G69" s="38">
        <v>2050.2333333333336</v>
      </c>
      <c r="H69" s="38">
        <v>1957.8666666666668</v>
      </c>
      <c r="I69" s="38">
        <v>1904.9833333333336</v>
      </c>
      <c r="J69" s="38">
        <v>2195.4833333333336</v>
      </c>
      <c r="K69" s="38">
        <v>2248.3666666666668</v>
      </c>
      <c r="L69" s="38">
        <v>2340.7333333333336</v>
      </c>
      <c r="M69" s="28">
        <v>2156</v>
      </c>
      <c r="N69" s="28">
        <v>2010.75</v>
      </c>
      <c r="O69" s="39">
        <v>2155250</v>
      </c>
      <c r="P69" s="40">
        <v>7.2263681592039802E-2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277.7</v>
      </c>
      <c r="F70" s="37">
        <v>271.16666666666663</v>
      </c>
      <c r="G70" s="38">
        <v>262.68333333333328</v>
      </c>
      <c r="H70" s="38">
        <v>247.66666666666663</v>
      </c>
      <c r="I70" s="38">
        <v>239.18333333333328</v>
      </c>
      <c r="J70" s="38">
        <v>286.18333333333328</v>
      </c>
      <c r="K70" s="38">
        <v>294.66666666666663</v>
      </c>
      <c r="L70" s="38">
        <v>309.68333333333328</v>
      </c>
      <c r="M70" s="28">
        <v>279.64999999999998</v>
      </c>
      <c r="N70" s="28">
        <v>256.14999999999998</v>
      </c>
      <c r="O70" s="39">
        <v>15288100</v>
      </c>
      <c r="P70" s="40">
        <v>4.4304791830322071E-2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4334.3999999999996</v>
      </c>
      <c r="F71" s="37">
        <v>4327.4833333333336</v>
      </c>
      <c r="G71" s="38">
        <v>4298.916666666667</v>
      </c>
      <c r="H71" s="38">
        <v>4263.4333333333334</v>
      </c>
      <c r="I71" s="38">
        <v>4234.8666666666668</v>
      </c>
      <c r="J71" s="38">
        <v>4362.9666666666672</v>
      </c>
      <c r="K71" s="38">
        <v>4391.5333333333328</v>
      </c>
      <c r="L71" s="38">
        <v>4427.0166666666673</v>
      </c>
      <c r="M71" s="28">
        <v>4356.05</v>
      </c>
      <c r="N71" s="28">
        <v>4292</v>
      </c>
      <c r="O71" s="39">
        <v>2755300</v>
      </c>
      <c r="P71" s="40">
        <v>-5.2836026125816435E-2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4312.95</v>
      </c>
      <c r="F72" s="37">
        <v>4261.333333333333</v>
      </c>
      <c r="G72" s="38">
        <v>4190.7166666666662</v>
      </c>
      <c r="H72" s="38">
        <v>4068.4833333333336</v>
      </c>
      <c r="I72" s="38">
        <v>3997.8666666666668</v>
      </c>
      <c r="J72" s="38">
        <v>4383.5666666666657</v>
      </c>
      <c r="K72" s="38">
        <v>4454.1833333333325</v>
      </c>
      <c r="L72" s="38">
        <v>4576.4166666666652</v>
      </c>
      <c r="M72" s="28">
        <v>4331.95</v>
      </c>
      <c r="N72" s="28">
        <v>4139.1000000000004</v>
      </c>
      <c r="O72" s="39">
        <v>682125</v>
      </c>
      <c r="P72" s="40">
        <v>1.1304670126019274E-2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372.1</v>
      </c>
      <c r="F73" s="37">
        <v>364.73333333333335</v>
      </c>
      <c r="G73" s="38">
        <v>355.86666666666667</v>
      </c>
      <c r="H73" s="38">
        <v>339.63333333333333</v>
      </c>
      <c r="I73" s="38">
        <v>330.76666666666665</v>
      </c>
      <c r="J73" s="38">
        <v>380.9666666666667</v>
      </c>
      <c r="K73" s="38">
        <v>389.83333333333337</v>
      </c>
      <c r="L73" s="38">
        <v>406.06666666666672</v>
      </c>
      <c r="M73" s="28">
        <v>373.6</v>
      </c>
      <c r="N73" s="28">
        <v>348.5</v>
      </c>
      <c r="O73" s="39">
        <v>36438600</v>
      </c>
      <c r="P73" s="40">
        <v>5.9672937639502575E-3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4289.3</v>
      </c>
      <c r="F74" s="37">
        <v>4264.2166666666662</v>
      </c>
      <c r="G74" s="38">
        <v>4221.4833333333327</v>
      </c>
      <c r="H74" s="38">
        <v>4153.6666666666661</v>
      </c>
      <c r="I74" s="38">
        <v>4110.9333333333325</v>
      </c>
      <c r="J74" s="38">
        <v>4332.0333333333328</v>
      </c>
      <c r="K74" s="38">
        <v>4374.7666666666664</v>
      </c>
      <c r="L74" s="38">
        <v>4442.583333333333</v>
      </c>
      <c r="M74" s="28">
        <v>4306.95</v>
      </c>
      <c r="N74" s="28">
        <v>4196.3999999999996</v>
      </c>
      <c r="O74" s="39">
        <v>2700500</v>
      </c>
      <c r="P74" s="40">
        <v>9.7298799981466891E-4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2723.95</v>
      </c>
      <c r="F75" s="37">
        <v>2645.1666666666665</v>
      </c>
      <c r="G75" s="38">
        <v>2557.2833333333328</v>
      </c>
      <c r="H75" s="38">
        <v>2390.6166666666663</v>
      </c>
      <c r="I75" s="38">
        <v>2302.7333333333327</v>
      </c>
      <c r="J75" s="38">
        <v>2811.833333333333</v>
      </c>
      <c r="K75" s="38">
        <v>2899.7166666666672</v>
      </c>
      <c r="L75" s="38">
        <v>3066.3833333333332</v>
      </c>
      <c r="M75" s="28">
        <v>2733.05</v>
      </c>
      <c r="N75" s="28">
        <v>2478.5</v>
      </c>
      <c r="O75" s="39">
        <v>3050600</v>
      </c>
      <c r="P75" s="40">
        <v>6.5525672371638144E-2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1843.8</v>
      </c>
      <c r="F76" s="37">
        <v>1842.3833333333332</v>
      </c>
      <c r="G76" s="38">
        <v>1832.7666666666664</v>
      </c>
      <c r="H76" s="38">
        <v>1821.7333333333331</v>
      </c>
      <c r="I76" s="38">
        <v>1812.1166666666663</v>
      </c>
      <c r="J76" s="38">
        <v>1853.4166666666665</v>
      </c>
      <c r="K76" s="38">
        <v>1863.0333333333333</v>
      </c>
      <c r="L76" s="38">
        <v>1874.0666666666666</v>
      </c>
      <c r="M76" s="28">
        <v>1852</v>
      </c>
      <c r="N76" s="28">
        <v>1831.35</v>
      </c>
      <c r="O76" s="39">
        <v>7812750</v>
      </c>
      <c r="P76" s="40">
        <v>5.4174397031539888E-2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160</v>
      </c>
      <c r="F77" s="37">
        <v>158.45000000000002</v>
      </c>
      <c r="G77" s="38">
        <v>156.45000000000005</v>
      </c>
      <c r="H77" s="38">
        <v>152.90000000000003</v>
      </c>
      <c r="I77" s="38">
        <v>150.90000000000006</v>
      </c>
      <c r="J77" s="38">
        <v>162.00000000000003</v>
      </c>
      <c r="K77" s="38">
        <v>163.99999999999997</v>
      </c>
      <c r="L77" s="38">
        <v>167.55</v>
      </c>
      <c r="M77" s="28">
        <v>160.44999999999999</v>
      </c>
      <c r="N77" s="28">
        <v>154.9</v>
      </c>
      <c r="O77" s="39">
        <v>27486000</v>
      </c>
      <c r="P77" s="40">
        <v>-1.3055842812823164E-2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100.5</v>
      </c>
      <c r="F78" s="37">
        <v>98.633333333333326</v>
      </c>
      <c r="G78" s="38">
        <v>96.366666666666646</v>
      </c>
      <c r="H78" s="38">
        <v>92.23333333333332</v>
      </c>
      <c r="I78" s="38">
        <v>89.96666666666664</v>
      </c>
      <c r="J78" s="38">
        <v>102.76666666666665</v>
      </c>
      <c r="K78" s="38">
        <v>105.03333333333333</v>
      </c>
      <c r="L78" s="38">
        <v>109.16666666666666</v>
      </c>
      <c r="M78" s="28">
        <v>100.9</v>
      </c>
      <c r="N78" s="28">
        <v>94.5</v>
      </c>
      <c r="O78" s="39">
        <v>74000000</v>
      </c>
      <c r="P78" s="40">
        <v>-2.0386550172094255E-2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138.1</v>
      </c>
      <c r="F79" s="37">
        <v>136.53333333333333</v>
      </c>
      <c r="G79" s="38">
        <v>134.26666666666665</v>
      </c>
      <c r="H79" s="38">
        <v>130.43333333333331</v>
      </c>
      <c r="I79" s="38">
        <v>128.16666666666663</v>
      </c>
      <c r="J79" s="38">
        <v>140.36666666666667</v>
      </c>
      <c r="K79" s="38">
        <v>142.63333333333338</v>
      </c>
      <c r="L79" s="38">
        <v>146.4666666666667</v>
      </c>
      <c r="M79" s="28">
        <v>138.80000000000001</v>
      </c>
      <c r="N79" s="28">
        <v>132.69999999999999</v>
      </c>
      <c r="O79" s="39">
        <v>13964600</v>
      </c>
      <c r="P79" s="40">
        <v>7.0346751693901949E-2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139.4</v>
      </c>
      <c r="F80" s="37">
        <v>137.86666666666665</v>
      </c>
      <c r="G80" s="38">
        <v>135.98333333333329</v>
      </c>
      <c r="H80" s="38">
        <v>132.56666666666663</v>
      </c>
      <c r="I80" s="38">
        <v>130.68333333333328</v>
      </c>
      <c r="J80" s="38">
        <v>141.2833333333333</v>
      </c>
      <c r="K80" s="38">
        <v>143.16666666666669</v>
      </c>
      <c r="L80" s="38">
        <v>146.58333333333331</v>
      </c>
      <c r="M80" s="28">
        <v>139.75</v>
      </c>
      <c r="N80" s="28">
        <v>134.44999999999999</v>
      </c>
      <c r="O80" s="39">
        <v>33964800</v>
      </c>
      <c r="P80" s="40">
        <v>-2.023579095548126E-2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485.8</v>
      </c>
      <c r="F81" s="37">
        <v>480.2166666666667</v>
      </c>
      <c r="G81" s="38">
        <v>473.68333333333339</v>
      </c>
      <c r="H81" s="38">
        <v>461.56666666666672</v>
      </c>
      <c r="I81" s="38">
        <v>455.03333333333342</v>
      </c>
      <c r="J81" s="38">
        <v>492.33333333333337</v>
      </c>
      <c r="K81" s="38">
        <v>498.86666666666667</v>
      </c>
      <c r="L81" s="38">
        <v>510.98333333333335</v>
      </c>
      <c r="M81" s="28">
        <v>486.75</v>
      </c>
      <c r="N81" s="28">
        <v>468.1</v>
      </c>
      <c r="O81" s="39">
        <v>7613000</v>
      </c>
      <c r="P81" s="40">
        <v>-1.1940298507462687E-2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41.2</v>
      </c>
      <c r="F82" s="37">
        <v>40.483333333333334</v>
      </c>
      <c r="G82" s="38">
        <v>39.666666666666671</v>
      </c>
      <c r="H82" s="38">
        <v>38.13333333333334</v>
      </c>
      <c r="I82" s="38">
        <v>37.316666666666677</v>
      </c>
      <c r="J82" s="38">
        <v>42.016666666666666</v>
      </c>
      <c r="K82" s="38">
        <v>42.833333333333329</v>
      </c>
      <c r="L82" s="38">
        <v>44.36666666666666</v>
      </c>
      <c r="M82" s="28">
        <v>41.3</v>
      </c>
      <c r="N82" s="28">
        <v>38.950000000000003</v>
      </c>
      <c r="O82" s="39">
        <v>90450000</v>
      </c>
      <c r="P82" s="40">
        <v>-4.2172980700500358E-2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559.4</v>
      </c>
      <c r="F83" s="37">
        <v>548.86666666666667</v>
      </c>
      <c r="G83" s="38">
        <v>536.0333333333333</v>
      </c>
      <c r="H83" s="38">
        <v>512.66666666666663</v>
      </c>
      <c r="I83" s="38">
        <v>499.83333333333326</v>
      </c>
      <c r="J83" s="38">
        <v>572.23333333333335</v>
      </c>
      <c r="K83" s="38">
        <v>585.06666666666661</v>
      </c>
      <c r="L83" s="38">
        <v>608.43333333333339</v>
      </c>
      <c r="M83" s="28">
        <v>561.70000000000005</v>
      </c>
      <c r="N83" s="28">
        <v>525.5</v>
      </c>
      <c r="O83" s="39">
        <v>3170700</v>
      </c>
      <c r="P83" s="40">
        <v>3.259949195596952E-2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815.8</v>
      </c>
      <c r="F84" s="37">
        <v>818.5</v>
      </c>
      <c r="G84" s="38">
        <v>801.35</v>
      </c>
      <c r="H84" s="38">
        <v>786.9</v>
      </c>
      <c r="I84" s="38">
        <v>769.75</v>
      </c>
      <c r="J84" s="38">
        <v>832.95</v>
      </c>
      <c r="K84" s="38">
        <v>850.10000000000014</v>
      </c>
      <c r="L84" s="38">
        <v>864.55000000000007</v>
      </c>
      <c r="M84" s="28">
        <v>835.65</v>
      </c>
      <c r="N84" s="28">
        <v>804.05</v>
      </c>
      <c r="O84" s="39">
        <v>5917000</v>
      </c>
      <c r="P84" s="40">
        <v>4.0717614985489405E-2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1556.95</v>
      </c>
      <c r="F85" s="37">
        <v>1534.8833333333332</v>
      </c>
      <c r="G85" s="38">
        <v>1504.2666666666664</v>
      </c>
      <c r="H85" s="38">
        <v>1451.5833333333333</v>
      </c>
      <c r="I85" s="38">
        <v>1420.9666666666665</v>
      </c>
      <c r="J85" s="38">
        <v>1587.5666666666664</v>
      </c>
      <c r="K85" s="38">
        <v>1618.1833333333332</v>
      </c>
      <c r="L85" s="38">
        <v>1670.8666666666663</v>
      </c>
      <c r="M85" s="28">
        <v>1565.5</v>
      </c>
      <c r="N85" s="28">
        <v>1482.2</v>
      </c>
      <c r="O85" s="39">
        <v>5969925</v>
      </c>
      <c r="P85" s="40">
        <v>-1.5911282545805209E-2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310.2</v>
      </c>
      <c r="F86" s="37">
        <v>306.91666666666669</v>
      </c>
      <c r="G86" s="38">
        <v>302.28333333333336</v>
      </c>
      <c r="H86" s="38">
        <v>294.36666666666667</v>
      </c>
      <c r="I86" s="38">
        <v>289.73333333333335</v>
      </c>
      <c r="J86" s="38">
        <v>314.83333333333337</v>
      </c>
      <c r="K86" s="38">
        <v>319.4666666666667</v>
      </c>
      <c r="L86" s="38">
        <v>327.38333333333338</v>
      </c>
      <c r="M86" s="28">
        <v>311.55</v>
      </c>
      <c r="N86" s="28">
        <v>299</v>
      </c>
      <c r="O86" s="39">
        <v>12283750</v>
      </c>
      <c r="P86" s="40">
        <v>-1.5894697628213088E-2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1710.95</v>
      </c>
      <c r="F87" s="37">
        <v>1681.3999999999999</v>
      </c>
      <c r="G87" s="38">
        <v>1648.0499999999997</v>
      </c>
      <c r="H87" s="38">
        <v>1585.1499999999999</v>
      </c>
      <c r="I87" s="38">
        <v>1551.7999999999997</v>
      </c>
      <c r="J87" s="38">
        <v>1744.2999999999997</v>
      </c>
      <c r="K87" s="38">
        <v>1777.6499999999996</v>
      </c>
      <c r="L87" s="38">
        <v>1840.5499999999997</v>
      </c>
      <c r="M87" s="28">
        <v>1714.75</v>
      </c>
      <c r="N87" s="28">
        <v>1618.5</v>
      </c>
      <c r="O87" s="39">
        <v>10593450</v>
      </c>
      <c r="P87" s="40">
        <v>-2.9165941145742644E-2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293.89999999999998</v>
      </c>
      <c r="F88" s="37">
        <v>288.93333333333334</v>
      </c>
      <c r="G88" s="38">
        <v>282.66666666666669</v>
      </c>
      <c r="H88" s="38">
        <v>271.43333333333334</v>
      </c>
      <c r="I88" s="38">
        <v>265.16666666666669</v>
      </c>
      <c r="J88" s="38">
        <v>300.16666666666669</v>
      </c>
      <c r="K88" s="38">
        <v>306.43333333333334</v>
      </c>
      <c r="L88" s="38">
        <v>317.66666666666669</v>
      </c>
      <c r="M88" s="28">
        <v>295.2</v>
      </c>
      <c r="N88" s="28">
        <v>277.7</v>
      </c>
      <c r="O88" s="39">
        <v>1436500</v>
      </c>
      <c r="P88" s="40">
        <v>-1.8583042973286876E-2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656</v>
      </c>
      <c r="F89" s="37">
        <v>647.0333333333333</v>
      </c>
      <c r="G89" s="38">
        <v>634.96666666666658</v>
      </c>
      <c r="H89" s="38">
        <v>613.93333333333328</v>
      </c>
      <c r="I89" s="38">
        <v>601.86666666666656</v>
      </c>
      <c r="J89" s="38">
        <v>668.06666666666661</v>
      </c>
      <c r="K89" s="38">
        <v>680.13333333333321</v>
      </c>
      <c r="L89" s="38">
        <v>701.16666666666663</v>
      </c>
      <c r="M89" s="28">
        <v>659.1</v>
      </c>
      <c r="N89" s="28">
        <v>626</v>
      </c>
      <c r="O89" s="39">
        <v>2738750</v>
      </c>
      <c r="P89" s="40">
        <v>8.3580613254203753E-2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1343.25</v>
      </c>
      <c r="F90" s="37">
        <v>1328.8500000000001</v>
      </c>
      <c r="G90" s="38">
        <v>1308.8500000000004</v>
      </c>
      <c r="H90" s="38">
        <v>1274.4500000000003</v>
      </c>
      <c r="I90" s="38">
        <v>1254.4500000000005</v>
      </c>
      <c r="J90" s="38">
        <v>1363.2500000000002</v>
      </c>
      <c r="K90" s="38">
        <v>1383.2499999999998</v>
      </c>
      <c r="L90" s="38">
        <v>1417.65</v>
      </c>
      <c r="M90" s="28">
        <v>1348.85</v>
      </c>
      <c r="N90" s="28">
        <v>1294.45</v>
      </c>
      <c r="O90" s="39">
        <v>2486625</v>
      </c>
      <c r="P90" s="40">
        <v>-4.2611558156547186E-2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1193.4000000000001</v>
      </c>
      <c r="F91" s="37">
        <v>1177.8833333333334</v>
      </c>
      <c r="G91" s="38">
        <v>1159.416666666667</v>
      </c>
      <c r="H91" s="38">
        <v>1125.4333333333336</v>
      </c>
      <c r="I91" s="38">
        <v>1106.9666666666672</v>
      </c>
      <c r="J91" s="38">
        <v>1211.8666666666668</v>
      </c>
      <c r="K91" s="38">
        <v>1230.3333333333335</v>
      </c>
      <c r="L91" s="38">
        <v>1264.3166666666666</v>
      </c>
      <c r="M91" s="28">
        <v>1196.3499999999999</v>
      </c>
      <c r="N91" s="28">
        <v>1143.9000000000001</v>
      </c>
      <c r="O91" s="39">
        <v>4050000</v>
      </c>
      <c r="P91" s="40">
        <v>-3.4219625611064744E-2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1172</v>
      </c>
      <c r="F92" s="37">
        <v>1165.7</v>
      </c>
      <c r="G92" s="38">
        <v>1155.5</v>
      </c>
      <c r="H92" s="38">
        <v>1139</v>
      </c>
      <c r="I92" s="38">
        <v>1128.8</v>
      </c>
      <c r="J92" s="38">
        <v>1182.2</v>
      </c>
      <c r="K92" s="38">
        <v>1192.4000000000003</v>
      </c>
      <c r="L92" s="38">
        <v>1208.9000000000001</v>
      </c>
      <c r="M92" s="28">
        <v>1175.9000000000001</v>
      </c>
      <c r="N92" s="28">
        <v>1149.2</v>
      </c>
      <c r="O92" s="39">
        <v>22263500</v>
      </c>
      <c r="P92" s="40">
        <v>-3.8135849513095024E-2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2349.4</v>
      </c>
      <c r="F93" s="37">
        <v>2332.35</v>
      </c>
      <c r="G93" s="38">
        <v>2310.2999999999997</v>
      </c>
      <c r="H93" s="38">
        <v>2271.1999999999998</v>
      </c>
      <c r="I93" s="38">
        <v>2249.1499999999996</v>
      </c>
      <c r="J93" s="38">
        <v>2371.4499999999998</v>
      </c>
      <c r="K93" s="38">
        <v>2393.5</v>
      </c>
      <c r="L93" s="38">
        <v>2432.6</v>
      </c>
      <c r="M93" s="28">
        <v>2354.4</v>
      </c>
      <c r="N93" s="28">
        <v>2293.25</v>
      </c>
      <c r="O93" s="39">
        <v>27266700</v>
      </c>
      <c r="P93" s="40">
        <v>0.10956613033181141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2206.35</v>
      </c>
      <c r="F94" s="37">
        <v>2197.1166666666668</v>
      </c>
      <c r="G94" s="38">
        <v>2175.8333333333335</v>
      </c>
      <c r="H94" s="38">
        <v>2145.3166666666666</v>
      </c>
      <c r="I94" s="38">
        <v>2124.0333333333333</v>
      </c>
      <c r="J94" s="38">
        <v>2227.6333333333337</v>
      </c>
      <c r="K94" s="38">
        <v>2248.9166666666665</v>
      </c>
      <c r="L94" s="38">
        <v>2279.4333333333338</v>
      </c>
      <c r="M94" s="28">
        <v>2218.4</v>
      </c>
      <c r="N94" s="28">
        <v>2166.6</v>
      </c>
      <c r="O94" s="39">
        <v>3013400</v>
      </c>
      <c r="P94" s="40">
        <v>-1.6321734021022393E-2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1514.95</v>
      </c>
      <c r="F95" s="37">
        <v>1501.7333333333333</v>
      </c>
      <c r="G95" s="38">
        <v>1482.7166666666667</v>
      </c>
      <c r="H95" s="38">
        <v>1450.4833333333333</v>
      </c>
      <c r="I95" s="38">
        <v>1431.4666666666667</v>
      </c>
      <c r="J95" s="38">
        <v>1533.9666666666667</v>
      </c>
      <c r="K95" s="38">
        <v>1552.9833333333336</v>
      </c>
      <c r="L95" s="38">
        <v>1585.2166666666667</v>
      </c>
      <c r="M95" s="28">
        <v>1520.75</v>
      </c>
      <c r="N95" s="28">
        <v>1469.5</v>
      </c>
      <c r="O95" s="39">
        <v>30009100</v>
      </c>
      <c r="P95" s="40">
        <v>2.4215347649797266E-2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573.6</v>
      </c>
      <c r="F96" s="37">
        <v>566.76666666666665</v>
      </c>
      <c r="G96" s="38">
        <v>559.0333333333333</v>
      </c>
      <c r="H96" s="38">
        <v>544.4666666666667</v>
      </c>
      <c r="I96" s="38">
        <v>536.73333333333335</v>
      </c>
      <c r="J96" s="38">
        <v>581.33333333333326</v>
      </c>
      <c r="K96" s="38">
        <v>589.06666666666661</v>
      </c>
      <c r="L96" s="38">
        <v>603.63333333333321</v>
      </c>
      <c r="M96" s="28">
        <v>574.5</v>
      </c>
      <c r="N96" s="28">
        <v>552.20000000000005</v>
      </c>
      <c r="O96" s="39">
        <v>24310000</v>
      </c>
      <c r="P96" s="40">
        <v>-3.531363219695316E-2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2722</v>
      </c>
      <c r="F97" s="37">
        <v>2673.6666666666665</v>
      </c>
      <c r="G97" s="38">
        <v>2620.333333333333</v>
      </c>
      <c r="H97" s="38">
        <v>2518.6666666666665</v>
      </c>
      <c r="I97" s="38">
        <v>2465.333333333333</v>
      </c>
      <c r="J97" s="38">
        <v>2775.333333333333</v>
      </c>
      <c r="K97" s="38">
        <v>2828.6666666666661</v>
      </c>
      <c r="L97" s="38">
        <v>2930.333333333333</v>
      </c>
      <c r="M97" s="28">
        <v>2727</v>
      </c>
      <c r="N97" s="28">
        <v>2572</v>
      </c>
      <c r="O97" s="39">
        <v>3362400</v>
      </c>
      <c r="P97" s="40">
        <v>-4.3032786885245901E-2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535.5</v>
      </c>
      <c r="F98" s="37">
        <v>529.51666666666665</v>
      </c>
      <c r="G98" s="38">
        <v>521.0333333333333</v>
      </c>
      <c r="H98" s="38">
        <v>506.56666666666661</v>
      </c>
      <c r="I98" s="38">
        <v>498.08333333333326</v>
      </c>
      <c r="J98" s="38">
        <v>543.98333333333335</v>
      </c>
      <c r="K98" s="38">
        <v>552.4666666666667</v>
      </c>
      <c r="L98" s="38">
        <v>566.93333333333339</v>
      </c>
      <c r="M98" s="28">
        <v>538</v>
      </c>
      <c r="N98" s="28">
        <v>515.04999999999995</v>
      </c>
      <c r="O98" s="39">
        <v>33865725</v>
      </c>
      <c r="P98" s="40">
        <v>0.10680532621297825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132.05000000000001</v>
      </c>
      <c r="F99" s="37">
        <v>129.16666666666669</v>
      </c>
      <c r="G99" s="38">
        <v>125.43333333333337</v>
      </c>
      <c r="H99" s="38">
        <v>118.81666666666668</v>
      </c>
      <c r="I99" s="38">
        <v>115.08333333333336</v>
      </c>
      <c r="J99" s="38">
        <v>135.78333333333336</v>
      </c>
      <c r="K99" s="38">
        <v>139.51666666666671</v>
      </c>
      <c r="L99" s="38">
        <v>146.13333333333338</v>
      </c>
      <c r="M99" s="28">
        <v>132.9</v>
      </c>
      <c r="N99" s="28">
        <v>122.55</v>
      </c>
      <c r="O99" s="39">
        <v>19018900</v>
      </c>
      <c r="P99" s="40">
        <v>2.1714021714021713E-2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295.7</v>
      </c>
      <c r="F100" s="37">
        <v>291.68333333333334</v>
      </c>
      <c r="G100" s="38">
        <v>286.9666666666667</v>
      </c>
      <c r="H100" s="38">
        <v>278.23333333333335</v>
      </c>
      <c r="I100" s="38">
        <v>273.51666666666671</v>
      </c>
      <c r="J100" s="38">
        <v>300.41666666666669</v>
      </c>
      <c r="K100" s="38">
        <v>305.13333333333327</v>
      </c>
      <c r="L100" s="38">
        <v>313.86666666666667</v>
      </c>
      <c r="M100" s="28">
        <v>296.39999999999998</v>
      </c>
      <c r="N100" s="28">
        <v>282.95</v>
      </c>
      <c r="O100" s="39">
        <v>14023800</v>
      </c>
      <c r="P100" s="40">
        <v>-1.8147448015122872E-2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2295.25</v>
      </c>
      <c r="F101" s="37">
        <v>2271.7666666666669</v>
      </c>
      <c r="G101" s="38">
        <v>2236.5333333333338</v>
      </c>
      <c r="H101" s="38">
        <v>2177.8166666666671</v>
      </c>
      <c r="I101" s="38">
        <v>2142.5833333333339</v>
      </c>
      <c r="J101" s="38">
        <v>2330.4833333333336</v>
      </c>
      <c r="K101" s="38">
        <v>2365.7166666666662</v>
      </c>
      <c r="L101" s="38">
        <v>2424.4333333333334</v>
      </c>
      <c r="M101" s="28">
        <v>2307</v>
      </c>
      <c r="N101" s="28">
        <v>2213.0500000000002</v>
      </c>
      <c r="O101" s="39">
        <v>9658500</v>
      </c>
      <c r="P101" s="40">
        <v>-1.3361527381937421E-2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41246.9</v>
      </c>
      <c r="F102" s="37">
        <v>40819.983333333337</v>
      </c>
      <c r="G102" s="38">
        <v>40190.016666666677</v>
      </c>
      <c r="H102" s="38">
        <v>39133.133333333339</v>
      </c>
      <c r="I102" s="38">
        <v>38503.166666666679</v>
      </c>
      <c r="J102" s="38">
        <v>41876.866666666676</v>
      </c>
      <c r="K102" s="38">
        <v>42506.833333333336</v>
      </c>
      <c r="L102" s="38">
        <v>43563.716666666674</v>
      </c>
      <c r="M102" s="28">
        <v>41449.949999999997</v>
      </c>
      <c r="N102" s="28">
        <v>39763.1</v>
      </c>
      <c r="O102" s="39">
        <v>10770</v>
      </c>
      <c r="P102" s="40">
        <v>8.6232980332829043E-2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189.35</v>
      </c>
      <c r="F103" s="37">
        <v>187.11666666666667</v>
      </c>
      <c r="G103" s="38">
        <v>184.23333333333335</v>
      </c>
      <c r="H103" s="38">
        <v>179.11666666666667</v>
      </c>
      <c r="I103" s="38">
        <v>176.23333333333335</v>
      </c>
      <c r="J103" s="38">
        <v>192.23333333333335</v>
      </c>
      <c r="K103" s="38">
        <v>195.11666666666667</v>
      </c>
      <c r="L103" s="38">
        <v>200.23333333333335</v>
      </c>
      <c r="M103" s="28">
        <v>190</v>
      </c>
      <c r="N103" s="28">
        <v>182</v>
      </c>
      <c r="O103" s="39">
        <v>41617500</v>
      </c>
      <c r="P103" s="40">
        <v>-3.6252692031586507E-2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776.15</v>
      </c>
      <c r="F104" s="37">
        <v>765.9666666666667</v>
      </c>
      <c r="G104" s="38">
        <v>753.93333333333339</v>
      </c>
      <c r="H104" s="38">
        <v>731.7166666666667</v>
      </c>
      <c r="I104" s="38">
        <v>719.68333333333339</v>
      </c>
      <c r="J104" s="38">
        <v>788.18333333333339</v>
      </c>
      <c r="K104" s="38">
        <v>800.2166666666667</v>
      </c>
      <c r="L104" s="38">
        <v>822.43333333333339</v>
      </c>
      <c r="M104" s="28">
        <v>778</v>
      </c>
      <c r="N104" s="28">
        <v>743.75</v>
      </c>
      <c r="O104" s="39">
        <v>83402000</v>
      </c>
      <c r="P104" s="40">
        <v>4.1054165011256789E-3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1299.45</v>
      </c>
      <c r="F105" s="37">
        <v>1293.5166666666667</v>
      </c>
      <c r="G105" s="38">
        <v>1283.0333333333333</v>
      </c>
      <c r="H105" s="38">
        <v>1266.6166666666666</v>
      </c>
      <c r="I105" s="38">
        <v>1256.1333333333332</v>
      </c>
      <c r="J105" s="38">
        <v>1309.9333333333334</v>
      </c>
      <c r="K105" s="38">
        <v>1320.4166666666665</v>
      </c>
      <c r="L105" s="38">
        <v>1336.8333333333335</v>
      </c>
      <c r="M105" s="28">
        <v>1304</v>
      </c>
      <c r="N105" s="28">
        <v>1277.0999999999999</v>
      </c>
      <c r="O105" s="39">
        <v>3042575</v>
      </c>
      <c r="P105" s="40">
        <v>2.21302113078241E-2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508.75</v>
      </c>
      <c r="F106" s="37">
        <v>507.75</v>
      </c>
      <c r="G106" s="38">
        <v>501</v>
      </c>
      <c r="H106" s="38">
        <v>493.25</v>
      </c>
      <c r="I106" s="38">
        <v>486.5</v>
      </c>
      <c r="J106" s="38">
        <v>515.5</v>
      </c>
      <c r="K106" s="38">
        <v>522.25</v>
      </c>
      <c r="L106" s="38">
        <v>530</v>
      </c>
      <c r="M106" s="28">
        <v>514.5</v>
      </c>
      <c r="N106" s="28">
        <v>500</v>
      </c>
      <c r="O106" s="39">
        <v>7043250</v>
      </c>
      <c r="P106" s="40">
        <v>7.4239304506977813E-2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10.7</v>
      </c>
      <c r="F107" s="37">
        <v>10.5</v>
      </c>
      <c r="G107" s="38">
        <v>10.199999999999999</v>
      </c>
      <c r="H107" s="38">
        <v>9.6999999999999993</v>
      </c>
      <c r="I107" s="38">
        <v>9.3999999999999986</v>
      </c>
      <c r="J107" s="38">
        <v>11</v>
      </c>
      <c r="K107" s="38">
        <v>11.3</v>
      </c>
      <c r="L107" s="38">
        <v>11.8</v>
      </c>
      <c r="M107" s="28">
        <v>10.8</v>
      </c>
      <c r="N107" s="28">
        <v>10</v>
      </c>
      <c r="O107" s="39">
        <v>723590000</v>
      </c>
      <c r="P107" s="40">
        <v>-1.4867054226627275E-2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62.15</v>
      </c>
      <c r="F108" s="37">
        <v>61.233333333333327</v>
      </c>
      <c r="G108" s="38">
        <v>60.116666666666653</v>
      </c>
      <c r="H108" s="38">
        <v>58.083333333333329</v>
      </c>
      <c r="I108" s="38">
        <v>56.966666666666654</v>
      </c>
      <c r="J108" s="38">
        <v>63.266666666666652</v>
      </c>
      <c r="K108" s="38">
        <v>64.383333333333326</v>
      </c>
      <c r="L108" s="38">
        <v>66.416666666666657</v>
      </c>
      <c r="M108" s="28">
        <v>62.35</v>
      </c>
      <c r="N108" s="28">
        <v>59.2</v>
      </c>
      <c r="O108" s="39">
        <v>90920000</v>
      </c>
      <c r="P108" s="40">
        <v>1.6206549681457471E-2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45.6</v>
      </c>
      <c r="F109" s="37">
        <v>44.733333333333327</v>
      </c>
      <c r="G109" s="38">
        <v>43.716666666666654</v>
      </c>
      <c r="H109" s="38">
        <v>41.833333333333329</v>
      </c>
      <c r="I109" s="38">
        <v>40.816666666666656</v>
      </c>
      <c r="J109" s="38">
        <v>46.616666666666653</v>
      </c>
      <c r="K109" s="38">
        <v>47.633333333333319</v>
      </c>
      <c r="L109" s="38">
        <v>49.516666666666652</v>
      </c>
      <c r="M109" s="28">
        <v>45.75</v>
      </c>
      <c r="N109" s="28">
        <v>42.85</v>
      </c>
      <c r="O109" s="39">
        <v>166255800</v>
      </c>
      <c r="P109" s="40">
        <v>2.141041081225746E-3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221.15</v>
      </c>
      <c r="F110" s="37">
        <v>217.45000000000002</v>
      </c>
      <c r="G110" s="38">
        <v>212.70000000000005</v>
      </c>
      <c r="H110" s="38">
        <v>204.25000000000003</v>
      </c>
      <c r="I110" s="38">
        <v>199.50000000000006</v>
      </c>
      <c r="J110" s="38">
        <v>225.90000000000003</v>
      </c>
      <c r="K110" s="38">
        <v>230.64999999999998</v>
      </c>
      <c r="L110" s="38">
        <v>239.10000000000002</v>
      </c>
      <c r="M110" s="28">
        <v>222.2</v>
      </c>
      <c r="N110" s="28">
        <v>209</v>
      </c>
      <c r="O110" s="39">
        <v>50666250</v>
      </c>
      <c r="P110" s="40">
        <v>-1.6380314502038439E-2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384.75</v>
      </c>
      <c r="F111" s="37">
        <v>381</v>
      </c>
      <c r="G111" s="38">
        <v>376.05</v>
      </c>
      <c r="H111" s="38">
        <v>367.35</v>
      </c>
      <c r="I111" s="38">
        <v>362.40000000000003</v>
      </c>
      <c r="J111" s="38">
        <v>389.7</v>
      </c>
      <c r="K111" s="38">
        <v>394.65000000000003</v>
      </c>
      <c r="L111" s="38">
        <v>403.34999999999997</v>
      </c>
      <c r="M111" s="28">
        <v>385.95</v>
      </c>
      <c r="N111" s="28">
        <v>372.3</v>
      </c>
      <c r="O111" s="39">
        <v>20245500</v>
      </c>
      <c r="P111" s="40">
        <v>2.8606456885982836E-3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205.95</v>
      </c>
      <c r="F112" s="37">
        <v>202.28333333333333</v>
      </c>
      <c r="G112" s="38">
        <v>197.76666666666665</v>
      </c>
      <c r="H112" s="38">
        <v>189.58333333333331</v>
      </c>
      <c r="I112" s="38">
        <v>185.06666666666663</v>
      </c>
      <c r="J112" s="38">
        <v>210.46666666666667</v>
      </c>
      <c r="K112" s="38">
        <v>214.98333333333338</v>
      </c>
      <c r="L112" s="38">
        <v>223.16666666666669</v>
      </c>
      <c r="M112" s="28">
        <v>206.8</v>
      </c>
      <c r="N112" s="28">
        <v>194.1</v>
      </c>
      <c r="O112" s="39">
        <v>18348364</v>
      </c>
      <c r="P112" s="40">
        <v>-1.8291370776845277E-2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210.7</v>
      </c>
      <c r="F113" s="37">
        <v>206.53333333333333</v>
      </c>
      <c r="G113" s="38">
        <v>201.06666666666666</v>
      </c>
      <c r="H113" s="38">
        <v>191.43333333333334</v>
      </c>
      <c r="I113" s="38">
        <v>185.96666666666667</v>
      </c>
      <c r="J113" s="38">
        <v>216.16666666666666</v>
      </c>
      <c r="K113" s="38">
        <v>221.6333333333333</v>
      </c>
      <c r="L113" s="38">
        <v>231.26666666666665</v>
      </c>
      <c r="M113" s="28">
        <v>212</v>
      </c>
      <c r="N113" s="28">
        <v>196.9</v>
      </c>
      <c r="O113" s="39">
        <v>13006500</v>
      </c>
      <c r="P113" s="40">
        <v>1.4705882352941176E-2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4955.8500000000004</v>
      </c>
      <c r="F114" s="37">
        <v>4873.1166666666677</v>
      </c>
      <c r="G114" s="38">
        <v>4716.9333333333352</v>
      </c>
      <c r="H114" s="38">
        <v>4478.0166666666673</v>
      </c>
      <c r="I114" s="38">
        <v>4321.8333333333348</v>
      </c>
      <c r="J114" s="38">
        <v>5112.0333333333356</v>
      </c>
      <c r="K114" s="38">
        <v>5268.2166666666681</v>
      </c>
      <c r="L114" s="38">
        <v>5507.1333333333359</v>
      </c>
      <c r="M114" s="28">
        <v>5029.3</v>
      </c>
      <c r="N114" s="28">
        <v>4634.2</v>
      </c>
      <c r="O114" s="39">
        <v>430200</v>
      </c>
      <c r="P114" s="40">
        <v>1.7923691215616683E-2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2190.4</v>
      </c>
      <c r="F115" s="37">
        <v>2154.3166666666666</v>
      </c>
      <c r="G115" s="38">
        <v>2112.3833333333332</v>
      </c>
      <c r="H115" s="38">
        <v>2034.3666666666668</v>
      </c>
      <c r="I115" s="38">
        <v>1992.4333333333334</v>
      </c>
      <c r="J115" s="38">
        <v>2232.333333333333</v>
      </c>
      <c r="K115" s="38">
        <v>2274.2666666666664</v>
      </c>
      <c r="L115" s="38">
        <v>2352.2833333333328</v>
      </c>
      <c r="M115" s="28">
        <v>2196.25</v>
      </c>
      <c r="N115" s="28">
        <v>2076.3000000000002</v>
      </c>
      <c r="O115" s="39">
        <v>3103250</v>
      </c>
      <c r="P115" s="40">
        <v>-6.5919181277748512E-2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972.2</v>
      </c>
      <c r="F116" s="37">
        <v>957.56666666666661</v>
      </c>
      <c r="G116" s="38">
        <v>940.18333333333317</v>
      </c>
      <c r="H116" s="38">
        <v>908.16666666666652</v>
      </c>
      <c r="I116" s="38">
        <v>890.78333333333308</v>
      </c>
      <c r="J116" s="38">
        <v>989.58333333333326</v>
      </c>
      <c r="K116" s="38">
        <v>1006.9666666666667</v>
      </c>
      <c r="L116" s="38">
        <v>1038.9833333333333</v>
      </c>
      <c r="M116" s="28">
        <v>974.95</v>
      </c>
      <c r="N116" s="28">
        <v>925.55</v>
      </c>
      <c r="O116" s="39">
        <v>24928200</v>
      </c>
      <c r="P116" s="40">
        <v>-1.011400593259712E-2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257.2</v>
      </c>
      <c r="F117" s="37">
        <v>253.93333333333331</v>
      </c>
      <c r="G117" s="38">
        <v>250.01666666666659</v>
      </c>
      <c r="H117" s="38">
        <v>242.83333333333329</v>
      </c>
      <c r="I117" s="38">
        <v>238.91666666666657</v>
      </c>
      <c r="J117" s="38">
        <v>261.11666666666662</v>
      </c>
      <c r="K117" s="38">
        <v>265.0333333333333</v>
      </c>
      <c r="L117" s="38">
        <v>272.21666666666664</v>
      </c>
      <c r="M117" s="28">
        <v>257.85000000000002</v>
      </c>
      <c r="N117" s="28">
        <v>246.75</v>
      </c>
      <c r="O117" s="39">
        <v>8052800</v>
      </c>
      <c r="P117" s="40">
        <v>-4.0373707040373706E-2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1743.15</v>
      </c>
      <c r="F118" s="37">
        <v>1727.9166666666667</v>
      </c>
      <c r="G118" s="38">
        <v>1706.2833333333335</v>
      </c>
      <c r="H118" s="38">
        <v>1669.4166666666667</v>
      </c>
      <c r="I118" s="38">
        <v>1647.7833333333335</v>
      </c>
      <c r="J118" s="38">
        <v>1764.7833333333335</v>
      </c>
      <c r="K118" s="38">
        <v>1786.4166666666667</v>
      </c>
      <c r="L118" s="38">
        <v>1823.2833333333335</v>
      </c>
      <c r="M118" s="28">
        <v>1749.55</v>
      </c>
      <c r="N118" s="28">
        <v>1691.05</v>
      </c>
      <c r="O118" s="39">
        <v>42474900</v>
      </c>
      <c r="P118" s="40">
        <v>-3.6771709255177296E-2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118.85</v>
      </c>
      <c r="F119" s="37">
        <v>117.48333333333335</v>
      </c>
      <c r="G119" s="38">
        <v>115.76666666666669</v>
      </c>
      <c r="H119" s="38">
        <v>112.68333333333335</v>
      </c>
      <c r="I119" s="38">
        <v>110.9666666666667</v>
      </c>
      <c r="J119" s="38">
        <v>120.56666666666669</v>
      </c>
      <c r="K119" s="38">
        <v>122.28333333333333</v>
      </c>
      <c r="L119" s="38">
        <v>125.36666666666669</v>
      </c>
      <c r="M119" s="28">
        <v>119.2</v>
      </c>
      <c r="N119" s="28">
        <v>114.4</v>
      </c>
      <c r="O119" s="39">
        <v>40163500</v>
      </c>
      <c r="P119" s="40">
        <v>-2.3700426607678939E-2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991.15</v>
      </c>
      <c r="F120" s="37">
        <v>979.2166666666667</v>
      </c>
      <c r="G120" s="38">
        <v>963.43333333333339</v>
      </c>
      <c r="H120" s="38">
        <v>935.7166666666667</v>
      </c>
      <c r="I120" s="38">
        <v>919.93333333333339</v>
      </c>
      <c r="J120" s="38">
        <v>1006.9333333333334</v>
      </c>
      <c r="K120" s="38">
        <v>1022.7166666666667</v>
      </c>
      <c r="L120" s="38">
        <v>1050.4333333333334</v>
      </c>
      <c r="M120" s="28">
        <v>995</v>
      </c>
      <c r="N120" s="28">
        <v>951.5</v>
      </c>
      <c r="O120" s="39">
        <v>1255500</v>
      </c>
      <c r="P120" s="40">
        <v>1.4914514368861403E-2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821.35</v>
      </c>
      <c r="F121" s="37">
        <v>811.35</v>
      </c>
      <c r="G121" s="38">
        <v>798.85</v>
      </c>
      <c r="H121" s="38">
        <v>776.35</v>
      </c>
      <c r="I121" s="38">
        <v>763.85</v>
      </c>
      <c r="J121" s="38">
        <v>833.85</v>
      </c>
      <c r="K121" s="38">
        <v>846.35</v>
      </c>
      <c r="L121" s="38">
        <v>868.85</v>
      </c>
      <c r="M121" s="28">
        <v>823.85</v>
      </c>
      <c r="N121" s="28">
        <v>788.85</v>
      </c>
      <c r="O121" s="39">
        <v>11449375</v>
      </c>
      <c r="P121" s="40">
        <v>-2.5916609497675129E-3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223.15</v>
      </c>
      <c r="F122" s="37">
        <v>221.79999999999998</v>
      </c>
      <c r="G122" s="38">
        <v>220.09999999999997</v>
      </c>
      <c r="H122" s="38">
        <v>217.04999999999998</v>
      </c>
      <c r="I122" s="38">
        <v>215.34999999999997</v>
      </c>
      <c r="J122" s="38">
        <v>224.84999999999997</v>
      </c>
      <c r="K122" s="38">
        <v>226.54999999999995</v>
      </c>
      <c r="L122" s="38">
        <v>229.59999999999997</v>
      </c>
      <c r="M122" s="28">
        <v>223.5</v>
      </c>
      <c r="N122" s="28">
        <v>218.75</v>
      </c>
      <c r="O122" s="39">
        <v>185068800</v>
      </c>
      <c r="P122" s="40">
        <v>-8.1972835779942372E-3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416.65</v>
      </c>
      <c r="F123" s="37">
        <v>409.25</v>
      </c>
      <c r="G123" s="38">
        <v>400.1</v>
      </c>
      <c r="H123" s="38">
        <v>383.55</v>
      </c>
      <c r="I123" s="38">
        <v>374.40000000000003</v>
      </c>
      <c r="J123" s="38">
        <v>425.8</v>
      </c>
      <c r="K123" s="38">
        <v>434.95</v>
      </c>
      <c r="L123" s="38">
        <v>451.5</v>
      </c>
      <c r="M123" s="28">
        <v>418.4</v>
      </c>
      <c r="N123" s="28">
        <v>392.7</v>
      </c>
      <c r="O123" s="39">
        <v>33345000</v>
      </c>
      <c r="P123" s="40">
        <v>-2.1997360316761989E-2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3155.3</v>
      </c>
      <c r="F124" s="37">
        <v>3120.0833333333335</v>
      </c>
      <c r="G124" s="38">
        <v>3065.166666666667</v>
      </c>
      <c r="H124" s="38">
        <v>2975.0333333333333</v>
      </c>
      <c r="I124" s="38">
        <v>2920.1166666666668</v>
      </c>
      <c r="J124" s="38">
        <v>3210.2166666666672</v>
      </c>
      <c r="K124" s="38">
        <v>3265.1333333333341</v>
      </c>
      <c r="L124" s="38">
        <v>3355.2666666666673</v>
      </c>
      <c r="M124" s="28">
        <v>3175</v>
      </c>
      <c r="N124" s="28">
        <v>3029.95</v>
      </c>
      <c r="O124" s="39">
        <v>271250</v>
      </c>
      <c r="P124" s="40">
        <v>0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641.75</v>
      </c>
      <c r="F125" s="37">
        <v>634.41666666666663</v>
      </c>
      <c r="G125" s="38">
        <v>625.5333333333333</v>
      </c>
      <c r="H125" s="38">
        <v>609.31666666666672</v>
      </c>
      <c r="I125" s="38">
        <v>600.43333333333339</v>
      </c>
      <c r="J125" s="38">
        <v>650.63333333333321</v>
      </c>
      <c r="K125" s="38">
        <v>659.51666666666665</v>
      </c>
      <c r="L125" s="38">
        <v>675.73333333333312</v>
      </c>
      <c r="M125" s="28">
        <v>643.29999999999995</v>
      </c>
      <c r="N125" s="28">
        <v>618.20000000000005</v>
      </c>
      <c r="O125" s="39">
        <v>39949200</v>
      </c>
      <c r="P125" s="40">
        <v>-6.7540186410914498E-4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3146.05</v>
      </c>
      <c r="F126" s="37">
        <v>3093.65</v>
      </c>
      <c r="G126" s="38">
        <v>3032.4</v>
      </c>
      <c r="H126" s="38">
        <v>2918.75</v>
      </c>
      <c r="I126" s="38">
        <v>2857.5</v>
      </c>
      <c r="J126" s="38">
        <v>3207.3</v>
      </c>
      <c r="K126" s="38">
        <v>3268.55</v>
      </c>
      <c r="L126" s="38">
        <v>3382.2000000000003</v>
      </c>
      <c r="M126" s="28">
        <v>3154.9</v>
      </c>
      <c r="N126" s="28">
        <v>2980</v>
      </c>
      <c r="O126" s="39">
        <v>2540875</v>
      </c>
      <c r="P126" s="40">
        <v>-3.6269675706428979E-2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1813</v>
      </c>
      <c r="F127" s="37">
        <v>1792.5333333333335</v>
      </c>
      <c r="G127" s="38">
        <v>1766.8166666666671</v>
      </c>
      <c r="H127" s="38">
        <v>1720.6333333333334</v>
      </c>
      <c r="I127" s="38">
        <v>1694.916666666667</v>
      </c>
      <c r="J127" s="38">
        <v>1838.7166666666672</v>
      </c>
      <c r="K127" s="38">
        <v>1864.4333333333338</v>
      </c>
      <c r="L127" s="38">
        <v>1910.6166666666672</v>
      </c>
      <c r="M127" s="28">
        <v>1818.25</v>
      </c>
      <c r="N127" s="28">
        <v>1746.35</v>
      </c>
      <c r="O127" s="39">
        <v>16168000</v>
      </c>
      <c r="P127" s="40">
        <v>-3.3869541315103856E-2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72.349999999999994</v>
      </c>
      <c r="F128" s="37">
        <v>71.216666666666654</v>
      </c>
      <c r="G128" s="38">
        <v>69.883333333333312</v>
      </c>
      <c r="H128" s="38">
        <v>67.416666666666657</v>
      </c>
      <c r="I128" s="38">
        <v>66.083333333333314</v>
      </c>
      <c r="J128" s="38">
        <v>73.683333333333309</v>
      </c>
      <c r="K128" s="38">
        <v>75.016666666666652</v>
      </c>
      <c r="L128" s="38">
        <v>77.483333333333306</v>
      </c>
      <c r="M128" s="28">
        <v>72.55</v>
      </c>
      <c r="N128" s="28">
        <v>68.75</v>
      </c>
      <c r="O128" s="39">
        <v>74693880</v>
      </c>
      <c r="P128" s="40">
        <v>-5.4657794676806083E-3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2711.6</v>
      </c>
      <c r="F129" s="37">
        <v>2678.5</v>
      </c>
      <c r="G129" s="38">
        <v>2628.1</v>
      </c>
      <c r="H129" s="38">
        <v>2544.6</v>
      </c>
      <c r="I129" s="38">
        <v>2494.1999999999998</v>
      </c>
      <c r="J129" s="38">
        <v>2762</v>
      </c>
      <c r="K129" s="38">
        <v>2812.3999999999996</v>
      </c>
      <c r="L129" s="38">
        <v>2895.9</v>
      </c>
      <c r="M129" s="28">
        <v>2728.9</v>
      </c>
      <c r="N129" s="28">
        <v>2595</v>
      </c>
      <c r="O129" s="39">
        <v>988750</v>
      </c>
      <c r="P129" s="40">
        <v>7.7363116317079816E-2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552.20000000000005</v>
      </c>
      <c r="F130" s="37">
        <v>545.75</v>
      </c>
      <c r="G130" s="38">
        <v>537.70000000000005</v>
      </c>
      <c r="H130" s="38">
        <v>523.20000000000005</v>
      </c>
      <c r="I130" s="38">
        <v>515.15000000000009</v>
      </c>
      <c r="J130" s="38">
        <v>560.25</v>
      </c>
      <c r="K130" s="38">
        <v>568.29999999999995</v>
      </c>
      <c r="L130" s="38">
        <v>582.79999999999995</v>
      </c>
      <c r="M130" s="28">
        <v>553.79999999999995</v>
      </c>
      <c r="N130" s="28">
        <v>531.25</v>
      </c>
      <c r="O130" s="39">
        <v>5800500</v>
      </c>
      <c r="P130" s="40">
        <v>6.160434854225004E-2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387.65</v>
      </c>
      <c r="F131" s="37">
        <v>378.65000000000003</v>
      </c>
      <c r="G131" s="38">
        <v>367.95000000000005</v>
      </c>
      <c r="H131" s="38">
        <v>348.25</v>
      </c>
      <c r="I131" s="38">
        <v>337.55</v>
      </c>
      <c r="J131" s="38">
        <v>398.35000000000008</v>
      </c>
      <c r="K131" s="38">
        <v>409.05</v>
      </c>
      <c r="L131" s="38">
        <v>428.75000000000011</v>
      </c>
      <c r="M131" s="28">
        <v>389.35</v>
      </c>
      <c r="N131" s="28">
        <v>358.95</v>
      </c>
      <c r="O131" s="39">
        <v>22526000</v>
      </c>
      <c r="P131" s="40">
        <v>4.0114102335532184E-3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1877.4</v>
      </c>
      <c r="F132" s="37">
        <v>1854.8666666666668</v>
      </c>
      <c r="G132" s="38">
        <v>1828.0333333333335</v>
      </c>
      <c r="H132" s="38">
        <v>1778.6666666666667</v>
      </c>
      <c r="I132" s="38">
        <v>1751.8333333333335</v>
      </c>
      <c r="J132" s="38">
        <v>1904.2333333333336</v>
      </c>
      <c r="K132" s="38">
        <v>1931.0666666666666</v>
      </c>
      <c r="L132" s="38">
        <v>1980.4333333333336</v>
      </c>
      <c r="M132" s="28">
        <v>1881.7</v>
      </c>
      <c r="N132" s="28">
        <v>1805.5</v>
      </c>
      <c r="O132" s="39">
        <v>13928800</v>
      </c>
      <c r="P132" s="40">
        <v>-3.1543597329388717E-2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6109.8</v>
      </c>
      <c r="F133" s="37">
        <v>6040.8999999999987</v>
      </c>
      <c r="G133" s="38">
        <v>5961.7999999999975</v>
      </c>
      <c r="H133" s="38">
        <v>5813.7999999999984</v>
      </c>
      <c r="I133" s="38">
        <v>5734.6999999999971</v>
      </c>
      <c r="J133" s="38">
        <v>6188.8999999999978</v>
      </c>
      <c r="K133" s="38">
        <v>6267.9999999999982</v>
      </c>
      <c r="L133" s="38">
        <v>6415.9999999999982</v>
      </c>
      <c r="M133" s="28">
        <v>6120</v>
      </c>
      <c r="N133" s="28">
        <v>5892.9</v>
      </c>
      <c r="O133" s="39">
        <v>1033050</v>
      </c>
      <c r="P133" s="40">
        <v>-1.3747672919948446E-2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4563.8999999999996</v>
      </c>
      <c r="F134" s="37">
        <v>4523.4666666666662</v>
      </c>
      <c r="G134" s="38">
        <v>4465.4333333333325</v>
      </c>
      <c r="H134" s="38">
        <v>4366.9666666666662</v>
      </c>
      <c r="I134" s="38">
        <v>4308.9333333333325</v>
      </c>
      <c r="J134" s="38">
        <v>4621.9333333333325</v>
      </c>
      <c r="K134" s="38">
        <v>4679.9666666666672</v>
      </c>
      <c r="L134" s="38">
        <v>4778.4333333333325</v>
      </c>
      <c r="M134" s="28">
        <v>4581.5</v>
      </c>
      <c r="N134" s="28">
        <v>4425</v>
      </c>
      <c r="O134" s="39">
        <v>832200</v>
      </c>
      <c r="P134" s="40">
        <v>-2.4384525205158266E-2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766.15</v>
      </c>
      <c r="F135" s="37">
        <v>761.91666666666663</v>
      </c>
      <c r="G135" s="38">
        <v>753.98333333333323</v>
      </c>
      <c r="H135" s="38">
        <v>741.81666666666661</v>
      </c>
      <c r="I135" s="38">
        <v>733.88333333333321</v>
      </c>
      <c r="J135" s="38">
        <v>774.08333333333326</v>
      </c>
      <c r="K135" s="38">
        <v>782.01666666666665</v>
      </c>
      <c r="L135" s="38">
        <v>794.18333333333328</v>
      </c>
      <c r="M135" s="28">
        <v>769.85</v>
      </c>
      <c r="N135" s="28">
        <v>749.75</v>
      </c>
      <c r="O135" s="39">
        <v>10198300</v>
      </c>
      <c r="P135" s="40">
        <v>2.3807492106835054E-2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855.25</v>
      </c>
      <c r="F136" s="37">
        <v>844.69999999999993</v>
      </c>
      <c r="G136" s="38">
        <v>830.64999999999986</v>
      </c>
      <c r="H136" s="38">
        <v>806.05</v>
      </c>
      <c r="I136" s="38">
        <v>791.99999999999989</v>
      </c>
      <c r="J136" s="38">
        <v>869.29999999999984</v>
      </c>
      <c r="K136" s="38">
        <v>883.3499999999998</v>
      </c>
      <c r="L136" s="38">
        <v>907.94999999999982</v>
      </c>
      <c r="M136" s="28">
        <v>858.75</v>
      </c>
      <c r="N136" s="28">
        <v>820.1</v>
      </c>
      <c r="O136" s="39">
        <v>13801900</v>
      </c>
      <c r="P136" s="40">
        <v>-2.5839920948616601E-2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154</v>
      </c>
      <c r="F137" s="37">
        <v>151.01666666666665</v>
      </c>
      <c r="G137" s="38">
        <v>147.6333333333333</v>
      </c>
      <c r="H137" s="38">
        <v>141.26666666666665</v>
      </c>
      <c r="I137" s="38">
        <v>137.8833333333333</v>
      </c>
      <c r="J137" s="38">
        <v>157.3833333333333</v>
      </c>
      <c r="K137" s="38">
        <v>160.76666666666662</v>
      </c>
      <c r="L137" s="38">
        <v>167.1333333333333</v>
      </c>
      <c r="M137" s="28">
        <v>154.4</v>
      </c>
      <c r="N137" s="28">
        <v>144.65</v>
      </c>
      <c r="O137" s="39">
        <v>35944000</v>
      </c>
      <c r="P137" s="40">
        <v>-1.6956569303139699E-2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127.3</v>
      </c>
      <c r="F138" s="37">
        <v>130.65</v>
      </c>
      <c r="G138" s="38">
        <v>120.10000000000002</v>
      </c>
      <c r="H138" s="38">
        <v>112.90000000000002</v>
      </c>
      <c r="I138" s="38">
        <v>102.35000000000004</v>
      </c>
      <c r="J138" s="38">
        <v>137.85000000000002</v>
      </c>
      <c r="K138" s="38">
        <v>148.40000000000003</v>
      </c>
      <c r="L138" s="38">
        <v>155.6</v>
      </c>
      <c r="M138" s="28">
        <v>141.19999999999999</v>
      </c>
      <c r="N138" s="28">
        <v>123.45</v>
      </c>
      <c r="O138" s="39">
        <v>26712000</v>
      </c>
      <c r="P138" s="40">
        <v>0.18656716417910449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504.1</v>
      </c>
      <c r="F139" s="37">
        <v>499.25</v>
      </c>
      <c r="G139" s="38">
        <v>493.25</v>
      </c>
      <c r="H139" s="38">
        <v>482.4</v>
      </c>
      <c r="I139" s="38">
        <v>476.4</v>
      </c>
      <c r="J139" s="38">
        <v>510.1</v>
      </c>
      <c r="K139" s="38">
        <v>516.1</v>
      </c>
      <c r="L139" s="38">
        <v>526.95000000000005</v>
      </c>
      <c r="M139" s="28">
        <v>505.25</v>
      </c>
      <c r="N139" s="28">
        <v>488.4</v>
      </c>
      <c r="O139" s="39">
        <v>8394000</v>
      </c>
      <c r="P139" s="40">
        <v>-2.1906315544162201E-2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8635</v>
      </c>
      <c r="F140" s="37">
        <v>8559.1833333333343</v>
      </c>
      <c r="G140" s="38">
        <v>8452.9166666666679</v>
      </c>
      <c r="H140" s="38">
        <v>8270.8333333333339</v>
      </c>
      <c r="I140" s="38">
        <v>8164.5666666666675</v>
      </c>
      <c r="J140" s="38">
        <v>8741.2666666666682</v>
      </c>
      <c r="K140" s="38">
        <v>8847.5333333333347</v>
      </c>
      <c r="L140" s="38">
        <v>9029.6166666666686</v>
      </c>
      <c r="M140" s="28">
        <v>8665.4500000000007</v>
      </c>
      <c r="N140" s="28">
        <v>8377.1</v>
      </c>
      <c r="O140" s="39">
        <v>2856300</v>
      </c>
      <c r="P140" s="40">
        <v>-2.311980573891036E-2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854</v>
      </c>
      <c r="F141" s="37">
        <v>841.85</v>
      </c>
      <c r="G141" s="38">
        <v>828</v>
      </c>
      <c r="H141" s="38">
        <v>802</v>
      </c>
      <c r="I141" s="38">
        <v>788.15</v>
      </c>
      <c r="J141" s="38">
        <v>867.85</v>
      </c>
      <c r="K141" s="38">
        <v>881.70000000000016</v>
      </c>
      <c r="L141" s="38">
        <v>907.7</v>
      </c>
      <c r="M141" s="28">
        <v>855.7</v>
      </c>
      <c r="N141" s="28">
        <v>815.85</v>
      </c>
      <c r="O141" s="39">
        <v>15746250</v>
      </c>
      <c r="P141" s="40">
        <v>-1.8390088054235174E-2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1389.1</v>
      </c>
      <c r="F142" s="37">
        <v>1376.5</v>
      </c>
      <c r="G142" s="38">
        <v>1348.8</v>
      </c>
      <c r="H142" s="38">
        <v>1308.5</v>
      </c>
      <c r="I142" s="38">
        <v>1280.8</v>
      </c>
      <c r="J142" s="38">
        <v>1416.8</v>
      </c>
      <c r="K142" s="38">
        <v>1444.4999999999998</v>
      </c>
      <c r="L142" s="38">
        <v>1484.8</v>
      </c>
      <c r="M142" s="28">
        <v>1404.2</v>
      </c>
      <c r="N142" s="28">
        <v>1336.2</v>
      </c>
      <c r="O142" s="39">
        <v>2156350</v>
      </c>
      <c r="P142" s="40">
        <v>-2.5928853754940712E-2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1972.25</v>
      </c>
      <c r="F143" s="37">
        <v>1967.5666666666666</v>
      </c>
      <c r="G143" s="38">
        <v>1873.9833333333331</v>
      </c>
      <c r="H143" s="38">
        <v>1775.7166666666665</v>
      </c>
      <c r="I143" s="38">
        <v>1682.133333333333</v>
      </c>
      <c r="J143" s="38">
        <v>2065.833333333333</v>
      </c>
      <c r="K143" s="38">
        <v>2159.416666666667</v>
      </c>
      <c r="L143" s="38">
        <v>2257.6833333333334</v>
      </c>
      <c r="M143" s="28">
        <v>2061.15</v>
      </c>
      <c r="N143" s="28">
        <v>1869.3</v>
      </c>
      <c r="O143" s="39">
        <v>1036000</v>
      </c>
      <c r="P143" s="40">
        <v>0.35389440669106115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861.3</v>
      </c>
      <c r="F144" s="37">
        <v>849.7833333333333</v>
      </c>
      <c r="G144" s="38">
        <v>832.56666666666661</v>
      </c>
      <c r="H144" s="38">
        <v>803.83333333333326</v>
      </c>
      <c r="I144" s="38">
        <v>786.61666666666656</v>
      </c>
      <c r="J144" s="38">
        <v>878.51666666666665</v>
      </c>
      <c r="K144" s="38">
        <v>895.73333333333335</v>
      </c>
      <c r="L144" s="38">
        <v>924.4666666666667</v>
      </c>
      <c r="M144" s="28">
        <v>867</v>
      </c>
      <c r="N144" s="28">
        <v>821.05</v>
      </c>
      <c r="O144" s="39">
        <v>1484600</v>
      </c>
      <c r="P144" s="40">
        <v>-9.293089753772836E-2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792.75</v>
      </c>
      <c r="F145" s="37">
        <v>783.80000000000007</v>
      </c>
      <c r="G145" s="38">
        <v>770.70000000000016</v>
      </c>
      <c r="H145" s="38">
        <v>748.65000000000009</v>
      </c>
      <c r="I145" s="38">
        <v>735.55000000000018</v>
      </c>
      <c r="J145" s="38">
        <v>805.85000000000014</v>
      </c>
      <c r="K145" s="38">
        <v>818.95</v>
      </c>
      <c r="L145" s="38">
        <v>841.00000000000011</v>
      </c>
      <c r="M145" s="28">
        <v>796.9</v>
      </c>
      <c r="N145" s="28">
        <v>761.75</v>
      </c>
      <c r="O145" s="39">
        <v>4412400</v>
      </c>
      <c r="P145" s="40">
        <v>-2.6862511578668785E-2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3977.55</v>
      </c>
      <c r="F146" s="37">
        <v>3921.35</v>
      </c>
      <c r="G146" s="38">
        <v>3851.6499999999996</v>
      </c>
      <c r="H146" s="38">
        <v>3725.7499999999995</v>
      </c>
      <c r="I146" s="38">
        <v>3656.0499999999993</v>
      </c>
      <c r="J146" s="38">
        <v>4047.25</v>
      </c>
      <c r="K146" s="38">
        <v>4116.95</v>
      </c>
      <c r="L146" s="38">
        <v>4242.8500000000004</v>
      </c>
      <c r="M146" s="28">
        <v>3991.05</v>
      </c>
      <c r="N146" s="28">
        <v>3795.45</v>
      </c>
      <c r="O146" s="39">
        <v>2834200</v>
      </c>
      <c r="P146" s="40">
        <v>-4.7057170950976258E-3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171.7</v>
      </c>
      <c r="F147" s="37">
        <v>169.66666666666666</v>
      </c>
      <c r="G147" s="38">
        <v>167.18333333333331</v>
      </c>
      <c r="H147" s="38">
        <v>162.66666666666666</v>
      </c>
      <c r="I147" s="38">
        <v>160.18333333333331</v>
      </c>
      <c r="J147" s="38">
        <v>174.18333333333331</v>
      </c>
      <c r="K147" s="38">
        <v>176.66666666666666</v>
      </c>
      <c r="L147" s="38">
        <v>181.18333333333331</v>
      </c>
      <c r="M147" s="28">
        <v>172.15</v>
      </c>
      <c r="N147" s="28">
        <v>165.15</v>
      </c>
      <c r="O147" s="39">
        <v>20671000</v>
      </c>
      <c r="P147" s="40">
        <v>1.5474552957359009E-2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3004.1</v>
      </c>
      <c r="F148" s="37">
        <v>2964.6499999999996</v>
      </c>
      <c r="G148" s="38">
        <v>2913.5999999999995</v>
      </c>
      <c r="H148" s="38">
        <v>2823.1</v>
      </c>
      <c r="I148" s="38">
        <v>2772.0499999999997</v>
      </c>
      <c r="J148" s="38">
        <v>3055.1499999999992</v>
      </c>
      <c r="K148" s="38">
        <v>3106.1999999999994</v>
      </c>
      <c r="L148" s="38">
        <v>3196.6999999999989</v>
      </c>
      <c r="M148" s="28">
        <v>3015.7</v>
      </c>
      <c r="N148" s="28">
        <v>2874.15</v>
      </c>
      <c r="O148" s="39">
        <v>1565900</v>
      </c>
      <c r="P148" s="40">
        <v>6.0440862763688076E-2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66883.399999999994</v>
      </c>
      <c r="F149" s="37">
        <v>66328.166666666672</v>
      </c>
      <c r="G149" s="38">
        <v>65439.583333333343</v>
      </c>
      <c r="H149" s="38">
        <v>63995.76666666667</v>
      </c>
      <c r="I149" s="38">
        <v>63107.183333333342</v>
      </c>
      <c r="J149" s="38">
        <v>67771.983333333337</v>
      </c>
      <c r="K149" s="38">
        <v>68660.56666666668</v>
      </c>
      <c r="L149" s="38">
        <v>70104.383333333346</v>
      </c>
      <c r="M149" s="28">
        <v>67216.75</v>
      </c>
      <c r="N149" s="28">
        <v>64884.35</v>
      </c>
      <c r="O149" s="39">
        <v>73760</v>
      </c>
      <c r="P149" s="40">
        <v>-2.2994724739618558E-3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1354.7</v>
      </c>
      <c r="F150" s="37">
        <v>1344.0333333333333</v>
      </c>
      <c r="G150" s="38">
        <v>1314.2666666666667</v>
      </c>
      <c r="H150" s="38">
        <v>1273.8333333333333</v>
      </c>
      <c r="I150" s="38">
        <v>1244.0666666666666</v>
      </c>
      <c r="J150" s="38">
        <v>1384.4666666666667</v>
      </c>
      <c r="K150" s="38">
        <v>1414.2333333333331</v>
      </c>
      <c r="L150" s="38">
        <v>1454.6666666666667</v>
      </c>
      <c r="M150" s="28">
        <v>1373.8</v>
      </c>
      <c r="N150" s="28">
        <v>1303.5999999999999</v>
      </c>
      <c r="O150" s="39">
        <v>3994500</v>
      </c>
      <c r="P150" s="40">
        <v>9.3812186108215671E-3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326.05</v>
      </c>
      <c r="F151" s="37">
        <v>321</v>
      </c>
      <c r="G151" s="38">
        <v>313.85000000000002</v>
      </c>
      <c r="H151" s="38">
        <v>301.65000000000003</v>
      </c>
      <c r="I151" s="38">
        <v>294.50000000000006</v>
      </c>
      <c r="J151" s="38">
        <v>333.2</v>
      </c>
      <c r="K151" s="38">
        <v>340.34999999999997</v>
      </c>
      <c r="L151" s="38">
        <v>352.54999999999995</v>
      </c>
      <c r="M151" s="28">
        <v>328.15</v>
      </c>
      <c r="N151" s="28">
        <v>308.8</v>
      </c>
      <c r="O151" s="39">
        <v>2932800</v>
      </c>
      <c r="P151" s="40">
        <v>-1.2924071082390954E-2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119.65</v>
      </c>
      <c r="F152" s="37">
        <v>117.46666666666665</v>
      </c>
      <c r="G152" s="38">
        <v>114.68333333333331</v>
      </c>
      <c r="H152" s="38">
        <v>109.71666666666665</v>
      </c>
      <c r="I152" s="38">
        <v>106.93333333333331</v>
      </c>
      <c r="J152" s="38">
        <v>122.43333333333331</v>
      </c>
      <c r="K152" s="38">
        <v>125.21666666666664</v>
      </c>
      <c r="L152" s="38">
        <v>130.18333333333331</v>
      </c>
      <c r="M152" s="28">
        <v>120.25</v>
      </c>
      <c r="N152" s="28">
        <v>112.5</v>
      </c>
      <c r="O152" s="39">
        <v>103173000</v>
      </c>
      <c r="P152" s="40">
        <v>-3.4674725624304119E-2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4683.2</v>
      </c>
      <c r="F153" s="37">
        <v>4626.8833333333332</v>
      </c>
      <c r="G153" s="38">
        <v>4557.8166666666666</v>
      </c>
      <c r="H153" s="38">
        <v>4432.4333333333334</v>
      </c>
      <c r="I153" s="38">
        <v>4363.3666666666668</v>
      </c>
      <c r="J153" s="38">
        <v>4752.2666666666664</v>
      </c>
      <c r="K153" s="38">
        <v>4821.3333333333321</v>
      </c>
      <c r="L153" s="38">
        <v>4946.7166666666662</v>
      </c>
      <c r="M153" s="28">
        <v>4695.95</v>
      </c>
      <c r="N153" s="28">
        <v>4501.5</v>
      </c>
      <c r="O153" s="39">
        <v>1787375</v>
      </c>
      <c r="P153" s="40">
        <v>-1.616898307417091E-2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3833.25</v>
      </c>
      <c r="F154" s="37">
        <v>3792.2833333333333</v>
      </c>
      <c r="G154" s="38">
        <v>3740.5166666666664</v>
      </c>
      <c r="H154" s="38">
        <v>3647.7833333333333</v>
      </c>
      <c r="I154" s="38">
        <v>3596.0166666666664</v>
      </c>
      <c r="J154" s="38">
        <v>3885.0166666666664</v>
      </c>
      <c r="K154" s="38">
        <v>3936.7833333333338</v>
      </c>
      <c r="L154" s="38">
        <v>4029.5166666666664</v>
      </c>
      <c r="M154" s="28">
        <v>3844.05</v>
      </c>
      <c r="N154" s="28">
        <v>3699.55</v>
      </c>
      <c r="O154" s="39">
        <v>524475</v>
      </c>
      <c r="P154" s="40">
        <v>-3.117206982543641E-2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43.4</v>
      </c>
      <c r="F155" s="37">
        <v>42.683333333333337</v>
      </c>
      <c r="G155" s="38">
        <v>41.866666666666674</v>
      </c>
      <c r="H155" s="38">
        <v>40.333333333333336</v>
      </c>
      <c r="I155" s="38">
        <v>39.516666666666673</v>
      </c>
      <c r="J155" s="38">
        <v>44.216666666666676</v>
      </c>
      <c r="K155" s="38">
        <v>45.033333333333339</v>
      </c>
      <c r="L155" s="38">
        <v>46.566666666666677</v>
      </c>
      <c r="M155" s="28">
        <v>43.5</v>
      </c>
      <c r="N155" s="28">
        <v>41.15</v>
      </c>
      <c r="O155" s="39">
        <v>30192000</v>
      </c>
      <c r="P155" s="40">
        <v>0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18222</v>
      </c>
      <c r="F156" s="37">
        <v>18084</v>
      </c>
      <c r="G156" s="38">
        <v>17818</v>
      </c>
      <c r="H156" s="38">
        <v>17414</v>
      </c>
      <c r="I156" s="38">
        <v>17148</v>
      </c>
      <c r="J156" s="38">
        <v>18488</v>
      </c>
      <c r="K156" s="38">
        <v>18754</v>
      </c>
      <c r="L156" s="38">
        <v>19158</v>
      </c>
      <c r="M156" s="28">
        <v>18350</v>
      </c>
      <c r="N156" s="28">
        <v>17680</v>
      </c>
      <c r="O156" s="39">
        <v>313000</v>
      </c>
      <c r="P156" s="40">
        <v>-2.2027808154975785E-2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144.1</v>
      </c>
      <c r="F157" s="37">
        <v>143.66666666666666</v>
      </c>
      <c r="G157" s="38">
        <v>139.33333333333331</v>
      </c>
      <c r="H157" s="38">
        <v>134.56666666666666</v>
      </c>
      <c r="I157" s="38">
        <v>130.23333333333332</v>
      </c>
      <c r="J157" s="38">
        <v>148.43333333333331</v>
      </c>
      <c r="K157" s="38">
        <v>152.76666666666662</v>
      </c>
      <c r="L157" s="38">
        <v>157.5333333333333</v>
      </c>
      <c r="M157" s="28">
        <v>148</v>
      </c>
      <c r="N157" s="28">
        <v>138.9</v>
      </c>
      <c r="O157" s="39">
        <v>88942500</v>
      </c>
      <c r="P157" s="40">
        <v>-1.8193920568005326E-2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135.35</v>
      </c>
      <c r="F158" s="37">
        <v>133.98333333333332</v>
      </c>
      <c r="G158" s="38">
        <v>132.26666666666665</v>
      </c>
      <c r="H158" s="38">
        <v>129.18333333333334</v>
      </c>
      <c r="I158" s="38">
        <v>127.46666666666667</v>
      </c>
      <c r="J158" s="38">
        <v>137.06666666666663</v>
      </c>
      <c r="K158" s="38">
        <v>138.78333333333327</v>
      </c>
      <c r="L158" s="38">
        <v>141.86666666666662</v>
      </c>
      <c r="M158" s="28">
        <v>135.69999999999999</v>
      </c>
      <c r="N158" s="28">
        <v>130.9</v>
      </c>
      <c r="O158" s="39">
        <v>47526600</v>
      </c>
      <c r="P158" s="40">
        <v>-1.2202345693638195E-2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905.15</v>
      </c>
      <c r="F159" s="37">
        <v>891.08333333333337</v>
      </c>
      <c r="G159" s="38">
        <v>866.51666666666677</v>
      </c>
      <c r="H159" s="38">
        <v>827.88333333333344</v>
      </c>
      <c r="I159" s="38">
        <v>803.31666666666683</v>
      </c>
      <c r="J159" s="38">
        <v>929.7166666666667</v>
      </c>
      <c r="K159" s="38">
        <v>954.2833333333333</v>
      </c>
      <c r="L159" s="38">
        <v>992.91666666666663</v>
      </c>
      <c r="M159" s="28">
        <v>915.65</v>
      </c>
      <c r="N159" s="28">
        <v>852.45</v>
      </c>
      <c r="O159" s="39">
        <v>2666300</v>
      </c>
      <c r="P159" s="40">
        <v>1.5462543321780858E-2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3690.85</v>
      </c>
      <c r="F160" s="37">
        <v>3647.6166666666668</v>
      </c>
      <c r="G160" s="38">
        <v>3570.2333333333336</v>
      </c>
      <c r="H160" s="38">
        <v>3449.6166666666668</v>
      </c>
      <c r="I160" s="38">
        <v>3372.2333333333336</v>
      </c>
      <c r="J160" s="38">
        <v>3768.2333333333336</v>
      </c>
      <c r="K160" s="38">
        <v>3845.6166666666668</v>
      </c>
      <c r="L160" s="38">
        <v>3966.2333333333336</v>
      </c>
      <c r="M160" s="28">
        <v>3725</v>
      </c>
      <c r="N160" s="28">
        <v>3527</v>
      </c>
      <c r="O160" s="39">
        <v>642500</v>
      </c>
      <c r="P160" s="40">
        <v>5.7830829388763119E-2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162.5</v>
      </c>
      <c r="F161" s="37">
        <v>161.9</v>
      </c>
      <c r="G161" s="38">
        <v>155.70000000000002</v>
      </c>
      <c r="H161" s="38">
        <v>148.9</v>
      </c>
      <c r="I161" s="38">
        <v>142.70000000000002</v>
      </c>
      <c r="J161" s="38">
        <v>168.70000000000002</v>
      </c>
      <c r="K161" s="38">
        <v>174.9</v>
      </c>
      <c r="L161" s="38">
        <v>181.70000000000002</v>
      </c>
      <c r="M161" s="28">
        <v>168.1</v>
      </c>
      <c r="N161" s="28">
        <v>155.1</v>
      </c>
      <c r="O161" s="39">
        <v>41225800</v>
      </c>
      <c r="P161" s="40">
        <v>1.1524655204987719E-2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41235.75</v>
      </c>
      <c r="F162" s="37">
        <v>40614.916666666664</v>
      </c>
      <c r="G162" s="38">
        <v>39880.833333333328</v>
      </c>
      <c r="H162" s="38">
        <v>38525.916666666664</v>
      </c>
      <c r="I162" s="38">
        <v>37791.833333333328</v>
      </c>
      <c r="J162" s="38">
        <v>41969.833333333328</v>
      </c>
      <c r="K162" s="38">
        <v>42703.916666666657</v>
      </c>
      <c r="L162" s="38">
        <v>44058.833333333328</v>
      </c>
      <c r="M162" s="28">
        <v>41349</v>
      </c>
      <c r="N162" s="28">
        <v>39260</v>
      </c>
      <c r="O162" s="39">
        <v>98370</v>
      </c>
      <c r="P162" s="40">
        <v>4.4933078393881457E-2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2298.35</v>
      </c>
      <c r="F163" s="37">
        <v>2273.5166666666669</v>
      </c>
      <c r="G163" s="38">
        <v>2235.0333333333338</v>
      </c>
      <c r="H163" s="38">
        <v>2171.7166666666667</v>
      </c>
      <c r="I163" s="38">
        <v>2133.2333333333336</v>
      </c>
      <c r="J163" s="38">
        <v>2336.8333333333339</v>
      </c>
      <c r="K163" s="38">
        <v>2375.3166666666666</v>
      </c>
      <c r="L163" s="38">
        <v>2438.6333333333341</v>
      </c>
      <c r="M163" s="28">
        <v>2312</v>
      </c>
      <c r="N163" s="28">
        <v>2210.1999999999998</v>
      </c>
      <c r="O163" s="39">
        <v>4018025</v>
      </c>
      <c r="P163" s="40">
        <v>7.4812417242901275E-2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4171.7</v>
      </c>
      <c r="F164" s="37">
        <v>4105.416666666667</v>
      </c>
      <c r="G164" s="38">
        <v>4026.2833333333338</v>
      </c>
      <c r="H164" s="38">
        <v>3880.8666666666668</v>
      </c>
      <c r="I164" s="38">
        <v>3801.7333333333336</v>
      </c>
      <c r="J164" s="38">
        <v>4250.8333333333339</v>
      </c>
      <c r="K164" s="38">
        <v>4329.9666666666672</v>
      </c>
      <c r="L164" s="38">
        <v>4475.3833333333341</v>
      </c>
      <c r="M164" s="28">
        <v>4184.55</v>
      </c>
      <c r="N164" s="28">
        <v>3960</v>
      </c>
      <c r="O164" s="39">
        <v>405000</v>
      </c>
      <c r="P164" s="40">
        <v>0.12453144523115368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216.75</v>
      </c>
      <c r="F165" s="37">
        <v>217.45000000000002</v>
      </c>
      <c r="G165" s="38">
        <v>214.80000000000004</v>
      </c>
      <c r="H165" s="38">
        <v>212.85000000000002</v>
      </c>
      <c r="I165" s="38">
        <v>210.20000000000005</v>
      </c>
      <c r="J165" s="38">
        <v>219.40000000000003</v>
      </c>
      <c r="K165" s="38">
        <v>222.05</v>
      </c>
      <c r="L165" s="38">
        <v>224.00000000000003</v>
      </c>
      <c r="M165" s="28">
        <v>220.1</v>
      </c>
      <c r="N165" s="28">
        <v>215.5</v>
      </c>
      <c r="O165" s="39">
        <v>18834000</v>
      </c>
      <c r="P165" s="40">
        <v>3.1208935611038109E-2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119.85</v>
      </c>
      <c r="F166" s="37">
        <v>118.26666666666667</v>
      </c>
      <c r="G166" s="38">
        <v>116.53333333333333</v>
      </c>
      <c r="H166" s="38">
        <v>113.21666666666667</v>
      </c>
      <c r="I166" s="38">
        <v>111.48333333333333</v>
      </c>
      <c r="J166" s="38">
        <v>121.58333333333333</v>
      </c>
      <c r="K166" s="38">
        <v>123.31666666666665</v>
      </c>
      <c r="L166" s="38">
        <v>126.63333333333333</v>
      </c>
      <c r="M166" s="28">
        <v>120</v>
      </c>
      <c r="N166" s="28">
        <v>114.95</v>
      </c>
      <c r="O166" s="39">
        <v>43387600</v>
      </c>
      <c r="P166" s="40">
        <v>-2.5655644241733182E-3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4403.3999999999996</v>
      </c>
      <c r="F167" s="37">
        <v>4384.55</v>
      </c>
      <c r="G167" s="38">
        <v>4309.3</v>
      </c>
      <c r="H167" s="38">
        <v>4215.2</v>
      </c>
      <c r="I167" s="38">
        <v>4139.95</v>
      </c>
      <c r="J167" s="38">
        <v>4478.6500000000005</v>
      </c>
      <c r="K167" s="38">
        <v>4553.9000000000005</v>
      </c>
      <c r="L167" s="38">
        <v>4648.0000000000009</v>
      </c>
      <c r="M167" s="28">
        <v>4459.8</v>
      </c>
      <c r="N167" s="28">
        <v>4290.45</v>
      </c>
      <c r="O167" s="39">
        <v>183125</v>
      </c>
      <c r="P167" s="40">
        <v>-2.722940776038121E-3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2455.5</v>
      </c>
      <c r="F168" s="37">
        <v>2428.9333333333329</v>
      </c>
      <c r="G168" s="38">
        <v>2398.1666666666661</v>
      </c>
      <c r="H168" s="38">
        <v>2340.833333333333</v>
      </c>
      <c r="I168" s="38">
        <v>2310.0666666666662</v>
      </c>
      <c r="J168" s="38">
        <v>2486.266666666666</v>
      </c>
      <c r="K168" s="38">
        <v>2517.0333333333333</v>
      </c>
      <c r="L168" s="38">
        <v>2574.3666666666659</v>
      </c>
      <c r="M168" s="28">
        <v>2459.6999999999998</v>
      </c>
      <c r="N168" s="28">
        <v>2371.6</v>
      </c>
      <c r="O168" s="39">
        <v>2881750</v>
      </c>
      <c r="P168" s="40">
        <v>-1.2130664587124166E-3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2609.8000000000002</v>
      </c>
      <c r="F169" s="37">
        <v>2588.0499999999997</v>
      </c>
      <c r="G169" s="38">
        <v>2551.7499999999995</v>
      </c>
      <c r="H169" s="38">
        <v>2493.6999999999998</v>
      </c>
      <c r="I169" s="38">
        <v>2457.3999999999996</v>
      </c>
      <c r="J169" s="38">
        <v>2646.0999999999995</v>
      </c>
      <c r="K169" s="38">
        <v>2682.3999999999996</v>
      </c>
      <c r="L169" s="38">
        <v>2740.4499999999994</v>
      </c>
      <c r="M169" s="28">
        <v>2624.35</v>
      </c>
      <c r="N169" s="28">
        <v>2530</v>
      </c>
      <c r="O169" s="39">
        <v>1922000</v>
      </c>
      <c r="P169" s="40">
        <v>-5.3046965972312074E-3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38.549999999999997</v>
      </c>
      <c r="F170" s="37">
        <v>38.033333333333331</v>
      </c>
      <c r="G170" s="38">
        <v>37.36666666666666</v>
      </c>
      <c r="H170" s="38">
        <v>36.18333333333333</v>
      </c>
      <c r="I170" s="38">
        <v>35.516666666666659</v>
      </c>
      <c r="J170" s="38">
        <v>39.216666666666661</v>
      </c>
      <c r="K170" s="38">
        <v>39.883333333333333</v>
      </c>
      <c r="L170" s="38">
        <v>41.066666666666663</v>
      </c>
      <c r="M170" s="28">
        <v>38.700000000000003</v>
      </c>
      <c r="N170" s="28">
        <v>36.85</v>
      </c>
      <c r="O170" s="39">
        <v>260784000</v>
      </c>
      <c r="P170" s="40">
        <v>-2.9590378661586092E-2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2388.6</v>
      </c>
      <c r="F171" s="37">
        <v>2350.4833333333331</v>
      </c>
      <c r="G171" s="38">
        <v>2295.1166666666663</v>
      </c>
      <c r="H171" s="38">
        <v>2201.6333333333332</v>
      </c>
      <c r="I171" s="38">
        <v>2146.2666666666664</v>
      </c>
      <c r="J171" s="38">
        <v>2443.9666666666662</v>
      </c>
      <c r="K171" s="38">
        <v>2499.333333333333</v>
      </c>
      <c r="L171" s="38">
        <v>2592.8166666666662</v>
      </c>
      <c r="M171" s="28">
        <v>2405.85</v>
      </c>
      <c r="N171" s="28">
        <v>2257</v>
      </c>
      <c r="O171" s="39">
        <v>759900</v>
      </c>
      <c r="P171" s="40">
        <v>-5.8014131647452581E-2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198.85</v>
      </c>
      <c r="F172" s="37">
        <v>197.36666666666665</v>
      </c>
      <c r="G172" s="38">
        <v>195.5333333333333</v>
      </c>
      <c r="H172" s="38">
        <v>192.21666666666667</v>
      </c>
      <c r="I172" s="38">
        <v>190.38333333333333</v>
      </c>
      <c r="J172" s="38">
        <v>200.68333333333328</v>
      </c>
      <c r="K172" s="38">
        <v>202.51666666666659</v>
      </c>
      <c r="L172" s="38">
        <v>205.83333333333326</v>
      </c>
      <c r="M172" s="28">
        <v>199.2</v>
      </c>
      <c r="N172" s="28">
        <v>194.05</v>
      </c>
      <c r="O172" s="39">
        <v>38120284</v>
      </c>
      <c r="P172" s="40">
        <v>0.10633028942888098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1648.7</v>
      </c>
      <c r="F173" s="37">
        <v>1628.2166666666669</v>
      </c>
      <c r="G173" s="38">
        <v>1602.0333333333338</v>
      </c>
      <c r="H173" s="38">
        <v>1555.3666666666668</v>
      </c>
      <c r="I173" s="38">
        <v>1529.1833333333336</v>
      </c>
      <c r="J173" s="38">
        <v>1674.8833333333339</v>
      </c>
      <c r="K173" s="38">
        <v>1701.0666666666668</v>
      </c>
      <c r="L173" s="38">
        <v>1747.733333333334</v>
      </c>
      <c r="M173" s="28">
        <v>1654.4</v>
      </c>
      <c r="N173" s="28">
        <v>1581.55</v>
      </c>
      <c r="O173" s="39">
        <v>2847779</v>
      </c>
      <c r="P173" s="40">
        <v>1.273700969749602E-2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229.1</v>
      </c>
      <c r="F174" s="37">
        <v>224.04999999999998</v>
      </c>
      <c r="G174" s="38">
        <v>216.64999999999998</v>
      </c>
      <c r="H174" s="38">
        <v>204.2</v>
      </c>
      <c r="I174" s="38">
        <v>196.79999999999998</v>
      </c>
      <c r="J174" s="38">
        <v>236.49999999999997</v>
      </c>
      <c r="K174" s="38">
        <v>243.9</v>
      </c>
      <c r="L174" s="38">
        <v>256.34999999999997</v>
      </c>
      <c r="M174" s="28">
        <v>231.45</v>
      </c>
      <c r="N174" s="28">
        <v>211.6</v>
      </c>
      <c r="O174" s="39">
        <v>6702500</v>
      </c>
      <c r="P174" s="40">
        <v>-3.7160906726124115E-3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876.25</v>
      </c>
      <c r="F175" s="37">
        <v>862.4666666666667</v>
      </c>
      <c r="G175" s="38">
        <v>844.78333333333342</v>
      </c>
      <c r="H175" s="38">
        <v>813.31666666666672</v>
      </c>
      <c r="I175" s="38">
        <v>795.63333333333344</v>
      </c>
      <c r="J175" s="38">
        <v>893.93333333333339</v>
      </c>
      <c r="K175" s="38">
        <v>911.61666666666679</v>
      </c>
      <c r="L175" s="38">
        <v>943.08333333333337</v>
      </c>
      <c r="M175" s="28">
        <v>880.15</v>
      </c>
      <c r="N175" s="28">
        <v>831</v>
      </c>
      <c r="O175" s="39">
        <v>1972850</v>
      </c>
      <c r="P175" s="40">
        <v>-7.2711719418306247E-3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143.44999999999999</v>
      </c>
      <c r="F176" s="37">
        <v>139.48333333333332</v>
      </c>
      <c r="G176" s="38">
        <v>134.41666666666663</v>
      </c>
      <c r="H176" s="38">
        <v>125.3833333333333</v>
      </c>
      <c r="I176" s="38">
        <v>120.31666666666661</v>
      </c>
      <c r="J176" s="38">
        <v>148.51666666666665</v>
      </c>
      <c r="K176" s="38">
        <v>153.58333333333331</v>
      </c>
      <c r="L176" s="38">
        <v>162.61666666666667</v>
      </c>
      <c r="M176" s="28">
        <v>144.55000000000001</v>
      </c>
      <c r="N176" s="28">
        <v>130.44999999999999</v>
      </c>
      <c r="O176" s="39">
        <v>36879300</v>
      </c>
      <c r="P176" s="40">
        <v>-2.3584905660377359E-4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129.80000000000001</v>
      </c>
      <c r="F177" s="37">
        <v>128.54999999999998</v>
      </c>
      <c r="G177" s="38">
        <v>126.99999999999997</v>
      </c>
      <c r="H177" s="38">
        <v>124.19999999999999</v>
      </c>
      <c r="I177" s="38">
        <v>122.64999999999998</v>
      </c>
      <c r="J177" s="38">
        <v>131.34999999999997</v>
      </c>
      <c r="K177" s="38">
        <v>132.89999999999998</v>
      </c>
      <c r="L177" s="38">
        <v>135.69999999999996</v>
      </c>
      <c r="M177" s="28">
        <v>130.1</v>
      </c>
      <c r="N177" s="28">
        <v>125.75</v>
      </c>
      <c r="O177" s="39">
        <v>31890000</v>
      </c>
      <c r="P177" s="40">
        <v>2.5270061728395063E-2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2418.9</v>
      </c>
      <c r="F178" s="37">
        <v>2393.0833333333335</v>
      </c>
      <c r="G178" s="38">
        <v>2363.5166666666669</v>
      </c>
      <c r="H178" s="38">
        <v>2308.1333333333332</v>
      </c>
      <c r="I178" s="38">
        <v>2278.5666666666666</v>
      </c>
      <c r="J178" s="38">
        <v>2448.4666666666672</v>
      </c>
      <c r="K178" s="38">
        <v>2478.0333333333338</v>
      </c>
      <c r="L178" s="38">
        <v>2533.4166666666674</v>
      </c>
      <c r="M178" s="28">
        <v>2422.65</v>
      </c>
      <c r="N178" s="28">
        <v>2337.6999999999998</v>
      </c>
      <c r="O178" s="39">
        <v>30034000</v>
      </c>
      <c r="P178" s="40">
        <v>-2.2076061474342278E-2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98.35</v>
      </c>
      <c r="F179" s="37">
        <v>97.166666666666671</v>
      </c>
      <c r="G179" s="38">
        <v>95.533333333333346</v>
      </c>
      <c r="H179" s="38">
        <v>92.716666666666669</v>
      </c>
      <c r="I179" s="38">
        <v>91.083333333333343</v>
      </c>
      <c r="J179" s="38">
        <v>99.983333333333348</v>
      </c>
      <c r="K179" s="38">
        <v>101.61666666666667</v>
      </c>
      <c r="L179" s="38">
        <v>104.43333333333335</v>
      </c>
      <c r="M179" s="28">
        <v>98.8</v>
      </c>
      <c r="N179" s="28">
        <v>94.35</v>
      </c>
      <c r="O179" s="39">
        <v>156412750</v>
      </c>
      <c r="P179" s="40">
        <v>-3.1414536576756774E-2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841</v>
      </c>
      <c r="F180" s="37">
        <v>832.86666666666667</v>
      </c>
      <c r="G180" s="38">
        <v>823.2833333333333</v>
      </c>
      <c r="H180" s="38">
        <v>805.56666666666661</v>
      </c>
      <c r="I180" s="38">
        <v>795.98333333333323</v>
      </c>
      <c r="J180" s="38">
        <v>850.58333333333337</v>
      </c>
      <c r="K180" s="38">
        <v>860.16666666666663</v>
      </c>
      <c r="L180" s="38">
        <v>877.88333333333344</v>
      </c>
      <c r="M180" s="28">
        <v>842.45</v>
      </c>
      <c r="N180" s="28">
        <v>815.15</v>
      </c>
      <c r="O180" s="39">
        <v>5107500</v>
      </c>
      <c r="P180" s="40">
        <v>-1.036620809920558E-2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1119.3</v>
      </c>
      <c r="F181" s="37">
        <v>1109.8500000000001</v>
      </c>
      <c r="G181" s="38">
        <v>1097.4000000000003</v>
      </c>
      <c r="H181" s="38">
        <v>1075.5000000000002</v>
      </c>
      <c r="I181" s="38">
        <v>1063.0500000000004</v>
      </c>
      <c r="J181" s="38">
        <v>1131.7500000000002</v>
      </c>
      <c r="K181" s="38">
        <v>1144.2</v>
      </c>
      <c r="L181" s="38">
        <v>1166.1000000000001</v>
      </c>
      <c r="M181" s="28">
        <v>1122.3</v>
      </c>
      <c r="N181" s="28">
        <v>1087.95</v>
      </c>
      <c r="O181" s="39">
        <v>6753000</v>
      </c>
      <c r="P181" s="40">
        <v>-1.0875535537734812E-2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524.79999999999995</v>
      </c>
      <c r="F182" s="37">
        <v>516</v>
      </c>
      <c r="G182" s="38">
        <v>505.75</v>
      </c>
      <c r="H182" s="38">
        <v>486.7</v>
      </c>
      <c r="I182" s="38">
        <v>476.45</v>
      </c>
      <c r="J182" s="38">
        <v>535.04999999999995</v>
      </c>
      <c r="K182" s="38">
        <v>545.29999999999995</v>
      </c>
      <c r="L182" s="38">
        <v>564.35</v>
      </c>
      <c r="M182" s="28">
        <v>526.25</v>
      </c>
      <c r="N182" s="28">
        <v>496.95</v>
      </c>
      <c r="O182" s="39">
        <v>81064500</v>
      </c>
      <c r="P182" s="40">
        <v>-2.5953895787898997E-2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24896.3</v>
      </c>
      <c r="F183" s="37">
        <v>24530.816666666666</v>
      </c>
      <c r="G183" s="38">
        <v>24085.833333333332</v>
      </c>
      <c r="H183" s="38">
        <v>23275.366666666665</v>
      </c>
      <c r="I183" s="38">
        <v>22830.383333333331</v>
      </c>
      <c r="J183" s="38">
        <v>25341.283333333333</v>
      </c>
      <c r="K183" s="38">
        <v>25786.26666666667</v>
      </c>
      <c r="L183" s="38">
        <v>26596.733333333334</v>
      </c>
      <c r="M183" s="28">
        <v>24975.8</v>
      </c>
      <c r="N183" s="28">
        <v>23720.35</v>
      </c>
      <c r="O183" s="39">
        <v>165250</v>
      </c>
      <c r="P183" s="40">
        <v>-9.1440563633638141E-3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2428.4499999999998</v>
      </c>
      <c r="F184" s="37">
        <v>2395.15</v>
      </c>
      <c r="G184" s="38">
        <v>2355.3000000000002</v>
      </c>
      <c r="H184" s="38">
        <v>2282.15</v>
      </c>
      <c r="I184" s="38">
        <v>2242.3000000000002</v>
      </c>
      <c r="J184" s="38">
        <v>2468.3000000000002</v>
      </c>
      <c r="K184" s="38">
        <v>2508.1499999999996</v>
      </c>
      <c r="L184" s="38">
        <v>2581.3000000000002</v>
      </c>
      <c r="M184" s="28">
        <v>2435</v>
      </c>
      <c r="N184" s="28">
        <v>2322</v>
      </c>
      <c r="O184" s="39">
        <v>1515250</v>
      </c>
      <c r="P184" s="40">
        <v>9.1575091575091579E-3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2500</v>
      </c>
      <c r="F185" s="37">
        <v>2456.4</v>
      </c>
      <c r="G185" s="38">
        <v>2403.8000000000002</v>
      </c>
      <c r="H185" s="38">
        <v>2307.6</v>
      </c>
      <c r="I185" s="38">
        <v>2255</v>
      </c>
      <c r="J185" s="38">
        <v>2552.6000000000004</v>
      </c>
      <c r="K185" s="38">
        <v>2605.1999999999998</v>
      </c>
      <c r="L185" s="38">
        <v>2701.4000000000005</v>
      </c>
      <c r="M185" s="28">
        <v>2509</v>
      </c>
      <c r="N185" s="28">
        <v>2360.1999999999998</v>
      </c>
      <c r="O185" s="39">
        <v>2823750</v>
      </c>
      <c r="P185" s="40">
        <v>-3.968253968253968E-3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1210.45</v>
      </c>
      <c r="F186" s="37">
        <v>1190.9666666666667</v>
      </c>
      <c r="G186" s="38">
        <v>1162.3333333333335</v>
      </c>
      <c r="H186" s="38">
        <v>1114.2166666666667</v>
      </c>
      <c r="I186" s="38">
        <v>1085.5833333333335</v>
      </c>
      <c r="J186" s="38">
        <v>1239.0833333333335</v>
      </c>
      <c r="K186" s="38">
        <v>1267.7166666666667</v>
      </c>
      <c r="L186" s="38">
        <v>1315.8333333333335</v>
      </c>
      <c r="M186" s="28">
        <v>1219.5999999999999</v>
      </c>
      <c r="N186" s="28">
        <v>1142.8499999999999</v>
      </c>
      <c r="O186" s="39">
        <v>3167200</v>
      </c>
      <c r="P186" s="40">
        <v>1.4998077169593641E-2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364.35</v>
      </c>
      <c r="F187" s="37">
        <v>358.31666666666666</v>
      </c>
      <c r="G187" s="38">
        <v>349.73333333333335</v>
      </c>
      <c r="H187" s="38">
        <v>335.11666666666667</v>
      </c>
      <c r="I187" s="38">
        <v>326.53333333333336</v>
      </c>
      <c r="J187" s="38">
        <v>372.93333333333334</v>
      </c>
      <c r="K187" s="38">
        <v>381.51666666666671</v>
      </c>
      <c r="L187" s="38">
        <v>396.13333333333333</v>
      </c>
      <c r="M187" s="28">
        <v>366.9</v>
      </c>
      <c r="N187" s="28">
        <v>343.7</v>
      </c>
      <c r="O187" s="39">
        <v>4374000</v>
      </c>
      <c r="P187" s="40">
        <v>2.3157894736842106E-2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878.05</v>
      </c>
      <c r="F188" s="37">
        <v>872.88333333333321</v>
      </c>
      <c r="G188" s="38">
        <v>865.86666666666645</v>
      </c>
      <c r="H188" s="38">
        <v>853.68333333333328</v>
      </c>
      <c r="I188" s="38">
        <v>846.66666666666652</v>
      </c>
      <c r="J188" s="38">
        <v>885.06666666666638</v>
      </c>
      <c r="K188" s="38">
        <v>892.08333333333326</v>
      </c>
      <c r="L188" s="38">
        <v>904.26666666666631</v>
      </c>
      <c r="M188" s="28">
        <v>879.9</v>
      </c>
      <c r="N188" s="28">
        <v>860.7</v>
      </c>
      <c r="O188" s="39">
        <v>23361100</v>
      </c>
      <c r="P188" s="40">
        <v>4.2710741735924512E-2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509.05</v>
      </c>
      <c r="F189" s="37">
        <v>506.56666666666666</v>
      </c>
      <c r="G189" s="38">
        <v>494.18333333333328</v>
      </c>
      <c r="H189" s="38">
        <v>479.31666666666661</v>
      </c>
      <c r="I189" s="38">
        <v>466.93333333333322</v>
      </c>
      <c r="J189" s="38">
        <v>521.43333333333339</v>
      </c>
      <c r="K189" s="38">
        <v>533.81666666666661</v>
      </c>
      <c r="L189" s="38">
        <v>548.68333333333339</v>
      </c>
      <c r="M189" s="28">
        <v>518.95000000000005</v>
      </c>
      <c r="N189" s="28">
        <v>491.7</v>
      </c>
      <c r="O189" s="39">
        <v>12466500</v>
      </c>
      <c r="P189" s="40">
        <v>-4.0300230946882218E-2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589.4</v>
      </c>
      <c r="F190" s="37">
        <v>583.36666666666667</v>
      </c>
      <c r="G190" s="38">
        <v>576.0333333333333</v>
      </c>
      <c r="H190" s="38">
        <v>562.66666666666663</v>
      </c>
      <c r="I190" s="38">
        <v>555.33333333333326</v>
      </c>
      <c r="J190" s="38">
        <v>596.73333333333335</v>
      </c>
      <c r="K190" s="38">
        <v>604.06666666666661</v>
      </c>
      <c r="L190" s="38">
        <v>617.43333333333339</v>
      </c>
      <c r="M190" s="28">
        <v>590.70000000000005</v>
      </c>
      <c r="N190" s="28">
        <v>570</v>
      </c>
      <c r="O190" s="39">
        <v>918850</v>
      </c>
      <c r="P190" s="40">
        <v>-5.918189730200174E-2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914.8</v>
      </c>
      <c r="F191" s="37">
        <v>900.88333333333321</v>
      </c>
      <c r="G191" s="38">
        <v>883.96666666666647</v>
      </c>
      <c r="H191" s="38">
        <v>853.13333333333321</v>
      </c>
      <c r="I191" s="38">
        <v>836.21666666666647</v>
      </c>
      <c r="J191" s="38">
        <v>931.71666666666647</v>
      </c>
      <c r="K191" s="38">
        <v>948.63333333333321</v>
      </c>
      <c r="L191" s="38">
        <v>979.46666666666647</v>
      </c>
      <c r="M191" s="28">
        <v>917.8</v>
      </c>
      <c r="N191" s="28">
        <v>870.05</v>
      </c>
      <c r="O191" s="39">
        <v>7148000</v>
      </c>
      <c r="P191" s="40">
        <v>-2.8804347826086957E-2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1264.45</v>
      </c>
      <c r="F192" s="37">
        <v>1239.6333333333334</v>
      </c>
      <c r="G192" s="38">
        <v>1209.4666666666669</v>
      </c>
      <c r="H192" s="38">
        <v>1154.4833333333336</v>
      </c>
      <c r="I192" s="38">
        <v>1124.3166666666671</v>
      </c>
      <c r="J192" s="38">
        <v>1294.6166666666668</v>
      </c>
      <c r="K192" s="38">
        <v>1324.7833333333333</v>
      </c>
      <c r="L192" s="38">
        <v>1379.7666666666667</v>
      </c>
      <c r="M192" s="28">
        <v>1269.8</v>
      </c>
      <c r="N192" s="28">
        <v>1184.6500000000001</v>
      </c>
      <c r="O192" s="39">
        <v>3070800</v>
      </c>
      <c r="P192" s="40">
        <v>-1.9915741095365761E-2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704.1</v>
      </c>
      <c r="F193" s="37">
        <v>700.61666666666679</v>
      </c>
      <c r="G193" s="38">
        <v>693.78333333333353</v>
      </c>
      <c r="H193" s="38">
        <v>683.4666666666667</v>
      </c>
      <c r="I193" s="38">
        <v>676.63333333333344</v>
      </c>
      <c r="J193" s="38">
        <v>710.93333333333362</v>
      </c>
      <c r="K193" s="38">
        <v>717.76666666666688</v>
      </c>
      <c r="L193" s="38">
        <v>728.08333333333371</v>
      </c>
      <c r="M193" s="28">
        <v>707.45</v>
      </c>
      <c r="N193" s="28">
        <v>690.3</v>
      </c>
      <c r="O193" s="39">
        <v>11332575</v>
      </c>
      <c r="P193" s="40">
        <v>6.9573562046422359E-3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502.2</v>
      </c>
      <c r="F194" s="37">
        <v>490.38333333333327</v>
      </c>
      <c r="G194" s="38">
        <v>477.11666666666656</v>
      </c>
      <c r="H194" s="38">
        <v>452.0333333333333</v>
      </c>
      <c r="I194" s="38">
        <v>438.76666666666659</v>
      </c>
      <c r="J194" s="38">
        <v>515.46666666666647</v>
      </c>
      <c r="K194" s="38">
        <v>528.73333333333335</v>
      </c>
      <c r="L194" s="38">
        <v>553.81666666666649</v>
      </c>
      <c r="M194" s="28">
        <v>503.65</v>
      </c>
      <c r="N194" s="28">
        <v>465.3</v>
      </c>
      <c r="O194" s="39">
        <v>90812400</v>
      </c>
      <c r="P194" s="40">
        <v>6.9841671143696868E-3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230.4</v>
      </c>
      <c r="F195" s="37">
        <v>220.6</v>
      </c>
      <c r="G195" s="38">
        <v>209.79999999999998</v>
      </c>
      <c r="H195" s="38">
        <v>189.2</v>
      </c>
      <c r="I195" s="38">
        <v>178.39999999999998</v>
      </c>
      <c r="J195" s="38">
        <v>241.2</v>
      </c>
      <c r="K195" s="38">
        <v>252</v>
      </c>
      <c r="L195" s="38">
        <v>272.60000000000002</v>
      </c>
      <c r="M195" s="28">
        <v>231.4</v>
      </c>
      <c r="N195" s="28">
        <v>200</v>
      </c>
      <c r="O195" s="39">
        <v>121797000</v>
      </c>
      <c r="P195" s="40">
        <v>-5.0015794461408865E-2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1208.8</v>
      </c>
      <c r="F196" s="37">
        <v>1191.1499999999999</v>
      </c>
      <c r="G196" s="38">
        <v>1168.2499999999998</v>
      </c>
      <c r="H196" s="38">
        <v>1127.6999999999998</v>
      </c>
      <c r="I196" s="38">
        <v>1104.7999999999997</v>
      </c>
      <c r="J196" s="38">
        <v>1231.6999999999998</v>
      </c>
      <c r="K196" s="38">
        <v>1254.5999999999999</v>
      </c>
      <c r="L196" s="38">
        <v>1295.1499999999999</v>
      </c>
      <c r="M196" s="28">
        <v>1214.05</v>
      </c>
      <c r="N196" s="28">
        <v>1150.5999999999999</v>
      </c>
      <c r="O196" s="39">
        <v>43692125</v>
      </c>
      <c r="P196" s="40">
        <v>-2.5033232100753907E-3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3822.65</v>
      </c>
      <c r="F197" s="37">
        <v>3802.65</v>
      </c>
      <c r="G197" s="38">
        <v>3770.3</v>
      </c>
      <c r="H197" s="38">
        <v>3717.9500000000003</v>
      </c>
      <c r="I197" s="38">
        <v>3685.6000000000004</v>
      </c>
      <c r="J197" s="38">
        <v>3855</v>
      </c>
      <c r="K197" s="38">
        <v>3887.3499999999995</v>
      </c>
      <c r="L197" s="38">
        <v>3939.7</v>
      </c>
      <c r="M197" s="28">
        <v>3835</v>
      </c>
      <c r="N197" s="28">
        <v>3750.3</v>
      </c>
      <c r="O197" s="39">
        <v>13964250</v>
      </c>
      <c r="P197" s="40">
        <v>-2.5938016615397495E-2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1442</v>
      </c>
      <c r="F198" s="37">
        <v>1426.4333333333334</v>
      </c>
      <c r="G198" s="38">
        <v>1407.6166666666668</v>
      </c>
      <c r="H198" s="38">
        <v>1373.2333333333333</v>
      </c>
      <c r="I198" s="38">
        <v>1354.4166666666667</v>
      </c>
      <c r="J198" s="38">
        <v>1460.8166666666668</v>
      </c>
      <c r="K198" s="38">
        <v>1479.6333333333334</v>
      </c>
      <c r="L198" s="38">
        <v>1514.0166666666669</v>
      </c>
      <c r="M198" s="28">
        <v>1445.25</v>
      </c>
      <c r="N198" s="28">
        <v>1392.05</v>
      </c>
      <c r="O198" s="39">
        <v>16356000</v>
      </c>
      <c r="P198" s="40">
        <v>-1.6700934242325868E-2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2503.0500000000002</v>
      </c>
      <c r="F199" s="37">
        <v>2468.85</v>
      </c>
      <c r="G199" s="38">
        <v>2430.75</v>
      </c>
      <c r="H199" s="38">
        <v>2358.4500000000003</v>
      </c>
      <c r="I199" s="38">
        <v>2320.3500000000004</v>
      </c>
      <c r="J199" s="38">
        <v>2541.1499999999996</v>
      </c>
      <c r="K199" s="38">
        <v>2579.2499999999991</v>
      </c>
      <c r="L199" s="38">
        <v>2651.5499999999993</v>
      </c>
      <c r="M199" s="28">
        <v>2506.9499999999998</v>
      </c>
      <c r="N199" s="28">
        <v>2396.5500000000002</v>
      </c>
      <c r="O199" s="39">
        <v>5314875</v>
      </c>
      <c r="P199" s="40">
        <v>4.1366642174871418E-2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2600</v>
      </c>
      <c r="F200" s="37">
        <v>2585.8666666666668</v>
      </c>
      <c r="G200" s="38">
        <v>2566.6833333333334</v>
      </c>
      <c r="H200" s="38">
        <v>2533.3666666666668</v>
      </c>
      <c r="I200" s="38">
        <v>2514.1833333333334</v>
      </c>
      <c r="J200" s="38">
        <v>2619.1833333333334</v>
      </c>
      <c r="K200" s="38">
        <v>2638.3666666666668</v>
      </c>
      <c r="L200" s="38">
        <v>2671.6833333333334</v>
      </c>
      <c r="M200" s="28">
        <v>2605.0500000000002</v>
      </c>
      <c r="N200" s="28">
        <v>2552.5500000000002</v>
      </c>
      <c r="O200" s="39">
        <v>836250</v>
      </c>
      <c r="P200" s="40">
        <v>-9.1824644549763027E-3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483.1</v>
      </c>
      <c r="F201" s="37">
        <v>480.2</v>
      </c>
      <c r="G201" s="38">
        <v>475.4</v>
      </c>
      <c r="H201" s="38">
        <v>467.7</v>
      </c>
      <c r="I201" s="38">
        <v>462.9</v>
      </c>
      <c r="J201" s="38">
        <v>487.9</v>
      </c>
      <c r="K201" s="38">
        <v>492.70000000000005</v>
      </c>
      <c r="L201" s="38">
        <v>500.4</v>
      </c>
      <c r="M201" s="28">
        <v>485</v>
      </c>
      <c r="N201" s="28">
        <v>472.5</v>
      </c>
      <c r="O201" s="39">
        <v>4500000</v>
      </c>
      <c r="P201" s="40">
        <v>-1.3482407102926669E-2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1082.7</v>
      </c>
      <c r="F202" s="37">
        <v>1065.9333333333334</v>
      </c>
      <c r="G202" s="38">
        <v>1045.3166666666668</v>
      </c>
      <c r="H202" s="38">
        <v>1007.9333333333334</v>
      </c>
      <c r="I202" s="38">
        <v>987.31666666666683</v>
      </c>
      <c r="J202" s="38">
        <v>1103.3166666666668</v>
      </c>
      <c r="K202" s="38">
        <v>1123.9333333333336</v>
      </c>
      <c r="L202" s="38">
        <v>1161.3166666666668</v>
      </c>
      <c r="M202" s="28">
        <v>1086.55</v>
      </c>
      <c r="N202" s="28">
        <v>1028.55</v>
      </c>
      <c r="O202" s="39">
        <v>2330875</v>
      </c>
      <c r="P202" s="40">
        <v>-1.2288786482334869E-2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664.65</v>
      </c>
      <c r="F203" s="37">
        <v>653.86666666666667</v>
      </c>
      <c r="G203" s="38">
        <v>640.88333333333333</v>
      </c>
      <c r="H203" s="38">
        <v>617.11666666666667</v>
      </c>
      <c r="I203" s="38">
        <v>604.13333333333333</v>
      </c>
      <c r="J203" s="38">
        <v>677.63333333333333</v>
      </c>
      <c r="K203" s="38">
        <v>690.61666666666667</v>
      </c>
      <c r="L203" s="38">
        <v>714.38333333333333</v>
      </c>
      <c r="M203" s="28">
        <v>666.85</v>
      </c>
      <c r="N203" s="28">
        <v>630.1</v>
      </c>
      <c r="O203" s="39">
        <v>9812600</v>
      </c>
      <c r="P203" s="40">
        <v>-5.0399674840807478E-2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1574.8</v>
      </c>
      <c r="F204" s="37">
        <v>1561.3166666666666</v>
      </c>
      <c r="G204" s="38">
        <v>1542.4833333333331</v>
      </c>
      <c r="H204" s="38">
        <v>1510.1666666666665</v>
      </c>
      <c r="I204" s="38">
        <v>1491.333333333333</v>
      </c>
      <c r="J204" s="38">
        <v>1593.6333333333332</v>
      </c>
      <c r="K204" s="38">
        <v>1612.4666666666667</v>
      </c>
      <c r="L204" s="38">
        <v>1644.7833333333333</v>
      </c>
      <c r="M204" s="28">
        <v>1580.15</v>
      </c>
      <c r="N204" s="28">
        <v>1529</v>
      </c>
      <c r="O204" s="39">
        <v>1011150</v>
      </c>
      <c r="P204" s="40">
        <v>-6.1919504643962852E-3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7292.75</v>
      </c>
      <c r="F205" s="37">
        <v>7215.05</v>
      </c>
      <c r="G205" s="38">
        <v>7115.1</v>
      </c>
      <c r="H205" s="38">
        <v>6937.45</v>
      </c>
      <c r="I205" s="38">
        <v>6837.5</v>
      </c>
      <c r="J205" s="38">
        <v>7392.7000000000007</v>
      </c>
      <c r="K205" s="38">
        <v>7492.65</v>
      </c>
      <c r="L205" s="38">
        <v>7670.3000000000011</v>
      </c>
      <c r="M205" s="28">
        <v>7315</v>
      </c>
      <c r="N205" s="28">
        <v>7037.4</v>
      </c>
      <c r="O205" s="39">
        <v>1787400</v>
      </c>
      <c r="P205" s="40">
        <v>-2.8451882845188284E-3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744.95</v>
      </c>
      <c r="F206" s="37">
        <v>735.85</v>
      </c>
      <c r="G206" s="38">
        <v>725.2</v>
      </c>
      <c r="H206" s="38">
        <v>705.45</v>
      </c>
      <c r="I206" s="38">
        <v>694.80000000000007</v>
      </c>
      <c r="J206" s="38">
        <v>755.6</v>
      </c>
      <c r="K206" s="38">
        <v>766.24999999999989</v>
      </c>
      <c r="L206" s="38">
        <v>786</v>
      </c>
      <c r="M206" s="28">
        <v>746.5</v>
      </c>
      <c r="N206" s="28">
        <v>716.1</v>
      </c>
      <c r="O206" s="39">
        <v>27951300</v>
      </c>
      <c r="P206" s="40">
        <v>-6.5151095092874966E-3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373.4</v>
      </c>
      <c r="F207" s="37">
        <v>368.51666666666665</v>
      </c>
      <c r="G207" s="38">
        <v>361.18333333333328</v>
      </c>
      <c r="H207" s="38">
        <v>348.96666666666664</v>
      </c>
      <c r="I207" s="38">
        <v>341.63333333333327</v>
      </c>
      <c r="J207" s="38">
        <v>380.73333333333329</v>
      </c>
      <c r="K207" s="38">
        <v>388.06666666666666</v>
      </c>
      <c r="L207" s="38">
        <v>400.2833333333333</v>
      </c>
      <c r="M207" s="28">
        <v>375.85</v>
      </c>
      <c r="N207" s="28">
        <v>356.3</v>
      </c>
      <c r="O207" s="39">
        <v>75274200</v>
      </c>
      <c r="P207" s="40">
        <v>1.3269904857285929E-2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1190.45</v>
      </c>
      <c r="F208" s="37">
        <v>1178.3833333333332</v>
      </c>
      <c r="G208" s="38">
        <v>1160.7666666666664</v>
      </c>
      <c r="H208" s="38">
        <v>1131.0833333333333</v>
      </c>
      <c r="I208" s="38">
        <v>1113.4666666666665</v>
      </c>
      <c r="J208" s="38">
        <v>1208.0666666666664</v>
      </c>
      <c r="K208" s="38">
        <v>1225.6833333333332</v>
      </c>
      <c r="L208" s="38">
        <v>1255.3666666666663</v>
      </c>
      <c r="M208" s="28">
        <v>1196</v>
      </c>
      <c r="N208" s="28">
        <v>1148.7</v>
      </c>
      <c r="O208" s="39">
        <v>3928000</v>
      </c>
      <c r="P208" s="40">
        <v>8.4724005134788182E-3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1742.2</v>
      </c>
      <c r="F209" s="37">
        <v>1730.2666666666664</v>
      </c>
      <c r="G209" s="38">
        <v>1700.5333333333328</v>
      </c>
      <c r="H209" s="38">
        <v>1658.8666666666663</v>
      </c>
      <c r="I209" s="38">
        <v>1629.1333333333328</v>
      </c>
      <c r="J209" s="38">
        <v>1771.9333333333329</v>
      </c>
      <c r="K209" s="38">
        <v>1801.6666666666665</v>
      </c>
      <c r="L209" s="38">
        <v>1843.333333333333</v>
      </c>
      <c r="M209" s="28">
        <v>1760</v>
      </c>
      <c r="N209" s="28">
        <v>1688.6</v>
      </c>
      <c r="O209" s="39">
        <v>537250</v>
      </c>
      <c r="P209" s="40">
        <v>-1.1499540018399264E-2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564.70000000000005</v>
      </c>
      <c r="F210" s="37">
        <v>558.7833333333333</v>
      </c>
      <c r="G210" s="38">
        <v>551.16666666666663</v>
      </c>
      <c r="H210" s="38">
        <v>537.63333333333333</v>
      </c>
      <c r="I210" s="38">
        <v>530.01666666666665</v>
      </c>
      <c r="J210" s="38">
        <v>572.31666666666661</v>
      </c>
      <c r="K210" s="38">
        <v>579.93333333333339</v>
      </c>
      <c r="L210" s="38">
        <v>593.46666666666658</v>
      </c>
      <c r="M210" s="28">
        <v>566.4</v>
      </c>
      <c r="N210" s="28">
        <v>545.25</v>
      </c>
      <c r="O210" s="39">
        <v>41453600</v>
      </c>
      <c r="P210" s="40">
        <v>-3.9214932431133583E-3</v>
      </c>
    </row>
    <row r="211" spans="1:16" ht="12.75" customHeight="1">
      <c r="A211" s="28">
        <v>201</v>
      </c>
      <c r="B211" s="29" t="s">
        <v>182</v>
      </c>
      <c r="C211" s="30" t="s">
        <v>215</v>
      </c>
      <c r="D211" s="31">
        <v>44616</v>
      </c>
      <c r="E211" s="37">
        <v>267.35000000000002</v>
      </c>
      <c r="F211" s="37">
        <v>262.7</v>
      </c>
      <c r="G211" s="38">
        <v>256.39999999999998</v>
      </c>
      <c r="H211" s="38">
        <v>245.45</v>
      </c>
      <c r="I211" s="38">
        <v>239.14999999999998</v>
      </c>
      <c r="J211" s="38">
        <v>273.64999999999998</v>
      </c>
      <c r="K211" s="38">
        <v>279.95000000000005</v>
      </c>
      <c r="L211" s="38">
        <v>290.89999999999998</v>
      </c>
      <c r="M211" s="28">
        <v>269</v>
      </c>
      <c r="N211" s="28">
        <v>251.75</v>
      </c>
      <c r="O211" s="39">
        <v>74952000</v>
      </c>
      <c r="P211" s="40">
        <v>-3.6928532881042322E-2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0"/>
      <c r="C213" s="303"/>
      <c r="D213" s="361"/>
      <c r="E213" s="304"/>
      <c r="F213" s="304"/>
      <c r="G213" s="362"/>
      <c r="H213" s="362"/>
      <c r="I213" s="362"/>
      <c r="J213" s="362"/>
      <c r="K213" s="362"/>
      <c r="L213" s="362"/>
      <c r="M213" s="303"/>
      <c r="N213" s="303"/>
      <c r="O213" s="363"/>
      <c r="P213" s="364"/>
    </row>
    <row r="214" spans="1:16" ht="12.75" customHeight="1">
      <c r="A214" s="303"/>
      <c r="B214" s="360"/>
      <c r="C214" s="303"/>
      <c r="D214" s="361"/>
      <c r="E214" s="304"/>
      <c r="F214" s="304"/>
      <c r="G214" s="362"/>
      <c r="H214" s="362"/>
      <c r="I214" s="362"/>
      <c r="J214" s="362"/>
      <c r="K214" s="362"/>
      <c r="L214" s="362"/>
      <c r="M214" s="303"/>
      <c r="N214" s="303"/>
      <c r="O214" s="363"/>
      <c r="P214" s="364"/>
    </row>
    <row r="215" spans="1:16" ht="12.75" customHeight="1">
      <c r="A215" s="303"/>
      <c r="B215" s="360"/>
      <c r="C215" s="303"/>
      <c r="D215" s="361"/>
      <c r="E215" s="304"/>
      <c r="F215" s="304"/>
      <c r="G215" s="362"/>
      <c r="H215" s="362"/>
      <c r="I215" s="362"/>
      <c r="J215" s="362"/>
      <c r="K215" s="362"/>
      <c r="L215" s="362"/>
      <c r="M215" s="303"/>
      <c r="N215" s="303"/>
      <c r="O215" s="363"/>
      <c r="P215" s="364"/>
    </row>
    <row r="216" spans="1:16" ht="12.75" customHeight="1">
      <c r="A216" s="303"/>
      <c r="B216" s="360"/>
      <c r="C216" s="303"/>
      <c r="D216" s="361"/>
      <c r="E216" s="304"/>
      <c r="F216" s="304"/>
      <c r="G216" s="362"/>
      <c r="H216" s="362"/>
      <c r="I216" s="362"/>
      <c r="J216" s="362"/>
      <c r="K216" s="362"/>
      <c r="L216" s="362"/>
      <c r="M216" s="303"/>
      <c r="N216" s="303"/>
      <c r="O216" s="363"/>
      <c r="P216" s="364"/>
    </row>
    <row r="217" spans="1:16" ht="12.75" customHeight="1">
      <c r="A217" s="303"/>
      <c r="B217" s="360"/>
      <c r="C217" s="303"/>
      <c r="D217" s="361"/>
      <c r="E217" s="304"/>
      <c r="F217" s="304"/>
      <c r="G217" s="362"/>
      <c r="H217" s="362"/>
      <c r="I217" s="362"/>
      <c r="J217" s="362"/>
      <c r="K217" s="362"/>
      <c r="L217" s="362"/>
      <c r="M217" s="303"/>
      <c r="N217" s="303"/>
      <c r="O217" s="363"/>
      <c r="P217" s="364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88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9" t="s">
        <v>16</v>
      </c>
      <c r="B8" s="461"/>
      <c r="C8" s="465" t="s">
        <v>20</v>
      </c>
      <c r="D8" s="465" t="s">
        <v>21</v>
      </c>
      <c r="E8" s="456" t="s">
        <v>22</v>
      </c>
      <c r="F8" s="457"/>
      <c r="G8" s="458"/>
      <c r="H8" s="456" t="s">
        <v>23</v>
      </c>
      <c r="I8" s="457"/>
      <c r="J8" s="458"/>
      <c r="K8" s="23"/>
      <c r="L8" s="50"/>
      <c r="M8" s="50"/>
      <c r="N8" s="1"/>
      <c r="O8" s="1"/>
    </row>
    <row r="9" spans="1:15" ht="36" customHeight="1">
      <c r="A9" s="463"/>
      <c r="B9" s="464"/>
      <c r="C9" s="464"/>
      <c r="D9" s="46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17352.45</v>
      </c>
      <c r="D10" s="32">
        <v>17188.899999999998</v>
      </c>
      <c r="E10" s="32">
        <v>17002.799999999996</v>
      </c>
      <c r="F10" s="32">
        <v>16653.149999999998</v>
      </c>
      <c r="G10" s="32">
        <v>16467.049999999996</v>
      </c>
      <c r="H10" s="32">
        <v>17538.549999999996</v>
      </c>
      <c r="I10" s="32">
        <v>17724.649999999994</v>
      </c>
      <c r="J10" s="32">
        <v>18074.299999999996</v>
      </c>
      <c r="K10" s="34">
        <v>17375</v>
      </c>
      <c r="L10" s="34">
        <v>16839.25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38170.1</v>
      </c>
      <c r="D11" s="37">
        <v>37684.516666666663</v>
      </c>
      <c r="E11" s="37">
        <v>37137.433333333327</v>
      </c>
      <c r="F11" s="37">
        <v>36104.766666666663</v>
      </c>
      <c r="G11" s="37">
        <v>35557.683333333327</v>
      </c>
      <c r="H11" s="37">
        <v>38717.183333333327</v>
      </c>
      <c r="I11" s="37">
        <v>39264.26666666667</v>
      </c>
      <c r="J11" s="37">
        <v>40296.933333333327</v>
      </c>
      <c r="K11" s="28">
        <v>38231.599999999999</v>
      </c>
      <c r="L11" s="28">
        <v>36651.85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2415.15</v>
      </c>
      <c r="D12" s="37">
        <v>2403.2000000000003</v>
      </c>
      <c r="E12" s="37">
        <v>2380.8500000000004</v>
      </c>
      <c r="F12" s="37">
        <v>2346.5500000000002</v>
      </c>
      <c r="G12" s="37">
        <v>2324.2000000000003</v>
      </c>
      <c r="H12" s="37">
        <v>2437.5000000000005</v>
      </c>
      <c r="I12" s="37">
        <v>2459.85</v>
      </c>
      <c r="J12" s="37">
        <v>2494.1500000000005</v>
      </c>
      <c r="K12" s="28">
        <v>2425.5500000000002</v>
      </c>
      <c r="L12" s="28">
        <v>2368.9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4982</v>
      </c>
      <c r="D13" s="37">
        <v>4932.4833333333336</v>
      </c>
      <c r="E13" s="37">
        <v>4876.3166666666675</v>
      </c>
      <c r="F13" s="37">
        <v>4770.6333333333341</v>
      </c>
      <c r="G13" s="37">
        <v>4714.4666666666681</v>
      </c>
      <c r="H13" s="37">
        <v>5038.166666666667</v>
      </c>
      <c r="I13" s="37">
        <v>5094.333333333333</v>
      </c>
      <c r="J13" s="37">
        <v>5200.0166666666664</v>
      </c>
      <c r="K13" s="28">
        <v>4988.6499999999996</v>
      </c>
      <c r="L13" s="28">
        <v>4826.8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34913.300000000003</v>
      </c>
      <c r="D14" s="37">
        <v>34670.48333333333</v>
      </c>
      <c r="E14" s="37">
        <v>34323.866666666661</v>
      </c>
      <c r="F14" s="37">
        <v>33734.433333333334</v>
      </c>
      <c r="G14" s="37">
        <v>33387.816666666666</v>
      </c>
      <c r="H14" s="37">
        <v>35259.916666666657</v>
      </c>
      <c r="I14" s="37">
        <v>35606.533333333326</v>
      </c>
      <c r="J14" s="37">
        <v>36195.966666666653</v>
      </c>
      <c r="K14" s="28">
        <v>35017.1</v>
      </c>
      <c r="L14" s="28">
        <v>34081.050000000003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3995.8</v>
      </c>
      <c r="D15" s="37">
        <v>3963.4</v>
      </c>
      <c r="E15" s="37">
        <v>3925.4500000000003</v>
      </c>
      <c r="F15" s="37">
        <v>3855.1000000000004</v>
      </c>
      <c r="G15" s="37">
        <v>3817.1500000000005</v>
      </c>
      <c r="H15" s="37">
        <v>4033.75</v>
      </c>
      <c r="I15" s="37">
        <v>4071.7</v>
      </c>
      <c r="J15" s="37">
        <v>4142.0499999999993</v>
      </c>
      <c r="K15" s="28">
        <v>4001.35</v>
      </c>
      <c r="L15" s="28">
        <v>3893.05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8124.1</v>
      </c>
      <c r="D16" s="37">
        <v>8026.2333333333336</v>
      </c>
      <c r="E16" s="37">
        <v>7917.8666666666668</v>
      </c>
      <c r="F16" s="37">
        <v>7711.6333333333332</v>
      </c>
      <c r="G16" s="37">
        <v>7603.2666666666664</v>
      </c>
      <c r="H16" s="37">
        <v>8232.4666666666672</v>
      </c>
      <c r="I16" s="37">
        <v>8340.8333333333339</v>
      </c>
      <c r="J16" s="37">
        <v>8547.0666666666675</v>
      </c>
      <c r="K16" s="28">
        <v>8134.6</v>
      </c>
      <c r="L16" s="28">
        <v>7820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2234.3000000000002</v>
      </c>
      <c r="D17" s="37">
        <v>2210.2666666666669</v>
      </c>
      <c r="E17" s="37">
        <v>2180.5333333333338</v>
      </c>
      <c r="F17" s="37">
        <v>2126.7666666666669</v>
      </c>
      <c r="G17" s="37">
        <v>2097.0333333333338</v>
      </c>
      <c r="H17" s="37">
        <v>2264.0333333333338</v>
      </c>
      <c r="I17" s="37">
        <v>2293.7666666666664</v>
      </c>
      <c r="J17" s="37">
        <v>2347.5333333333338</v>
      </c>
      <c r="K17" s="28">
        <v>2240</v>
      </c>
      <c r="L17" s="28">
        <v>2156.5</v>
      </c>
      <c r="M17" s="28">
        <v>2.5998800000000002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1307.0999999999999</v>
      </c>
      <c r="D18" s="37">
        <v>1289.0333333333333</v>
      </c>
      <c r="E18" s="37">
        <v>1261.0666666666666</v>
      </c>
      <c r="F18" s="37">
        <v>1215.0333333333333</v>
      </c>
      <c r="G18" s="37">
        <v>1187.0666666666666</v>
      </c>
      <c r="H18" s="37">
        <v>1335.0666666666666</v>
      </c>
      <c r="I18" s="37">
        <v>1363.0333333333333</v>
      </c>
      <c r="J18" s="37">
        <v>1409.0666666666666</v>
      </c>
      <c r="K18" s="28">
        <v>1317</v>
      </c>
      <c r="L18" s="28">
        <v>1243</v>
      </c>
      <c r="M18" s="28">
        <v>7.3136599999999996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984.55</v>
      </c>
      <c r="D19" s="37">
        <v>974.1</v>
      </c>
      <c r="E19" s="37">
        <v>960.45</v>
      </c>
      <c r="F19" s="37">
        <v>936.35</v>
      </c>
      <c r="G19" s="37">
        <v>922.7</v>
      </c>
      <c r="H19" s="37">
        <v>998.2</v>
      </c>
      <c r="I19" s="37">
        <v>1011.8499999999999</v>
      </c>
      <c r="J19" s="37">
        <v>1035.95</v>
      </c>
      <c r="K19" s="28">
        <v>987.75</v>
      </c>
      <c r="L19" s="28">
        <v>950</v>
      </c>
      <c r="M19" s="28">
        <v>6.2898899999999998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1744.25</v>
      </c>
      <c r="D20" s="37">
        <v>1707.8333333333333</v>
      </c>
      <c r="E20" s="37">
        <v>1664.2666666666664</v>
      </c>
      <c r="F20" s="37">
        <v>1584.2833333333331</v>
      </c>
      <c r="G20" s="37">
        <v>1540.7166666666662</v>
      </c>
      <c r="H20" s="37">
        <v>1787.8166666666666</v>
      </c>
      <c r="I20" s="37">
        <v>1831.3833333333337</v>
      </c>
      <c r="J20" s="37">
        <v>1911.3666666666668</v>
      </c>
      <c r="K20" s="28">
        <v>1751.4</v>
      </c>
      <c r="L20" s="28">
        <v>1627.85</v>
      </c>
      <c r="M20" s="28">
        <v>22.615539999999999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1889.5</v>
      </c>
      <c r="D21" s="37">
        <v>1857.8166666666666</v>
      </c>
      <c r="E21" s="37">
        <v>1811.6833333333332</v>
      </c>
      <c r="F21" s="37">
        <v>1733.8666666666666</v>
      </c>
      <c r="G21" s="37">
        <v>1687.7333333333331</v>
      </c>
      <c r="H21" s="37">
        <v>1935.6333333333332</v>
      </c>
      <c r="I21" s="37">
        <v>1981.7666666666664</v>
      </c>
      <c r="J21" s="37">
        <v>2059.583333333333</v>
      </c>
      <c r="K21" s="28">
        <v>1903.95</v>
      </c>
      <c r="L21" s="28">
        <v>1780</v>
      </c>
      <c r="M21" s="28">
        <v>4.1031700000000004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720.6</v>
      </c>
      <c r="D22" s="37">
        <v>711.01666666666677</v>
      </c>
      <c r="E22" s="37">
        <v>699.58333333333348</v>
      </c>
      <c r="F22" s="37">
        <v>678.56666666666672</v>
      </c>
      <c r="G22" s="37">
        <v>667.13333333333344</v>
      </c>
      <c r="H22" s="37">
        <v>732.03333333333353</v>
      </c>
      <c r="I22" s="37">
        <v>743.4666666666667</v>
      </c>
      <c r="J22" s="37">
        <v>764.48333333333358</v>
      </c>
      <c r="K22" s="28">
        <v>722.45</v>
      </c>
      <c r="L22" s="28">
        <v>690</v>
      </c>
      <c r="M22" s="28">
        <v>33.190959999999997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1737.7</v>
      </c>
      <c r="D23" s="37">
        <v>1704.4666666666665</v>
      </c>
      <c r="E23" s="37">
        <v>1659.9333333333329</v>
      </c>
      <c r="F23" s="37">
        <v>1582.1666666666665</v>
      </c>
      <c r="G23" s="37">
        <v>1537.633333333333</v>
      </c>
      <c r="H23" s="37">
        <v>1782.2333333333329</v>
      </c>
      <c r="I23" s="37">
        <v>1826.7666666666662</v>
      </c>
      <c r="J23" s="37">
        <v>1904.5333333333328</v>
      </c>
      <c r="K23" s="28">
        <v>1749</v>
      </c>
      <c r="L23" s="28">
        <v>1626.7</v>
      </c>
      <c r="M23" s="28">
        <v>0.98404999999999998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1926.95</v>
      </c>
      <c r="D24" s="37">
        <v>1895.0833333333333</v>
      </c>
      <c r="E24" s="37">
        <v>1851.9666666666665</v>
      </c>
      <c r="F24" s="37">
        <v>1776.9833333333331</v>
      </c>
      <c r="G24" s="37">
        <v>1733.8666666666663</v>
      </c>
      <c r="H24" s="37">
        <v>1970.0666666666666</v>
      </c>
      <c r="I24" s="37">
        <v>2013.1833333333334</v>
      </c>
      <c r="J24" s="37">
        <v>2088.166666666667</v>
      </c>
      <c r="K24" s="28">
        <v>1938.2</v>
      </c>
      <c r="L24" s="28">
        <v>1820.1</v>
      </c>
      <c r="M24" s="28">
        <v>1.2867500000000001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114.5</v>
      </c>
      <c r="D25" s="37">
        <v>113.11666666666667</v>
      </c>
      <c r="E25" s="37">
        <v>110.38333333333335</v>
      </c>
      <c r="F25" s="37">
        <v>106.26666666666668</v>
      </c>
      <c r="G25" s="37">
        <v>103.53333333333336</v>
      </c>
      <c r="H25" s="37">
        <v>117.23333333333335</v>
      </c>
      <c r="I25" s="37">
        <v>119.96666666666667</v>
      </c>
      <c r="J25" s="37">
        <v>124.08333333333334</v>
      </c>
      <c r="K25" s="28">
        <v>115.85</v>
      </c>
      <c r="L25" s="28">
        <v>109</v>
      </c>
      <c r="M25" s="28">
        <v>40.741900000000001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279.05</v>
      </c>
      <c r="D26" s="37">
        <v>274.68333333333334</v>
      </c>
      <c r="E26" s="37">
        <v>269.36666666666667</v>
      </c>
      <c r="F26" s="37">
        <v>259.68333333333334</v>
      </c>
      <c r="G26" s="37">
        <v>254.36666666666667</v>
      </c>
      <c r="H26" s="37">
        <v>284.36666666666667</v>
      </c>
      <c r="I26" s="37">
        <v>289.68333333333339</v>
      </c>
      <c r="J26" s="37">
        <v>299.36666666666667</v>
      </c>
      <c r="K26" s="28">
        <v>280</v>
      </c>
      <c r="L26" s="28">
        <v>265</v>
      </c>
      <c r="M26" s="28">
        <v>27.774830000000001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2032.1</v>
      </c>
      <c r="D27" s="37">
        <v>2029.0333333333335</v>
      </c>
      <c r="E27" s="37">
        <v>2006.0666666666671</v>
      </c>
      <c r="F27" s="37">
        <v>1980.0333333333335</v>
      </c>
      <c r="G27" s="37">
        <v>1957.0666666666671</v>
      </c>
      <c r="H27" s="37">
        <v>2055.0666666666671</v>
      </c>
      <c r="I27" s="37">
        <v>2078.0333333333338</v>
      </c>
      <c r="J27" s="37">
        <v>2104.0666666666671</v>
      </c>
      <c r="K27" s="28">
        <v>2052</v>
      </c>
      <c r="L27" s="28">
        <v>2003</v>
      </c>
      <c r="M27" s="28">
        <v>0.31913000000000002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743.45</v>
      </c>
      <c r="D28" s="37">
        <v>739.58333333333337</v>
      </c>
      <c r="E28" s="37">
        <v>734.16666666666674</v>
      </c>
      <c r="F28" s="37">
        <v>724.88333333333333</v>
      </c>
      <c r="G28" s="37">
        <v>719.4666666666667</v>
      </c>
      <c r="H28" s="37">
        <v>748.86666666666679</v>
      </c>
      <c r="I28" s="37">
        <v>754.28333333333353</v>
      </c>
      <c r="J28" s="37">
        <v>763.56666666666683</v>
      </c>
      <c r="K28" s="28">
        <v>745</v>
      </c>
      <c r="L28" s="28">
        <v>730.3</v>
      </c>
      <c r="M28" s="28">
        <v>1.3625700000000001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3385.1</v>
      </c>
      <c r="D29" s="37">
        <v>3371.6833333333329</v>
      </c>
      <c r="E29" s="37">
        <v>3344.4666666666658</v>
      </c>
      <c r="F29" s="37">
        <v>3303.833333333333</v>
      </c>
      <c r="G29" s="37">
        <v>3276.6166666666659</v>
      </c>
      <c r="H29" s="37">
        <v>3412.3166666666657</v>
      </c>
      <c r="I29" s="37">
        <v>3439.5333333333328</v>
      </c>
      <c r="J29" s="37">
        <v>3480.1666666666656</v>
      </c>
      <c r="K29" s="28">
        <v>3398.9</v>
      </c>
      <c r="L29" s="28">
        <v>3331.05</v>
      </c>
      <c r="M29" s="28">
        <v>0.32556000000000002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591.75</v>
      </c>
      <c r="D30" s="37">
        <v>584.44999999999993</v>
      </c>
      <c r="E30" s="37">
        <v>575.79999999999984</v>
      </c>
      <c r="F30" s="37">
        <v>559.84999999999991</v>
      </c>
      <c r="G30" s="37">
        <v>551.19999999999982</v>
      </c>
      <c r="H30" s="37">
        <v>600.39999999999986</v>
      </c>
      <c r="I30" s="37">
        <v>609.04999999999995</v>
      </c>
      <c r="J30" s="37">
        <v>624.99999999999989</v>
      </c>
      <c r="K30" s="28">
        <v>593.1</v>
      </c>
      <c r="L30" s="28">
        <v>568.5</v>
      </c>
      <c r="M30" s="28">
        <v>11.19501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363.55</v>
      </c>
      <c r="D31" s="37">
        <v>360.76666666666665</v>
      </c>
      <c r="E31" s="37">
        <v>356.5333333333333</v>
      </c>
      <c r="F31" s="37">
        <v>349.51666666666665</v>
      </c>
      <c r="G31" s="37">
        <v>345.2833333333333</v>
      </c>
      <c r="H31" s="37">
        <v>367.7833333333333</v>
      </c>
      <c r="I31" s="37">
        <v>372.01666666666665</v>
      </c>
      <c r="J31" s="37">
        <v>379.0333333333333</v>
      </c>
      <c r="K31" s="28">
        <v>365</v>
      </c>
      <c r="L31" s="28">
        <v>353.75</v>
      </c>
      <c r="M31" s="28">
        <v>20.2713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4663.3999999999996</v>
      </c>
      <c r="D32" s="37">
        <v>4613.4333333333334</v>
      </c>
      <c r="E32" s="37">
        <v>4551.8666666666668</v>
      </c>
      <c r="F32" s="37">
        <v>4440.333333333333</v>
      </c>
      <c r="G32" s="37">
        <v>4378.7666666666664</v>
      </c>
      <c r="H32" s="37">
        <v>4724.9666666666672</v>
      </c>
      <c r="I32" s="37">
        <v>4786.5333333333347</v>
      </c>
      <c r="J32" s="37">
        <v>4898.0666666666675</v>
      </c>
      <c r="K32" s="28">
        <v>4675</v>
      </c>
      <c r="L32" s="28">
        <v>4501.8999999999996</v>
      </c>
      <c r="M32" s="28">
        <v>7.9108000000000001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215.65</v>
      </c>
      <c r="D33" s="37">
        <v>212.51666666666668</v>
      </c>
      <c r="E33" s="37">
        <v>208.23333333333335</v>
      </c>
      <c r="F33" s="37">
        <v>200.81666666666666</v>
      </c>
      <c r="G33" s="37">
        <v>196.53333333333333</v>
      </c>
      <c r="H33" s="37">
        <v>219.93333333333337</v>
      </c>
      <c r="I33" s="37">
        <v>224.21666666666673</v>
      </c>
      <c r="J33" s="37">
        <v>231.63333333333338</v>
      </c>
      <c r="K33" s="28">
        <v>216.8</v>
      </c>
      <c r="L33" s="28">
        <v>205.1</v>
      </c>
      <c r="M33" s="28">
        <v>34.947200000000002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128.5</v>
      </c>
      <c r="D34" s="37">
        <v>126.73333333333333</v>
      </c>
      <c r="E34" s="37">
        <v>124.21666666666667</v>
      </c>
      <c r="F34" s="37">
        <v>119.93333333333334</v>
      </c>
      <c r="G34" s="37">
        <v>117.41666666666667</v>
      </c>
      <c r="H34" s="37">
        <v>131.01666666666665</v>
      </c>
      <c r="I34" s="37">
        <v>133.53333333333336</v>
      </c>
      <c r="J34" s="37">
        <v>137.81666666666666</v>
      </c>
      <c r="K34" s="28">
        <v>129.25</v>
      </c>
      <c r="L34" s="28">
        <v>122.45</v>
      </c>
      <c r="M34" s="28">
        <v>158.96279000000001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3264.6</v>
      </c>
      <c r="D35" s="37">
        <v>3222.4833333333336</v>
      </c>
      <c r="E35" s="37">
        <v>3174.9666666666672</v>
      </c>
      <c r="F35" s="37">
        <v>3085.3333333333335</v>
      </c>
      <c r="G35" s="37">
        <v>3037.8166666666671</v>
      </c>
      <c r="H35" s="37">
        <v>3312.1166666666672</v>
      </c>
      <c r="I35" s="37">
        <v>3359.6333333333337</v>
      </c>
      <c r="J35" s="37">
        <v>3449.2666666666673</v>
      </c>
      <c r="K35" s="28">
        <v>3270</v>
      </c>
      <c r="L35" s="28">
        <v>3132.85</v>
      </c>
      <c r="M35" s="28">
        <v>6.76844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1940.7</v>
      </c>
      <c r="D36" s="37">
        <v>1951.95</v>
      </c>
      <c r="E36" s="37">
        <v>1903.9</v>
      </c>
      <c r="F36" s="37">
        <v>1867.1000000000001</v>
      </c>
      <c r="G36" s="37">
        <v>1819.0500000000002</v>
      </c>
      <c r="H36" s="37">
        <v>1988.75</v>
      </c>
      <c r="I36" s="37">
        <v>2036.7999999999997</v>
      </c>
      <c r="J36" s="37">
        <v>2073.6</v>
      </c>
      <c r="K36" s="28">
        <v>2000</v>
      </c>
      <c r="L36" s="28">
        <v>1915.15</v>
      </c>
      <c r="M36" s="28">
        <v>6.8747499999999997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692.45</v>
      </c>
      <c r="D37" s="37">
        <v>688.55000000000007</v>
      </c>
      <c r="E37" s="37">
        <v>681.30000000000018</v>
      </c>
      <c r="F37" s="37">
        <v>670.15000000000009</v>
      </c>
      <c r="G37" s="37">
        <v>662.9000000000002</v>
      </c>
      <c r="H37" s="37">
        <v>699.70000000000016</v>
      </c>
      <c r="I37" s="37">
        <v>706.94999999999993</v>
      </c>
      <c r="J37" s="37">
        <v>718.10000000000014</v>
      </c>
      <c r="K37" s="28">
        <v>695.8</v>
      </c>
      <c r="L37" s="28">
        <v>677.4</v>
      </c>
      <c r="M37" s="28">
        <v>15.507070000000001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4081.75</v>
      </c>
      <c r="D38" s="37">
        <v>4063.5499999999997</v>
      </c>
      <c r="E38" s="37">
        <v>3998.2</v>
      </c>
      <c r="F38" s="37">
        <v>3914.65</v>
      </c>
      <c r="G38" s="37">
        <v>3849.3</v>
      </c>
      <c r="H38" s="37">
        <v>4147.0999999999995</v>
      </c>
      <c r="I38" s="37">
        <v>4212.4499999999989</v>
      </c>
      <c r="J38" s="37">
        <v>4295.9999999999991</v>
      </c>
      <c r="K38" s="28">
        <v>4128.8999999999996</v>
      </c>
      <c r="L38" s="28">
        <v>3980</v>
      </c>
      <c r="M38" s="28">
        <v>3.7721200000000001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796.95</v>
      </c>
      <c r="D39" s="37">
        <v>786.78333333333342</v>
      </c>
      <c r="E39" s="37">
        <v>774.46666666666681</v>
      </c>
      <c r="F39" s="37">
        <v>751.98333333333335</v>
      </c>
      <c r="G39" s="37">
        <v>739.66666666666674</v>
      </c>
      <c r="H39" s="37">
        <v>809.26666666666688</v>
      </c>
      <c r="I39" s="37">
        <v>821.58333333333348</v>
      </c>
      <c r="J39" s="37">
        <v>844.06666666666695</v>
      </c>
      <c r="K39" s="28">
        <v>799.1</v>
      </c>
      <c r="L39" s="28">
        <v>764.3</v>
      </c>
      <c r="M39" s="28">
        <v>74.265630000000002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3589.2</v>
      </c>
      <c r="D40" s="37">
        <v>3554.65</v>
      </c>
      <c r="E40" s="37">
        <v>3508.3</v>
      </c>
      <c r="F40" s="37">
        <v>3427.4</v>
      </c>
      <c r="G40" s="37">
        <v>3381.05</v>
      </c>
      <c r="H40" s="37">
        <v>3635.55</v>
      </c>
      <c r="I40" s="37">
        <v>3681.8999999999996</v>
      </c>
      <c r="J40" s="37">
        <v>3762.8</v>
      </c>
      <c r="K40" s="28">
        <v>3601</v>
      </c>
      <c r="L40" s="28">
        <v>3473.75</v>
      </c>
      <c r="M40" s="28">
        <v>3.5705200000000001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7142.05</v>
      </c>
      <c r="D41" s="37">
        <v>7041</v>
      </c>
      <c r="E41" s="37">
        <v>6887</v>
      </c>
      <c r="F41" s="37">
        <v>6631.95</v>
      </c>
      <c r="G41" s="37">
        <v>6477.95</v>
      </c>
      <c r="H41" s="37">
        <v>7296.05</v>
      </c>
      <c r="I41" s="37">
        <v>7450.05</v>
      </c>
      <c r="J41" s="37">
        <v>7705.1</v>
      </c>
      <c r="K41" s="28">
        <v>7195</v>
      </c>
      <c r="L41" s="28">
        <v>6785.95</v>
      </c>
      <c r="M41" s="28">
        <v>13.4682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16375.25</v>
      </c>
      <c r="D42" s="37">
        <v>16150.583333333334</v>
      </c>
      <c r="E42" s="37">
        <v>15873.666666666668</v>
      </c>
      <c r="F42" s="37">
        <v>15372.083333333334</v>
      </c>
      <c r="G42" s="37">
        <v>15095.166666666668</v>
      </c>
      <c r="H42" s="37">
        <v>16652.166666666668</v>
      </c>
      <c r="I42" s="37">
        <v>16929.083333333336</v>
      </c>
      <c r="J42" s="37">
        <v>17430.666666666668</v>
      </c>
      <c r="K42" s="28">
        <v>16427.5</v>
      </c>
      <c r="L42" s="28">
        <v>15649</v>
      </c>
      <c r="M42" s="28">
        <v>3.59213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5178.3500000000004</v>
      </c>
      <c r="D43" s="37">
        <v>5157.416666666667</v>
      </c>
      <c r="E43" s="37">
        <v>5120.9333333333343</v>
      </c>
      <c r="F43" s="37">
        <v>5063.5166666666673</v>
      </c>
      <c r="G43" s="37">
        <v>5027.0333333333347</v>
      </c>
      <c r="H43" s="37">
        <v>5214.8333333333339</v>
      </c>
      <c r="I43" s="37">
        <v>5251.3166666666657</v>
      </c>
      <c r="J43" s="37">
        <v>5308.7333333333336</v>
      </c>
      <c r="K43" s="28">
        <v>5193.8999999999996</v>
      </c>
      <c r="L43" s="28">
        <v>5100</v>
      </c>
      <c r="M43" s="28">
        <v>0.13425000000000001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2126.8000000000002</v>
      </c>
      <c r="D44" s="37">
        <v>2098.9666666666667</v>
      </c>
      <c r="E44" s="37">
        <v>2062.9333333333334</v>
      </c>
      <c r="F44" s="37">
        <v>1999.0666666666666</v>
      </c>
      <c r="G44" s="37">
        <v>1963.0333333333333</v>
      </c>
      <c r="H44" s="37">
        <v>2162.8333333333335</v>
      </c>
      <c r="I44" s="37">
        <v>2198.8666666666672</v>
      </c>
      <c r="J44" s="37">
        <v>2262.7333333333336</v>
      </c>
      <c r="K44" s="28">
        <v>2135</v>
      </c>
      <c r="L44" s="28">
        <v>2035.1</v>
      </c>
      <c r="M44" s="28">
        <v>4.33392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326.35000000000002</v>
      </c>
      <c r="D45" s="37">
        <v>321.55</v>
      </c>
      <c r="E45" s="37">
        <v>314.75</v>
      </c>
      <c r="F45" s="37">
        <v>303.14999999999998</v>
      </c>
      <c r="G45" s="37">
        <v>296.34999999999997</v>
      </c>
      <c r="H45" s="37">
        <v>333.15000000000003</v>
      </c>
      <c r="I45" s="37">
        <v>339.9500000000001</v>
      </c>
      <c r="J45" s="37">
        <v>351.55000000000007</v>
      </c>
      <c r="K45" s="28">
        <v>328.35</v>
      </c>
      <c r="L45" s="28">
        <v>309.95</v>
      </c>
      <c r="M45" s="28">
        <v>77.509280000000004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110.15</v>
      </c>
      <c r="D46" s="37">
        <v>108.23333333333333</v>
      </c>
      <c r="E46" s="37">
        <v>105.96666666666667</v>
      </c>
      <c r="F46" s="37">
        <v>101.78333333333333</v>
      </c>
      <c r="G46" s="37">
        <v>99.516666666666666</v>
      </c>
      <c r="H46" s="37">
        <v>112.41666666666667</v>
      </c>
      <c r="I46" s="37">
        <v>114.68333333333335</v>
      </c>
      <c r="J46" s="37">
        <v>118.86666666666667</v>
      </c>
      <c r="K46" s="28">
        <v>110.5</v>
      </c>
      <c r="L46" s="28">
        <v>104.05</v>
      </c>
      <c r="M46" s="28">
        <v>618.51795000000004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53.35</v>
      </c>
      <c r="D47" s="37">
        <v>52.833333333333336</v>
      </c>
      <c r="E47" s="37">
        <v>52.06666666666667</v>
      </c>
      <c r="F47" s="37">
        <v>50.783333333333331</v>
      </c>
      <c r="G47" s="37">
        <v>50.016666666666666</v>
      </c>
      <c r="H47" s="37">
        <v>54.116666666666674</v>
      </c>
      <c r="I47" s="37">
        <v>54.88333333333334</v>
      </c>
      <c r="J47" s="37">
        <v>56.166666666666679</v>
      </c>
      <c r="K47" s="28">
        <v>53.6</v>
      </c>
      <c r="L47" s="28">
        <v>51.55</v>
      </c>
      <c r="M47" s="28">
        <v>61.269930000000002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1887.8</v>
      </c>
      <c r="D48" s="37">
        <v>1857.3833333333332</v>
      </c>
      <c r="E48" s="37">
        <v>1821.4166666666665</v>
      </c>
      <c r="F48" s="37">
        <v>1755.0333333333333</v>
      </c>
      <c r="G48" s="37">
        <v>1719.0666666666666</v>
      </c>
      <c r="H48" s="37">
        <v>1923.7666666666664</v>
      </c>
      <c r="I48" s="37">
        <v>1959.7333333333331</v>
      </c>
      <c r="J48" s="37">
        <v>2026.1166666666663</v>
      </c>
      <c r="K48" s="28">
        <v>1893.35</v>
      </c>
      <c r="L48" s="28">
        <v>1791</v>
      </c>
      <c r="M48" s="28">
        <v>5.5172400000000001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722.7</v>
      </c>
      <c r="D49" s="37">
        <v>715.7833333333333</v>
      </c>
      <c r="E49" s="37">
        <v>705.01666666666665</v>
      </c>
      <c r="F49" s="37">
        <v>687.33333333333337</v>
      </c>
      <c r="G49" s="37">
        <v>676.56666666666672</v>
      </c>
      <c r="H49" s="37">
        <v>733.46666666666658</v>
      </c>
      <c r="I49" s="37">
        <v>744.23333333333323</v>
      </c>
      <c r="J49" s="37">
        <v>761.91666666666652</v>
      </c>
      <c r="K49" s="28">
        <v>726.55</v>
      </c>
      <c r="L49" s="28">
        <v>698.1</v>
      </c>
      <c r="M49" s="28">
        <v>4.1272700000000002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198.95</v>
      </c>
      <c r="D50" s="37">
        <v>196.98333333333335</v>
      </c>
      <c r="E50" s="37">
        <v>194.56666666666669</v>
      </c>
      <c r="F50" s="37">
        <v>190.18333333333334</v>
      </c>
      <c r="G50" s="37">
        <v>187.76666666666668</v>
      </c>
      <c r="H50" s="37">
        <v>201.3666666666667</v>
      </c>
      <c r="I50" s="37">
        <v>203.78333333333333</v>
      </c>
      <c r="J50" s="37">
        <v>208.16666666666671</v>
      </c>
      <c r="K50" s="28">
        <v>199.4</v>
      </c>
      <c r="L50" s="28">
        <v>192.6</v>
      </c>
      <c r="M50" s="28">
        <v>35.82085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717.85</v>
      </c>
      <c r="D51" s="37">
        <v>711.31666666666661</v>
      </c>
      <c r="E51" s="37">
        <v>700.88333333333321</v>
      </c>
      <c r="F51" s="37">
        <v>683.91666666666663</v>
      </c>
      <c r="G51" s="37">
        <v>673.48333333333323</v>
      </c>
      <c r="H51" s="37">
        <v>728.28333333333319</v>
      </c>
      <c r="I51" s="37">
        <v>738.71666666666658</v>
      </c>
      <c r="J51" s="37">
        <v>755.68333333333317</v>
      </c>
      <c r="K51" s="28">
        <v>721.75</v>
      </c>
      <c r="L51" s="28">
        <v>694.35</v>
      </c>
      <c r="M51" s="28">
        <v>13.80986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54.8</v>
      </c>
      <c r="D52" s="37">
        <v>54.333333333333336</v>
      </c>
      <c r="E52" s="37">
        <v>53.166666666666671</v>
      </c>
      <c r="F52" s="37">
        <v>51.533333333333339</v>
      </c>
      <c r="G52" s="37">
        <v>50.366666666666674</v>
      </c>
      <c r="H52" s="37">
        <v>55.966666666666669</v>
      </c>
      <c r="I52" s="37">
        <v>57.13333333333334</v>
      </c>
      <c r="J52" s="37">
        <v>58.766666666666666</v>
      </c>
      <c r="K52" s="28">
        <v>55.5</v>
      </c>
      <c r="L52" s="28">
        <v>52.7</v>
      </c>
      <c r="M52" s="28">
        <v>203.00727000000001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368.9</v>
      </c>
      <c r="D53" s="37">
        <v>365.08333333333331</v>
      </c>
      <c r="E53" s="37">
        <v>360.41666666666663</v>
      </c>
      <c r="F53" s="37">
        <v>351.93333333333334</v>
      </c>
      <c r="G53" s="37">
        <v>347.26666666666665</v>
      </c>
      <c r="H53" s="37">
        <v>373.56666666666661</v>
      </c>
      <c r="I53" s="37">
        <v>378.23333333333323</v>
      </c>
      <c r="J53" s="37">
        <v>386.71666666666658</v>
      </c>
      <c r="K53" s="28">
        <v>369.75</v>
      </c>
      <c r="L53" s="28">
        <v>356.6</v>
      </c>
      <c r="M53" s="28">
        <v>55.247860000000003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711.55</v>
      </c>
      <c r="D54" s="37">
        <v>703.75</v>
      </c>
      <c r="E54" s="37">
        <v>694.4</v>
      </c>
      <c r="F54" s="37">
        <v>677.25</v>
      </c>
      <c r="G54" s="37">
        <v>667.9</v>
      </c>
      <c r="H54" s="37">
        <v>720.9</v>
      </c>
      <c r="I54" s="37">
        <v>730.24999999999989</v>
      </c>
      <c r="J54" s="37">
        <v>747.4</v>
      </c>
      <c r="K54" s="28">
        <v>713.1</v>
      </c>
      <c r="L54" s="28">
        <v>686.6</v>
      </c>
      <c r="M54" s="28">
        <v>46.502490000000002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403.9</v>
      </c>
      <c r="D55" s="37">
        <v>400.45</v>
      </c>
      <c r="E55" s="37">
        <v>396.04999999999995</v>
      </c>
      <c r="F55" s="37">
        <v>388.2</v>
      </c>
      <c r="G55" s="37">
        <v>383.79999999999995</v>
      </c>
      <c r="H55" s="37">
        <v>408.29999999999995</v>
      </c>
      <c r="I55" s="37">
        <v>412.69999999999993</v>
      </c>
      <c r="J55" s="37">
        <v>420.54999999999995</v>
      </c>
      <c r="K55" s="28">
        <v>404.85</v>
      </c>
      <c r="L55" s="28">
        <v>392.6</v>
      </c>
      <c r="M55" s="28">
        <v>17.021450000000002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16046.55</v>
      </c>
      <c r="D56" s="37">
        <v>15899.533333333333</v>
      </c>
      <c r="E56" s="37">
        <v>15679.066666666666</v>
      </c>
      <c r="F56" s="37">
        <v>15311.583333333332</v>
      </c>
      <c r="G56" s="37">
        <v>15091.116666666665</v>
      </c>
      <c r="H56" s="37">
        <v>16267.016666666666</v>
      </c>
      <c r="I56" s="37">
        <v>16487.483333333334</v>
      </c>
      <c r="J56" s="37">
        <v>16854.966666666667</v>
      </c>
      <c r="K56" s="28">
        <v>16120</v>
      </c>
      <c r="L56" s="28">
        <v>15532.05</v>
      </c>
      <c r="M56" s="28">
        <v>0.35897000000000001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3477.9</v>
      </c>
      <c r="D57" s="37">
        <v>3455.9666666666667</v>
      </c>
      <c r="E57" s="37">
        <v>3421.9333333333334</v>
      </c>
      <c r="F57" s="37">
        <v>3365.9666666666667</v>
      </c>
      <c r="G57" s="37">
        <v>3331.9333333333334</v>
      </c>
      <c r="H57" s="37">
        <v>3511.9333333333334</v>
      </c>
      <c r="I57" s="37">
        <v>3545.9666666666672</v>
      </c>
      <c r="J57" s="37">
        <v>3601.9333333333334</v>
      </c>
      <c r="K57" s="28">
        <v>3490</v>
      </c>
      <c r="L57" s="28">
        <v>3400</v>
      </c>
      <c r="M57" s="28">
        <v>2.0906500000000001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387.2</v>
      </c>
      <c r="D58" s="37">
        <v>384.89999999999992</v>
      </c>
      <c r="E58" s="37">
        <v>381.44999999999982</v>
      </c>
      <c r="F58" s="37">
        <v>375.69999999999987</v>
      </c>
      <c r="G58" s="37">
        <v>372.24999999999977</v>
      </c>
      <c r="H58" s="37">
        <v>390.64999999999986</v>
      </c>
      <c r="I58" s="37">
        <v>394.1</v>
      </c>
      <c r="J58" s="37">
        <v>399.84999999999991</v>
      </c>
      <c r="K58" s="28">
        <v>388.35</v>
      </c>
      <c r="L58" s="28">
        <v>379.15</v>
      </c>
      <c r="M58" s="28">
        <v>11.10094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247.95</v>
      </c>
      <c r="D59" s="37">
        <v>242.98333333333335</v>
      </c>
      <c r="E59" s="37">
        <v>237.16666666666669</v>
      </c>
      <c r="F59" s="37">
        <v>226.38333333333333</v>
      </c>
      <c r="G59" s="37">
        <v>220.56666666666666</v>
      </c>
      <c r="H59" s="37">
        <v>253.76666666666671</v>
      </c>
      <c r="I59" s="37">
        <v>259.58333333333337</v>
      </c>
      <c r="J59" s="37">
        <v>270.36666666666673</v>
      </c>
      <c r="K59" s="28">
        <v>248.8</v>
      </c>
      <c r="L59" s="28">
        <v>232.2</v>
      </c>
      <c r="M59" s="28">
        <v>163.12508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117.6</v>
      </c>
      <c r="D60" s="37">
        <v>116.95</v>
      </c>
      <c r="E60" s="37">
        <v>116</v>
      </c>
      <c r="F60" s="37">
        <v>114.39999999999999</v>
      </c>
      <c r="G60" s="37">
        <v>113.44999999999999</v>
      </c>
      <c r="H60" s="37">
        <v>118.55000000000001</v>
      </c>
      <c r="I60" s="37">
        <v>119.50000000000003</v>
      </c>
      <c r="J60" s="37">
        <v>121.10000000000002</v>
      </c>
      <c r="K60" s="28">
        <v>117.9</v>
      </c>
      <c r="L60" s="28">
        <v>115.35</v>
      </c>
      <c r="M60" s="28">
        <v>6.9867699999999999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671.15</v>
      </c>
      <c r="D61" s="37">
        <v>662.56666666666672</v>
      </c>
      <c r="E61" s="37">
        <v>652.13333333333344</v>
      </c>
      <c r="F61" s="37">
        <v>633.11666666666667</v>
      </c>
      <c r="G61" s="37">
        <v>622.68333333333339</v>
      </c>
      <c r="H61" s="37">
        <v>681.58333333333348</v>
      </c>
      <c r="I61" s="37">
        <v>692.01666666666665</v>
      </c>
      <c r="J61" s="37">
        <v>711.03333333333353</v>
      </c>
      <c r="K61" s="28">
        <v>673</v>
      </c>
      <c r="L61" s="28">
        <v>643.54999999999995</v>
      </c>
      <c r="M61" s="28">
        <v>26.590199999999999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921.85</v>
      </c>
      <c r="D62" s="37">
        <v>924.31666666666661</v>
      </c>
      <c r="E62" s="37">
        <v>909.83333333333326</v>
      </c>
      <c r="F62" s="37">
        <v>897.81666666666661</v>
      </c>
      <c r="G62" s="37">
        <v>883.33333333333326</v>
      </c>
      <c r="H62" s="37">
        <v>936.33333333333326</v>
      </c>
      <c r="I62" s="37">
        <v>950.81666666666661</v>
      </c>
      <c r="J62" s="37">
        <v>962.83333333333326</v>
      </c>
      <c r="K62" s="28">
        <v>938.8</v>
      </c>
      <c r="L62" s="28">
        <v>912.3</v>
      </c>
      <c r="M62" s="28">
        <v>83.047740000000005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133.94999999999999</v>
      </c>
      <c r="D63" s="37">
        <v>132.79999999999998</v>
      </c>
      <c r="E63" s="37">
        <v>130.74999999999997</v>
      </c>
      <c r="F63" s="37">
        <v>127.54999999999998</v>
      </c>
      <c r="G63" s="37">
        <v>125.49999999999997</v>
      </c>
      <c r="H63" s="37">
        <v>135.99999999999997</v>
      </c>
      <c r="I63" s="37">
        <v>138.04999999999998</v>
      </c>
      <c r="J63" s="37">
        <v>141.24999999999997</v>
      </c>
      <c r="K63" s="28">
        <v>134.85</v>
      </c>
      <c r="L63" s="28">
        <v>129.6</v>
      </c>
      <c r="M63" s="28">
        <v>22.966719999999999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163.65</v>
      </c>
      <c r="D64" s="37">
        <v>162.78333333333333</v>
      </c>
      <c r="E64" s="37">
        <v>160.71666666666667</v>
      </c>
      <c r="F64" s="37">
        <v>157.78333333333333</v>
      </c>
      <c r="G64" s="37">
        <v>155.71666666666667</v>
      </c>
      <c r="H64" s="37">
        <v>165.71666666666667</v>
      </c>
      <c r="I64" s="37">
        <v>167.78333333333333</v>
      </c>
      <c r="J64" s="37">
        <v>170.71666666666667</v>
      </c>
      <c r="K64" s="28">
        <v>164.85</v>
      </c>
      <c r="L64" s="28">
        <v>159.85</v>
      </c>
      <c r="M64" s="28">
        <v>168.50615999999999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4504.3999999999996</v>
      </c>
      <c r="D65" s="37">
        <v>4454.6333333333332</v>
      </c>
      <c r="E65" s="37">
        <v>4381.2666666666664</v>
      </c>
      <c r="F65" s="37">
        <v>4258.1333333333332</v>
      </c>
      <c r="G65" s="37">
        <v>4184.7666666666664</v>
      </c>
      <c r="H65" s="37">
        <v>4577.7666666666664</v>
      </c>
      <c r="I65" s="37">
        <v>4651.1333333333332</v>
      </c>
      <c r="J65" s="37">
        <v>4774.2666666666664</v>
      </c>
      <c r="K65" s="28">
        <v>4528</v>
      </c>
      <c r="L65" s="28">
        <v>4331.5</v>
      </c>
      <c r="M65" s="28">
        <v>3.51084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1425.45</v>
      </c>
      <c r="D66" s="37">
        <v>1420.1166666666668</v>
      </c>
      <c r="E66" s="37">
        <v>1407.1333333333337</v>
      </c>
      <c r="F66" s="37">
        <v>1388.8166666666668</v>
      </c>
      <c r="G66" s="37">
        <v>1375.8333333333337</v>
      </c>
      <c r="H66" s="37">
        <v>1438.4333333333336</v>
      </c>
      <c r="I66" s="37">
        <v>1451.4166666666667</v>
      </c>
      <c r="J66" s="37">
        <v>1469.7333333333336</v>
      </c>
      <c r="K66" s="28">
        <v>1433.1</v>
      </c>
      <c r="L66" s="28">
        <v>1401.8</v>
      </c>
      <c r="M66" s="28">
        <v>3.2910900000000001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598.25</v>
      </c>
      <c r="D67" s="37">
        <v>594.26666666666677</v>
      </c>
      <c r="E67" s="37">
        <v>588.38333333333355</v>
      </c>
      <c r="F67" s="37">
        <v>578.51666666666677</v>
      </c>
      <c r="G67" s="37">
        <v>572.63333333333355</v>
      </c>
      <c r="H67" s="37">
        <v>604.13333333333355</v>
      </c>
      <c r="I67" s="37">
        <v>610.01666666666677</v>
      </c>
      <c r="J67" s="37">
        <v>619.88333333333355</v>
      </c>
      <c r="K67" s="28">
        <v>600.15</v>
      </c>
      <c r="L67" s="28">
        <v>584.4</v>
      </c>
      <c r="M67" s="28">
        <v>11.12068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788.65</v>
      </c>
      <c r="D68" s="37">
        <v>778</v>
      </c>
      <c r="E68" s="37">
        <v>765.25</v>
      </c>
      <c r="F68" s="37">
        <v>741.85</v>
      </c>
      <c r="G68" s="37">
        <v>729.1</v>
      </c>
      <c r="H68" s="37">
        <v>801.4</v>
      </c>
      <c r="I68" s="37">
        <v>814.15</v>
      </c>
      <c r="J68" s="37">
        <v>837.55</v>
      </c>
      <c r="K68" s="28">
        <v>790.75</v>
      </c>
      <c r="L68" s="28">
        <v>754.6</v>
      </c>
      <c r="M68" s="28">
        <v>4.1435899999999997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380</v>
      </c>
      <c r="D69" s="37">
        <v>372.01666666666665</v>
      </c>
      <c r="E69" s="37">
        <v>362.38333333333333</v>
      </c>
      <c r="F69" s="37">
        <v>344.76666666666665</v>
      </c>
      <c r="G69" s="37">
        <v>335.13333333333333</v>
      </c>
      <c r="H69" s="37">
        <v>389.63333333333333</v>
      </c>
      <c r="I69" s="37">
        <v>399.26666666666665</v>
      </c>
      <c r="J69" s="37">
        <v>416.88333333333333</v>
      </c>
      <c r="K69" s="28">
        <v>381.65</v>
      </c>
      <c r="L69" s="28">
        <v>354.4</v>
      </c>
      <c r="M69" s="28">
        <v>64.323310000000006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951.3</v>
      </c>
      <c r="D70" s="37">
        <v>952.13333333333333</v>
      </c>
      <c r="E70" s="37">
        <v>938.26666666666665</v>
      </c>
      <c r="F70" s="37">
        <v>925.23333333333335</v>
      </c>
      <c r="G70" s="37">
        <v>911.36666666666667</v>
      </c>
      <c r="H70" s="37">
        <v>965.16666666666663</v>
      </c>
      <c r="I70" s="37">
        <v>979.03333333333319</v>
      </c>
      <c r="J70" s="37">
        <v>992.06666666666661</v>
      </c>
      <c r="K70" s="28">
        <v>966</v>
      </c>
      <c r="L70" s="28">
        <v>939.1</v>
      </c>
      <c r="M70" s="28">
        <v>8.3214100000000002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371.55</v>
      </c>
      <c r="D71" s="37">
        <v>364.18333333333334</v>
      </c>
      <c r="E71" s="37">
        <v>355.11666666666667</v>
      </c>
      <c r="F71" s="37">
        <v>338.68333333333334</v>
      </c>
      <c r="G71" s="37">
        <v>329.61666666666667</v>
      </c>
      <c r="H71" s="37">
        <v>380.61666666666667</v>
      </c>
      <c r="I71" s="37">
        <v>389.68333333333339</v>
      </c>
      <c r="J71" s="37">
        <v>406.11666666666667</v>
      </c>
      <c r="K71" s="28">
        <v>373.25</v>
      </c>
      <c r="L71" s="28">
        <v>347.75</v>
      </c>
      <c r="M71" s="28">
        <v>100.50051000000001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562.45000000000005</v>
      </c>
      <c r="D72" s="37">
        <v>559.08333333333337</v>
      </c>
      <c r="E72" s="37">
        <v>554.26666666666677</v>
      </c>
      <c r="F72" s="37">
        <v>546.08333333333337</v>
      </c>
      <c r="G72" s="37">
        <v>541.26666666666677</v>
      </c>
      <c r="H72" s="37">
        <v>567.26666666666677</v>
      </c>
      <c r="I72" s="37">
        <v>572.08333333333337</v>
      </c>
      <c r="J72" s="37">
        <v>580.26666666666677</v>
      </c>
      <c r="K72" s="28">
        <v>563.9</v>
      </c>
      <c r="L72" s="28">
        <v>550.9</v>
      </c>
      <c r="M72" s="28">
        <v>13.49136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1854.6</v>
      </c>
      <c r="D73" s="37">
        <v>1835.4666666666665</v>
      </c>
      <c r="E73" s="37">
        <v>1810.9333333333329</v>
      </c>
      <c r="F73" s="37">
        <v>1767.2666666666664</v>
      </c>
      <c r="G73" s="37">
        <v>1742.7333333333329</v>
      </c>
      <c r="H73" s="37">
        <v>1879.133333333333</v>
      </c>
      <c r="I73" s="37">
        <v>1903.6666666666663</v>
      </c>
      <c r="J73" s="37">
        <v>1947.333333333333</v>
      </c>
      <c r="K73" s="28">
        <v>1860</v>
      </c>
      <c r="L73" s="28">
        <v>1791.8</v>
      </c>
      <c r="M73" s="28">
        <v>1.75484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2137.85</v>
      </c>
      <c r="D74" s="37">
        <v>2098.1666666666665</v>
      </c>
      <c r="E74" s="37">
        <v>2046.333333333333</v>
      </c>
      <c r="F74" s="37">
        <v>1954.8166666666666</v>
      </c>
      <c r="G74" s="37">
        <v>1902.9833333333331</v>
      </c>
      <c r="H74" s="37">
        <v>2189.6833333333329</v>
      </c>
      <c r="I74" s="37">
        <v>2241.516666666666</v>
      </c>
      <c r="J74" s="37">
        <v>2333.0333333333328</v>
      </c>
      <c r="K74" s="28">
        <v>2150</v>
      </c>
      <c r="L74" s="28">
        <v>2006.65</v>
      </c>
      <c r="M74" s="28">
        <v>12.039479999999999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132.15</v>
      </c>
      <c r="D75" s="37">
        <v>129.25</v>
      </c>
      <c r="E75" s="37">
        <v>124.85</v>
      </c>
      <c r="F75" s="37">
        <v>117.55</v>
      </c>
      <c r="G75" s="37">
        <v>113.14999999999999</v>
      </c>
      <c r="H75" s="37">
        <v>136.55000000000001</v>
      </c>
      <c r="I75" s="37">
        <v>140.94999999999999</v>
      </c>
      <c r="J75" s="37">
        <v>148.25</v>
      </c>
      <c r="K75" s="28">
        <v>133.65</v>
      </c>
      <c r="L75" s="28">
        <v>121.95</v>
      </c>
      <c r="M75" s="28">
        <v>86.795879999999997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4325.8</v>
      </c>
      <c r="D76" s="37">
        <v>4317.2666666666664</v>
      </c>
      <c r="E76" s="37">
        <v>4288.5333333333328</v>
      </c>
      <c r="F76" s="37">
        <v>4251.2666666666664</v>
      </c>
      <c r="G76" s="37">
        <v>4222.5333333333328</v>
      </c>
      <c r="H76" s="37">
        <v>4354.5333333333328</v>
      </c>
      <c r="I76" s="37">
        <v>4383.2666666666664</v>
      </c>
      <c r="J76" s="37">
        <v>4420.5333333333328</v>
      </c>
      <c r="K76" s="28">
        <v>4346</v>
      </c>
      <c r="L76" s="28">
        <v>4280</v>
      </c>
      <c r="M76" s="28">
        <v>3.7157200000000001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4297.95</v>
      </c>
      <c r="D77" s="37">
        <v>4254</v>
      </c>
      <c r="E77" s="37">
        <v>4188.05</v>
      </c>
      <c r="F77" s="37">
        <v>4078.1500000000005</v>
      </c>
      <c r="G77" s="37">
        <v>4012.2000000000007</v>
      </c>
      <c r="H77" s="37">
        <v>4363.8999999999996</v>
      </c>
      <c r="I77" s="37">
        <v>4429.8500000000004</v>
      </c>
      <c r="J77" s="37">
        <v>4539.7499999999991</v>
      </c>
      <c r="K77" s="28">
        <v>4319.95</v>
      </c>
      <c r="L77" s="28">
        <v>4144.1000000000004</v>
      </c>
      <c r="M77" s="28">
        <v>3.0179100000000001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2712.5</v>
      </c>
      <c r="D78" s="37">
        <v>2679.5333333333333</v>
      </c>
      <c r="E78" s="37">
        <v>2634.0666666666666</v>
      </c>
      <c r="F78" s="37">
        <v>2555.6333333333332</v>
      </c>
      <c r="G78" s="37">
        <v>2510.1666666666665</v>
      </c>
      <c r="H78" s="37">
        <v>2757.9666666666667</v>
      </c>
      <c r="I78" s="37">
        <v>2803.4333333333329</v>
      </c>
      <c r="J78" s="37">
        <v>2881.8666666666668</v>
      </c>
      <c r="K78" s="28">
        <v>2725</v>
      </c>
      <c r="L78" s="28">
        <v>2601.1</v>
      </c>
      <c r="M78" s="28">
        <v>2.8411499999999998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4277.55</v>
      </c>
      <c r="D79" s="37">
        <v>4253.5333333333338</v>
      </c>
      <c r="E79" s="37">
        <v>4212.6166666666677</v>
      </c>
      <c r="F79" s="37">
        <v>4147.6833333333343</v>
      </c>
      <c r="G79" s="37">
        <v>4106.7666666666682</v>
      </c>
      <c r="H79" s="37">
        <v>4318.4666666666672</v>
      </c>
      <c r="I79" s="37">
        <v>4359.3833333333332</v>
      </c>
      <c r="J79" s="37">
        <v>4424.3166666666666</v>
      </c>
      <c r="K79" s="28">
        <v>4294.45</v>
      </c>
      <c r="L79" s="28">
        <v>4188.6000000000004</v>
      </c>
      <c r="M79" s="28">
        <v>3.5801099999999999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2724</v>
      </c>
      <c r="D80" s="37">
        <v>2650.15</v>
      </c>
      <c r="E80" s="37">
        <v>2562.3000000000002</v>
      </c>
      <c r="F80" s="37">
        <v>2400.6</v>
      </c>
      <c r="G80" s="37">
        <v>2312.75</v>
      </c>
      <c r="H80" s="37">
        <v>2811.8500000000004</v>
      </c>
      <c r="I80" s="37">
        <v>2899.7</v>
      </c>
      <c r="J80" s="37">
        <v>3061.4000000000005</v>
      </c>
      <c r="K80" s="28">
        <v>2738</v>
      </c>
      <c r="L80" s="28">
        <v>2488.4499999999998</v>
      </c>
      <c r="M80" s="28">
        <v>22.16629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494.85</v>
      </c>
      <c r="D81" s="37">
        <v>493.7166666666667</v>
      </c>
      <c r="E81" s="37">
        <v>491.13333333333338</v>
      </c>
      <c r="F81" s="37">
        <v>487.41666666666669</v>
      </c>
      <c r="G81" s="37">
        <v>484.83333333333337</v>
      </c>
      <c r="H81" s="37">
        <v>497.43333333333339</v>
      </c>
      <c r="I81" s="37">
        <v>500.01666666666665</v>
      </c>
      <c r="J81" s="37">
        <v>503.73333333333341</v>
      </c>
      <c r="K81" s="28">
        <v>496.3</v>
      </c>
      <c r="L81" s="28">
        <v>490</v>
      </c>
      <c r="M81" s="28">
        <v>2.0008499999999998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1370.9</v>
      </c>
      <c r="D82" s="37">
        <v>1357.2</v>
      </c>
      <c r="E82" s="37">
        <v>1329.4</v>
      </c>
      <c r="F82" s="37">
        <v>1287.9000000000001</v>
      </c>
      <c r="G82" s="37">
        <v>1260.1000000000001</v>
      </c>
      <c r="H82" s="37">
        <v>1398.7</v>
      </c>
      <c r="I82" s="37">
        <v>1426.4999999999998</v>
      </c>
      <c r="J82" s="37">
        <v>1468</v>
      </c>
      <c r="K82" s="28">
        <v>1385</v>
      </c>
      <c r="L82" s="28">
        <v>1315.7</v>
      </c>
      <c r="M82" s="28">
        <v>2.6871399999999999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1840.7</v>
      </c>
      <c r="D83" s="37">
        <v>1841.3500000000001</v>
      </c>
      <c r="E83" s="37">
        <v>1832.3500000000004</v>
      </c>
      <c r="F83" s="37">
        <v>1824.0000000000002</v>
      </c>
      <c r="G83" s="37">
        <v>1815.0000000000005</v>
      </c>
      <c r="H83" s="37">
        <v>1849.7000000000003</v>
      </c>
      <c r="I83" s="37">
        <v>1858.6999999999998</v>
      </c>
      <c r="J83" s="37">
        <v>1867.0500000000002</v>
      </c>
      <c r="K83" s="28">
        <v>1850.35</v>
      </c>
      <c r="L83" s="28">
        <v>1833</v>
      </c>
      <c r="M83" s="28">
        <v>6.5581100000000001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159.44999999999999</v>
      </c>
      <c r="D84" s="37">
        <v>158.03333333333333</v>
      </c>
      <c r="E84" s="37">
        <v>156.11666666666667</v>
      </c>
      <c r="F84" s="37">
        <v>152.78333333333333</v>
      </c>
      <c r="G84" s="37">
        <v>150.86666666666667</v>
      </c>
      <c r="H84" s="37">
        <v>161.36666666666667</v>
      </c>
      <c r="I84" s="37">
        <v>163.28333333333336</v>
      </c>
      <c r="J84" s="37">
        <v>166.61666666666667</v>
      </c>
      <c r="K84" s="28">
        <v>159.94999999999999</v>
      </c>
      <c r="L84" s="28">
        <v>154.69999999999999</v>
      </c>
      <c r="M84" s="28">
        <v>39.879269999999998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100.45</v>
      </c>
      <c r="D85" s="37">
        <v>98.600000000000009</v>
      </c>
      <c r="E85" s="37">
        <v>96.250000000000014</v>
      </c>
      <c r="F85" s="37">
        <v>92.050000000000011</v>
      </c>
      <c r="G85" s="37">
        <v>89.700000000000017</v>
      </c>
      <c r="H85" s="37">
        <v>102.80000000000001</v>
      </c>
      <c r="I85" s="37">
        <v>105.15</v>
      </c>
      <c r="J85" s="37">
        <v>109.35000000000001</v>
      </c>
      <c r="K85" s="28">
        <v>100.95</v>
      </c>
      <c r="L85" s="28">
        <v>94.4</v>
      </c>
      <c r="M85" s="28">
        <v>208.03245000000001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266.39999999999998</v>
      </c>
      <c r="D86" s="37">
        <v>263.09999999999997</v>
      </c>
      <c r="E86" s="37">
        <v>258.19999999999993</v>
      </c>
      <c r="F86" s="37">
        <v>249.99999999999997</v>
      </c>
      <c r="G86" s="37">
        <v>245.09999999999994</v>
      </c>
      <c r="H86" s="37">
        <v>271.29999999999995</v>
      </c>
      <c r="I86" s="37">
        <v>276.19999999999993</v>
      </c>
      <c r="J86" s="37">
        <v>284.39999999999992</v>
      </c>
      <c r="K86" s="28">
        <v>268</v>
      </c>
      <c r="L86" s="28">
        <v>254.9</v>
      </c>
      <c r="M86" s="28">
        <v>13.106490000000001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139.25</v>
      </c>
      <c r="D87" s="37">
        <v>137.70000000000002</v>
      </c>
      <c r="E87" s="37">
        <v>135.70000000000005</v>
      </c>
      <c r="F87" s="37">
        <v>132.15000000000003</v>
      </c>
      <c r="G87" s="37">
        <v>130.15000000000006</v>
      </c>
      <c r="H87" s="37">
        <v>141.25000000000003</v>
      </c>
      <c r="I87" s="37">
        <v>143.24999999999997</v>
      </c>
      <c r="J87" s="37">
        <v>146.80000000000001</v>
      </c>
      <c r="K87" s="28">
        <v>139.69999999999999</v>
      </c>
      <c r="L87" s="28">
        <v>134.15</v>
      </c>
      <c r="M87" s="28">
        <v>65.976420000000005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41.1</v>
      </c>
      <c r="D88" s="37">
        <v>40.43333333333333</v>
      </c>
      <c r="E88" s="37">
        <v>39.61666666666666</v>
      </c>
      <c r="F88" s="37">
        <v>38.133333333333333</v>
      </c>
      <c r="G88" s="37">
        <v>37.316666666666663</v>
      </c>
      <c r="H88" s="37">
        <v>41.916666666666657</v>
      </c>
      <c r="I88" s="37">
        <v>42.733333333333334</v>
      </c>
      <c r="J88" s="37">
        <v>44.216666666666654</v>
      </c>
      <c r="K88" s="28">
        <v>41.25</v>
      </c>
      <c r="L88" s="28">
        <v>38.950000000000003</v>
      </c>
      <c r="M88" s="28">
        <v>301.87536999999998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3411.35</v>
      </c>
      <c r="D89" s="37">
        <v>3416.3833333333337</v>
      </c>
      <c r="E89" s="37">
        <v>3343.0166666666673</v>
      </c>
      <c r="F89" s="37">
        <v>3274.6833333333338</v>
      </c>
      <c r="G89" s="37">
        <v>3201.3166666666675</v>
      </c>
      <c r="H89" s="37">
        <v>3484.7166666666672</v>
      </c>
      <c r="I89" s="37">
        <v>3558.083333333333</v>
      </c>
      <c r="J89" s="37">
        <v>3626.416666666667</v>
      </c>
      <c r="K89" s="28">
        <v>3489.75</v>
      </c>
      <c r="L89" s="28">
        <v>3348.05</v>
      </c>
      <c r="M89" s="28">
        <v>2.1586599999999998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485.55</v>
      </c>
      <c r="D90" s="37">
        <v>480.23333333333335</v>
      </c>
      <c r="E90" s="37">
        <v>473.36666666666667</v>
      </c>
      <c r="F90" s="37">
        <v>461.18333333333334</v>
      </c>
      <c r="G90" s="37">
        <v>454.31666666666666</v>
      </c>
      <c r="H90" s="37">
        <v>492.41666666666669</v>
      </c>
      <c r="I90" s="37">
        <v>499.28333333333336</v>
      </c>
      <c r="J90" s="37">
        <v>511.4666666666667</v>
      </c>
      <c r="K90" s="28">
        <v>487.1</v>
      </c>
      <c r="L90" s="28">
        <v>468.05</v>
      </c>
      <c r="M90" s="28">
        <v>7.2735300000000001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813.75</v>
      </c>
      <c r="D91" s="37">
        <v>817.26666666666677</v>
      </c>
      <c r="E91" s="37">
        <v>799.78333333333353</v>
      </c>
      <c r="F91" s="37">
        <v>785.81666666666672</v>
      </c>
      <c r="G91" s="37">
        <v>768.33333333333348</v>
      </c>
      <c r="H91" s="37">
        <v>831.23333333333358</v>
      </c>
      <c r="I91" s="37">
        <v>848.71666666666692</v>
      </c>
      <c r="J91" s="37">
        <v>862.68333333333362</v>
      </c>
      <c r="K91" s="28">
        <v>834.75</v>
      </c>
      <c r="L91" s="28">
        <v>803.3</v>
      </c>
      <c r="M91" s="28">
        <v>25.174050000000001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550.5</v>
      </c>
      <c r="D92" s="37">
        <v>545.5</v>
      </c>
      <c r="E92" s="37">
        <v>536</v>
      </c>
      <c r="F92" s="37">
        <v>521.5</v>
      </c>
      <c r="G92" s="37">
        <v>512</v>
      </c>
      <c r="H92" s="37">
        <v>560</v>
      </c>
      <c r="I92" s="37">
        <v>569.5</v>
      </c>
      <c r="J92" s="37">
        <v>584</v>
      </c>
      <c r="K92" s="28">
        <v>555</v>
      </c>
      <c r="L92" s="28">
        <v>531</v>
      </c>
      <c r="M92" s="28">
        <v>1.2080500000000001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1554.3</v>
      </c>
      <c r="D93" s="37">
        <v>1532.4833333333333</v>
      </c>
      <c r="E93" s="37">
        <v>1502.9166666666667</v>
      </c>
      <c r="F93" s="37">
        <v>1451.5333333333333</v>
      </c>
      <c r="G93" s="37">
        <v>1421.9666666666667</v>
      </c>
      <c r="H93" s="37">
        <v>1583.8666666666668</v>
      </c>
      <c r="I93" s="37">
        <v>1613.4333333333334</v>
      </c>
      <c r="J93" s="37">
        <v>1664.8166666666668</v>
      </c>
      <c r="K93" s="28">
        <v>1562.05</v>
      </c>
      <c r="L93" s="28">
        <v>1481.1</v>
      </c>
      <c r="M93" s="28">
        <v>15.330310000000001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1712.1</v>
      </c>
      <c r="D94" s="37">
        <v>1681.9833333333333</v>
      </c>
      <c r="E94" s="37">
        <v>1648.1666666666667</v>
      </c>
      <c r="F94" s="37">
        <v>1584.2333333333333</v>
      </c>
      <c r="G94" s="37">
        <v>1550.4166666666667</v>
      </c>
      <c r="H94" s="37">
        <v>1745.9166666666667</v>
      </c>
      <c r="I94" s="37">
        <v>1779.7333333333333</v>
      </c>
      <c r="J94" s="37">
        <v>1843.6666666666667</v>
      </c>
      <c r="K94" s="28">
        <v>1715.8</v>
      </c>
      <c r="L94" s="28">
        <v>1618.05</v>
      </c>
      <c r="M94" s="28">
        <v>11.948539999999999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663.1</v>
      </c>
      <c r="D95" s="37">
        <v>651.69999999999993</v>
      </c>
      <c r="E95" s="37">
        <v>637.39999999999986</v>
      </c>
      <c r="F95" s="37">
        <v>611.69999999999993</v>
      </c>
      <c r="G95" s="37">
        <v>597.39999999999986</v>
      </c>
      <c r="H95" s="37">
        <v>677.39999999999986</v>
      </c>
      <c r="I95" s="37">
        <v>691.69999999999982</v>
      </c>
      <c r="J95" s="37">
        <v>717.39999999999986</v>
      </c>
      <c r="K95" s="28">
        <v>666</v>
      </c>
      <c r="L95" s="28">
        <v>626</v>
      </c>
      <c r="M95" s="28">
        <v>15.760759999999999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294.25</v>
      </c>
      <c r="D96" s="37">
        <v>289.3</v>
      </c>
      <c r="E96" s="37">
        <v>283.20000000000005</v>
      </c>
      <c r="F96" s="37">
        <v>272.15000000000003</v>
      </c>
      <c r="G96" s="37">
        <v>266.05000000000007</v>
      </c>
      <c r="H96" s="37">
        <v>300.35000000000002</v>
      </c>
      <c r="I96" s="37">
        <v>306.45000000000005</v>
      </c>
      <c r="J96" s="37">
        <v>317.5</v>
      </c>
      <c r="K96" s="28">
        <v>295.39999999999998</v>
      </c>
      <c r="L96" s="28">
        <v>278.25</v>
      </c>
      <c r="M96" s="28">
        <v>6.9431200000000004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1168.55</v>
      </c>
      <c r="D97" s="37">
        <v>1163.55</v>
      </c>
      <c r="E97" s="37">
        <v>1153.0999999999999</v>
      </c>
      <c r="F97" s="37">
        <v>1137.6499999999999</v>
      </c>
      <c r="G97" s="37">
        <v>1127.1999999999998</v>
      </c>
      <c r="H97" s="37">
        <v>1179</v>
      </c>
      <c r="I97" s="37">
        <v>1189.4500000000003</v>
      </c>
      <c r="J97" s="37">
        <v>1204.9000000000001</v>
      </c>
      <c r="K97" s="28">
        <v>1174</v>
      </c>
      <c r="L97" s="28">
        <v>1148.0999999999999</v>
      </c>
      <c r="M97" s="28">
        <v>30.004919999999998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2201.1</v>
      </c>
      <c r="D98" s="37">
        <v>2193.1833333333334</v>
      </c>
      <c r="E98" s="37">
        <v>2175.1166666666668</v>
      </c>
      <c r="F98" s="37">
        <v>2149.1333333333332</v>
      </c>
      <c r="G98" s="37">
        <v>2131.0666666666666</v>
      </c>
      <c r="H98" s="37">
        <v>2219.166666666667</v>
      </c>
      <c r="I98" s="37">
        <v>2237.2333333333336</v>
      </c>
      <c r="J98" s="37">
        <v>2263.2166666666672</v>
      </c>
      <c r="K98" s="28">
        <v>2211.25</v>
      </c>
      <c r="L98" s="28">
        <v>2167.1999999999998</v>
      </c>
      <c r="M98" s="28">
        <v>2.7083699999999999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1517.8</v>
      </c>
      <c r="D99" s="37">
        <v>1505.25</v>
      </c>
      <c r="E99" s="37">
        <v>1485.6</v>
      </c>
      <c r="F99" s="37">
        <v>1453.3999999999999</v>
      </c>
      <c r="G99" s="37">
        <v>1433.7499999999998</v>
      </c>
      <c r="H99" s="37">
        <v>1537.45</v>
      </c>
      <c r="I99" s="37">
        <v>1557.1000000000001</v>
      </c>
      <c r="J99" s="37">
        <v>1589.3000000000002</v>
      </c>
      <c r="K99" s="28">
        <v>1524.9</v>
      </c>
      <c r="L99" s="28">
        <v>1473.05</v>
      </c>
      <c r="M99" s="28">
        <v>65.675330000000002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573.6</v>
      </c>
      <c r="D100" s="37">
        <v>566.56666666666661</v>
      </c>
      <c r="E100" s="37">
        <v>558.63333333333321</v>
      </c>
      <c r="F100" s="37">
        <v>543.66666666666663</v>
      </c>
      <c r="G100" s="37">
        <v>535.73333333333323</v>
      </c>
      <c r="H100" s="37">
        <v>581.53333333333319</v>
      </c>
      <c r="I100" s="37">
        <v>589.46666666666658</v>
      </c>
      <c r="J100" s="37">
        <v>604.43333333333317</v>
      </c>
      <c r="K100" s="28">
        <v>574.5</v>
      </c>
      <c r="L100" s="28">
        <v>551.6</v>
      </c>
      <c r="M100" s="28">
        <v>42.823239999999998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1189.8</v>
      </c>
      <c r="D101" s="37">
        <v>1174.9333333333334</v>
      </c>
      <c r="E101" s="37">
        <v>1155.8666666666668</v>
      </c>
      <c r="F101" s="37">
        <v>1121.9333333333334</v>
      </c>
      <c r="G101" s="37">
        <v>1102.8666666666668</v>
      </c>
      <c r="H101" s="37">
        <v>1208.8666666666668</v>
      </c>
      <c r="I101" s="37">
        <v>1227.9333333333334</v>
      </c>
      <c r="J101" s="37">
        <v>1261.8666666666668</v>
      </c>
      <c r="K101" s="28">
        <v>1194</v>
      </c>
      <c r="L101" s="28">
        <v>1141</v>
      </c>
      <c r="M101" s="28">
        <v>13.259410000000001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2778.65</v>
      </c>
      <c r="D102" s="37">
        <v>2732.1666666666665</v>
      </c>
      <c r="E102" s="37">
        <v>2676.4833333333331</v>
      </c>
      <c r="F102" s="37">
        <v>2574.3166666666666</v>
      </c>
      <c r="G102" s="37">
        <v>2518.6333333333332</v>
      </c>
      <c r="H102" s="37">
        <v>2834.333333333333</v>
      </c>
      <c r="I102" s="37">
        <v>2890.0166666666664</v>
      </c>
      <c r="J102" s="37">
        <v>2992.1833333333329</v>
      </c>
      <c r="K102" s="28">
        <v>2787.85</v>
      </c>
      <c r="L102" s="28">
        <v>2630</v>
      </c>
      <c r="M102" s="28">
        <v>11.31545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533.85</v>
      </c>
      <c r="D103" s="37">
        <v>527.9666666666667</v>
      </c>
      <c r="E103" s="37">
        <v>519.58333333333337</v>
      </c>
      <c r="F103" s="37">
        <v>505.31666666666672</v>
      </c>
      <c r="G103" s="37">
        <v>496.93333333333339</v>
      </c>
      <c r="H103" s="37">
        <v>542.23333333333335</v>
      </c>
      <c r="I103" s="37">
        <v>550.61666666666656</v>
      </c>
      <c r="J103" s="37">
        <v>564.88333333333333</v>
      </c>
      <c r="K103" s="28">
        <v>536.35</v>
      </c>
      <c r="L103" s="28">
        <v>513.70000000000005</v>
      </c>
      <c r="M103" s="28">
        <v>82.332170000000005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1367.4</v>
      </c>
      <c r="D104" s="37">
        <v>1352.1166666666668</v>
      </c>
      <c r="E104" s="37">
        <v>1331.2833333333335</v>
      </c>
      <c r="F104" s="37">
        <v>1295.1666666666667</v>
      </c>
      <c r="G104" s="37">
        <v>1274.3333333333335</v>
      </c>
      <c r="H104" s="37">
        <v>1388.2333333333336</v>
      </c>
      <c r="I104" s="37">
        <v>1409.0666666666666</v>
      </c>
      <c r="J104" s="37">
        <v>1445.1833333333336</v>
      </c>
      <c r="K104" s="28">
        <v>1372.95</v>
      </c>
      <c r="L104" s="28">
        <v>1316</v>
      </c>
      <c r="M104" s="28">
        <v>3.2481599999999999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131.65</v>
      </c>
      <c r="D105" s="37">
        <v>128.81666666666666</v>
      </c>
      <c r="E105" s="37">
        <v>125.13333333333333</v>
      </c>
      <c r="F105" s="37">
        <v>118.61666666666666</v>
      </c>
      <c r="G105" s="37">
        <v>114.93333333333332</v>
      </c>
      <c r="H105" s="37">
        <v>135.33333333333331</v>
      </c>
      <c r="I105" s="37">
        <v>139.01666666666665</v>
      </c>
      <c r="J105" s="37">
        <v>145.53333333333333</v>
      </c>
      <c r="K105" s="28">
        <v>132.5</v>
      </c>
      <c r="L105" s="28">
        <v>122.3</v>
      </c>
      <c r="M105" s="28">
        <v>88.770229999999998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295.5</v>
      </c>
      <c r="D106" s="37">
        <v>291.43333333333334</v>
      </c>
      <c r="E106" s="37">
        <v>286.61666666666667</v>
      </c>
      <c r="F106" s="37">
        <v>277.73333333333335</v>
      </c>
      <c r="G106" s="37">
        <v>272.91666666666669</v>
      </c>
      <c r="H106" s="37">
        <v>300.31666666666666</v>
      </c>
      <c r="I106" s="37">
        <v>305.13333333333338</v>
      </c>
      <c r="J106" s="37">
        <v>314.01666666666665</v>
      </c>
      <c r="K106" s="28">
        <v>296.25</v>
      </c>
      <c r="L106" s="28">
        <v>282.55</v>
      </c>
      <c r="M106" s="28">
        <v>22.348579999999998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2290.1</v>
      </c>
      <c r="D107" s="37">
        <v>2272.2666666666669</v>
      </c>
      <c r="E107" s="37">
        <v>2240.3833333333337</v>
      </c>
      <c r="F107" s="37">
        <v>2190.666666666667</v>
      </c>
      <c r="G107" s="37">
        <v>2158.7833333333338</v>
      </c>
      <c r="H107" s="37">
        <v>2321.9833333333336</v>
      </c>
      <c r="I107" s="37">
        <v>2353.8666666666668</v>
      </c>
      <c r="J107" s="37">
        <v>2403.5833333333335</v>
      </c>
      <c r="K107" s="28">
        <v>2304.15</v>
      </c>
      <c r="L107" s="28">
        <v>2222.5500000000002</v>
      </c>
      <c r="M107" s="28">
        <v>15.3307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315.10000000000002</v>
      </c>
      <c r="D108" s="37">
        <v>313.73333333333335</v>
      </c>
      <c r="E108" s="37">
        <v>311.11666666666667</v>
      </c>
      <c r="F108" s="37">
        <v>307.13333333333333</v>
      </c>
      <c r="G108" s="37">
        <v>304.51666666666665</v>
      </c>
      <c r="H108" s="37">
        <v>317.7166666666667</v>
      </c>
      <c r="I108" s="37">
        <v>320.33333333333337</v>
      </c>
      <c r="J108" s="37">
        <v>324.31666666666672</v>
      </c>
      <c r="K108" s="28">
        <v>316.35000000000002</v>
      </c>
      <c r="L108" s="28">
        <v>309.75</v>
      </c>
      <c r="M108" s="28">
        <v>4.8079099999999997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2340.25</v>
      </c>
      <c r="D109" s="37">
        <v>2324.0333333333333</v>
      </c>
      <c r="E109" s="37">
        <v>2303.0666666666666</v>
      </c>
      <c r="F109" s="37">
        <v>2265.8833333333332</v>
      </c>
      <c r="G109" s="37">
        <v>2244.9166666666665</v>
      </c>
      <c r="H109" s="37">
        <v>2361.2166666666667</v>
      </c>
      <c r="I109" s="37">
        <v>2382.1833333333329</v>
      </c>
      <c r="J109" s="37">
        <v>2419.3666666666668</v>
      </c>
      <c r="K109" s="28">
        <v>2345</v>
      </c>
      <c r="L109" s="28">
        <v>2286.85</v>
      </c>
      <c r="M109" s="28">
        <v>91.537059999999997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776.05</v>
      </c>
      <c r="D110" s="37">
        <v>765.75</v>
      </c>
      <c r="E110" s="37">
        <v>753.5</v>
      </c>
      <c r="F110" s="37">
        <v>730.95</v>
      </c>
      <c r="G110" s="37">
        <v>718.7</v>
      </c>
      <c r="H110" s="37">
        <v>788.3</v>
      </c>
      <c r="I110" s="37">
        <v>800.55</v>
      </c>
      <c r="J110" s="37">
        <v>823.09999999999991</v>
      </c>
      <c r="K110" s="28">
        <v>778</v>
      </c>
      <c r="L110" s="28">
        <v>743.2</v>
      </c>
      <c r="M110" s="28">
        <v>188.80659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1295.0999999999999</v>
      </c>
      <c r="D111" s="37">
        <v>1289.6833333333334</v>
      </c>
      <c r="E111" s="37">
        <v>1279.4166666666667</v>
      </c>
      <c r="F111" s="37">
        <v>1263.7333333333333</v>
      </c>
      <c r="G111" s="37">
        <v>1253.4666666666667</v>
      </c>
      <c r="H111" s="37">
        <v>1305.3666666666668</v>
      </c>
      <c r="I111" s="37">
        <v>1315.6333333333332</v>
      </c>
      <c r="J111" s="37">
        <v>1331.3166666666668</v>
      </c>
      <c r="K111" s="28">
        <v>1299.95</v>
      </c>
      <c r="L111" s="28">
        <v>1274</v>
      </c>
      <c r="M111" s="28">
        <v>7.3955900000000003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507.1</v>
      </c>
      <c r="D112" s="37">
        <v>507.2</v>
      </c>
      <c r="E112" s="37">
        <v>500</v>
      </c>
      <c r="F112" s="37">
        <v>492.90000000000003</v>
      </c>
      <c r="G112" s="37">
        <v>485.70000000000005</v>
      </c>
      <c r="H112" s="37">
        <v>514.29999999999995</v>
      </c>
      <c r="I112" s="37">
        <v>521.49999999999989</v>
      </c>
      <c r="J112" s="37">
        <v>528.59999999999991</v>
      </c>
      <c r="K112" s="28">
        <v>514.4</v>
      </c>
      <c r="L112" s="28">
        <v>500.1</v>
      </c>
      <c r="M112" s="28">
        <v>46.581000000000003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721.3</v>
      </c>
      <c r="D113" s="37">
        <v>723.2166666666667</v>
      </c>
      <c r="E113" s="37">
        <v>712.73333333333335</v>
      </c>
      <c r="F113" s="37">
        <v>704.16666666666663</v>
      </c>
      <c r="G113" s="37">
        <v>693.68333333333328</v>
      </c>
      <c r="H113" s="37">
        <v>731.78333333333342</v>
      </c>
      <c r="I113" s="37">
        <v>742.26666666666677</v>
      </c>
      <c r="J113" s="37">
        <v>750.83333333333348</v>
      </c>
      <c r="K113" s="28">
        <v>733.7</v>
      </c>
      <c r="L113" s="28">
        <v>714.65</v>
      </c>
      <c r="M113" s="28">
        <v>5.4679799999999998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45.4</v>
      </c>
      <c r="D114" s="37">
        <v>44.633333333333333</v>
      </c>
      <c r="E114" s="37">
        <v>43.666666666666664</v>
      </c>
      <c r="F114" s="37">
        <v>41.93333333333333</v>
      </c>
      <c r="G114" s="37">
        <v>40.966666666666661</v>
      </c>
      <c r="H114" s="37">
        <v>46.366666666666667</v>
      </c>
      <c r="I114" s="37">
        <v>47.333333333333336</v>
      </c>
      <c r="J114" s="37">
        <v>49.06666666666667</v>
      </c>
      <c r="K114" s="28">
        <v>45.6</v>
      </c>
      <c r="L114" s="28">
        <v>42.9</v>
      </c>
      <c r="M114" s="28">
        <v>289.96530999999999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223</v>
      </c>
      <c r="D115" s="37">
        <v>221.68333333333331</v>
      </c>
      <c r="E115" s="37">
        <v>219.86666666666662</v>
      </c>
      <c r="F115" s="37">
        <v>216.73333333333332</v>
      </c>
      <c r="G115" s="37">
        <v>214.91666666666663</v>
      </c>
      <c r="H115" s="37">
        <v>224.81666666666661</v>
      </c>
      <c r="I115" s="37">
        <v>226.63333333333327</v>
      </c>
      <c r="J115" s="37">
        <v>229.76666666666659</v>
      </c>
      <c r="K115" s="28">
        <v>223.5</v>
      </c>
      <c r="L115" s="28">
        <v>218.55</v>
      </c>
      <c r="M115" s="28">
        <v>128.75310999999999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5166.8999999999996</v>
      </c>
      <c r="D116" s="37">
        <v>5127.166666666667</v>
      </c>
      <c r="E116" s="37">
        <v>5024.3333333333339</v>
      </c>
      <c r="F116" s="37">
        <v>4881.7666666666673</v>
      </c>
      <c r="G116" s="37">
        <v>4778.9333333333343</v>
      </c>
      <c r="H116" s="37">
        <v>5269.7333333333336</v>
      </c>
      <c r="I116" s="37">
        <v>5372.5666666666675</v>
      </c>
      <c r="J116" s="37">
        <v>5515.1333333333332</v>
      </c>
      <c r="K116" s="28">
        <v>5230</v>
      </c>
      <c r="L116" s="28">
        <v>4984.6000000000004</v>
      </c>
      <c r="M116" s="28">
        <v>1.7103999999999999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153.80000000000001</v>
      </c>
      <c r="D117" s="37">
        <v>151.20000000000002</v>
      </c>
      <c r="E117" s="37">
        <v>147.40000000000003</v>
      </c>
      <c r="F117" s="37">
        <v>141.00000000000003</v>
      </c>
      <c r="G117" s="37">
        <v>137.20000000000005</v>
      </c>
      <c r="H117" s="37">
        <v>157.60000000000002</v>
      </c>
      <c r="I117" s="37">
        <v>161.40000000000003</v>
      </c>
      <c r="J117" s="37">
        <v>167.8</v>
      </c>
      <c r="K117" s="28">
        <v>155</v>
      </c>
      <c r="L117" s="28">
        <v>144.80000000000001</v>
      </c>
      <c r="M117" s="28">
        <v>40.59534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206</v>
      </c>
      <c r="D118" s="37">
        <v>202.33333333333334</v>
      </c>
      <c r="E118" s="37">
        <v>197.76666666666668</v>
      </c>
      <c r="F118" s="37">
        <v>189.53333333333333</v>
      </c>
      <c r="G118" s="37">
        <v>184.96666666666667</v>
      </c>
      <c r="H118" s="37">
        <v>210.56666666666669</v>
      </c>
      <c r="I118" s="37">
        <v>215.13333333333335</v>
      </c>
      <c r="J118" s="37">
        <v>223.3666666666667</v>
      </c>
      <c r="K118" s="28">
        <v>206.9</v>
      </c>
      <c r="L118" s="28">
        <v>194.1</v>
      </c>
      <c r="M118" s="28">
        <v>33.572229999999998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118.75</v>
      </c>
      <c r="D119" s="37">
        <v>117.41666666666667</v>
      </c>
      <c r="E119" s="37">
        <v>115.83333333333334</v>
      </c>
      <c r="F119" s="37">
        <v>112.91666666666667</v>
      </c>
      <c r="G119" s="37">
        <v>111.33333333333334</v>
      </c>
      <c r="H119" s="37">
        <v>120.33333333333334</v>
      </c>
      <c r="I119" s="37">
        <v>121.91666666666669</v>
      </c>
      <c r="J119" s="37">
        <v>124.83333333333334</v>
      </c>
      <c r="K119" s="28">
        <v>119</v>
      </c>
      <c r="L119" s="28">
        <v>114.5</v>
      </c>
      <c r="M119" s="28">
        <v>86.52149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820.5</v>
      </c>
      <c r="D120" s="37">
        <v>811.66666666666663</v>
      </c>
      <c r="E120" s="37">
        <v>800.33333333333326</v>
      </c>
      <c r="F120" s="37">
        <v>780.16666666666663</v>
      </c>
      <c r="G120" s="37">
        <v>768.83333333333326</v>
      </c>
      <c r="H120" s="37">
        <v>831.83333333333326</v>
      </c>
      <c r="I120" s="37">
        <v>843.16666666666652</v>
      </c>
      <c r="J120" s="37">
        <v>863.33333333333326</v>
      </c>
      <c r="K120" s="28">
        <v>823</v>
      </c>
      <c r="L120" s="28">
        <v>791.5</v>
      </c>
      <c r="M120" s="28">
        <v>43.585619999999999</v>
      </c>
      <c r="N120" s="1"/>
      <c r="O120" s="1"/>
    </row>
    <row r="121" spans="1:15" ht="12.75" customHeight="1">
      <c r="A121" s="53">
        <v>112</v>
      </c>
      <c r="B121" s="28" t="s">
        <v>832</v>
      </c>
      <c r="C121" s="28">
        <v>22.5</v>
      </c>
      <c r="D121" s="37">
        <v>22.383333333333336</v>
      </c>
      <c r="E121" s="37">
        <v>22.216666666666672</v>
      </c>
      <c r="F121" s="37">
        <v>21.933333333333337</v>
      </c>
      <c r="G121" s="37">
        <v>21.766666666666673</v>
      </c>
      <c r="H121" s="37">
        <v>22.666666666666671</v>
      </c>
      <c r="I121" s="37">
        <v>22.833333333333336</v>
      </c>
      <c r="J121" s="37">
        <v>23.116666666666671</v>
      </c>
      <c r="K121" s="28">
        <v>22.55</v>
      </c>
      <c r="L121" s="28">
        <v>22.1</v>
      </c>
      <c r="M121" s="28">
        <v>63.293149999999997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383.75</v>
      </c>
      <c r="D122" s="37">
        <v>380.85000000000008</v>
      </c>
      <c r="E122" s="37">
        <v>375.00000000000017</v>
      </c>
      <c r="F122" s="37">
        <v>366.25000000000011</v>
      </c>
      <c r="G122" s="37">
        <v>360.4000000000002</v>
      </c>
      <c r="H122" s="37">
        <v>389.60000000000014</v>
      </c>
      <c r="I122" s="37">
        <v>395.45000000000005</v>
      </c>
      <c r="J122" s="37">
        <v>404.2000000000001</v>
      </c>
      <c r="K122" s="28">
        <v>386.7</v>
      </c>
      <c r="L122" s="28">
        <v>372.1</v>
      </c>
      <c r="M122" s="28">
        <v>25.75874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256.85000000000002</v>
      </c>
      <c r="D123" s="37">
        <v>254.08333333333334</v>
      </c>
      <c r="E123" s="37">
        <v>249.66666666666669</v>
      </c>
      <c r="F123" s="37">
        <v>242.48333333333335</v>
      </c>
      <c r="G123" s="37">
        <v>238.06666666666669</v>
      </c>
      <c r="H123" s="37">
        <v>261.26666666666665</v>
      </c>
      <c r="I123" s="37">
        <v>265.68333333333339</v>
      </c>
      <c r="J123" s="37">
        <v>272.86666666666667</v>
      </c>
      <c r="K123" s="28">
        <v>258.5</v>
      </c>
      <c r="L123" s="28">
        <v>246.9</v>
      </c>
      <c r="M123" s="28">
        <v>29.422070000000001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969.7</v>
      </c>
      <c r="D124" s="37">
        <v>954.98333333333323</v>
      </c>
      <c r="E124" s="37">
        <v>937.96666666666647</v>
      </c>
      <c r="F124" s="37">
        <v>906.23333333333323</v>
      </c>
      <c r="G124" s="37">
        <v>889.21666666666647</v>
      </c>
      <c r="H124" s="37">
        <v>986.71666666666647</v>
      </c>
      <c r="I124" s="37">
        <v>1003.7333333333331</v>
      </c>
      <c r="J124" s="37">
        <v>1035.4666666666665</v>
      </c>
      <c r="K124" s="28">
        <v>972</v>
      </c>
      <c r="L124" s="28">
        <v>923.25</v>
      </c>
      <c r="M124" s="28">
        <v>39.855589999999999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4682.55</v>
      </c>
      <c r="D125" s="37">
        <v>4629.1833333333334</v>
      </c>
      <c r="E125" s="37">
        <v>4558.3666666666668</v>
      </c>
      <c r="F125" s="37">
        <v>4434.1833333333334</v>
      </c>
      <c r="G125" s="37">
        <v>4363.3666666666668</v>
      </c>
      <c r="H125" s="37">
        <v>4753.3666666666668</v>
      </c>
      <c r="I125" s="37">
        <v>4824.1833333333343</v>
      </c>
      <c r="J125" s="37">
        <v>4948.3666666666668</v>
      </c>
      <c r="K125" s="28">
        <v>4700</v>
      </c>
      <c r="L125" s="28">
        <v>4505</v>
      </c>
      <c r="M125" s="28">
        <v>3.8331499999999998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1738.25</v>
      </c>
      <c r="D126" s="37">
        <v>1725.1499999999999</v>
      </c>
      <c r="E126" s="37">
        <v>1703.5499999999997</v>
      </c>
      <c r="F126" s="37">
        <v>1668.85</v>
      </c>
      <c r="G126" s="37">
        <v>1647.2499999999998</v>
      </c>
      <c r="H126" s="37">
        <v>1759.8499999999997</v>
      </c>
      <c r="I126" s="37">
        <v>1781.4499999999996</v>
      </c>
      <c r="J126" s="37">
        <v>1816.1499999999996</v>
      </c>
      <c r="K126" s="28">
        <v>1746.75</v>
      </c>
      <c r="L126" s="28">
        <v>1690.45</v>
      </c>
      <c r="M126" s="28">
        <v>46.699150000000003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2190.6</v>
      </c>
      <c r="D127" s="37">
        <v>2153.6999999999998</v>
      </c>
      <c r="E127" s="37">
        <v>2108.4499999999998</v>
      </c>
      <c r="F127" s="37">
        <v>2026.3000000000002</v>
      </c>
      <c r="G127" s="37">
        <v>1981.0500000000002</v>
      </c>
      <c r="H127" s="37">
        <v>2235.8499999999995</v>
      </c>
      <c r="I127" s="37">
        <v>2281.0999999999995</v>
      </c>
      <c r="J127" s="37">
        <v>2363.2499999999991</v>
      </c>
      <c r="K127" s="28">
        <v>2198.9499999999998</v>
      </c>
      <c r="L127" s="28">
        <v>2071.5500000000002</v>
      </c>
      <c r="M127" s="28">
        <v>10.91103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989.05</v>
      </c>
      <c r="D128" s="37">
        <v>974.66666666666663</v>
      </c>
      <c r="E128" s="37">
        <v>954.38333333333321</v>
      </c>
      <c r="F128" s="37">
        <v>919.71666666666658</v>
      </c>
      <c r="G128" s="37">
        <v>899.43333333333317</v>
      </c>
      <c r="H128" s="37">
        <v>1009.3333333333333</v>
      </c>
      <c r="I128" s="37">
        <v>1029.6166666666668</v>
      </c>
      <c r="J128" s="37">
        <v>1064.2833333333333</v>
      </c>
      <c r="K128" s="28">
        <v>994.95</v>
      </c>
      <c r="L128" s="28">
        <v>940</v>
      </c>
      <c r="M128" s="28">
        <v>9.4089799999999997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328.8</v>
      </c>
      <c r="D129" s="37">
        <v>323.64999999999998</v>
      </c>
      <c r="E129" s="37">
        <v>313.29999999999995</v>
      </c>
      <c r="F129" s="37">
        <v>297.79999999999995</v>
      </c>
      <c r="G129" s="37">
        <v>287.44999999999993</v>
      </c>
      <c r="H129" s="37">
        <v>339.15</v>
      </c>
      <c r="I129" s="37">
        <v>349.5</v>
      </c>
      <c r="J129" s="37">
        <v>365</v>
      </c>
      <c r="K129" s="28">
        <v>334</v>
      </c>
      <c r="L129" s="28">
        <v>308.14999999999998</v>
      </c>
      <c r="M129" s="28">
        <v>4.6202699999999997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640.65</v>
      </c>
      <c r="D130" s="37">
        <v>633.73333333333323</v>
      </c>
      <c r="E130" s="37">
        <v>624.01666666666642</v>
      </c>
      <c r="F130" s="37">
        <v>607.38333333333321</v>
      </c>
      <c r="G130" s="37">
        <v>597.6666666666664</v>
      </c>
      <c r="H130" s="37">
        <v>650.36666666666645</v>
      </c>
      <c r="I130" s="37">
        <v>660.08333333333337</v>
      </c>
      <c r="J130" s="37">
        <v>676.71666666666647</v>
      </c>
      <c r="K130" s="28">
        <v>643.45000000000005</v>
      </c>
      <c r="L130" s="28">
        <v>617.1</v>
      </c>
      <c r="M130" s="28">
        <v>40.018389999999997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415.7</v>
      </c>
      <c r="D131" s="37">
        <v>408.76666666666665</v>
      </c>
      <c r="E131" s="37">
        <v>399.93333333333328</v>
      </c>
      <c r="F131" s="37">
        <v>384.16666666666663</v>
      </c>
      <c r="G131" s="37">
        <v>375.33333333333326</v>
      </c>
      <c r="H131" s="37">
        <v>424.5333333333333</v>
      </c>
      <c r="I131" s="37">
        <v>433.36666666666667</v>
      </c>
      <c r="J131" s="37">
        <v>449.13333333333333</v>
      </c>
      <c r="K131" s="28">
        <v>417.6</v>
      </c>
      <c r="L131" s="28">
        <v>393</v>
      </c>
      <c r="M131" s="28">
        <v>112.25763999999999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3144.5</v>
      </c>
      <c r="D132" s="37">
        <v>3083.5</v>
      </c>
      <c r="E132" s="37">
        <v>3011</v>
      </c>
      <c r="F132" s="37">
        <v>2877.5</v>
      </c>
      <c r="G132" s="37">
        <v>2805</v>
      </c>
      <c r="H132" s="37">
        <v>3217</v>
      </c>
      <c r="I132" s="37">
        <v>3289.5</v>
      </c>
      <c r="J132" s="37">
        <v>3423</v>
      </c>
      <c r="K132" s="28">
        <v>3156</v>
      </c>
      <c r="L132" s="28">
        <v>2950</v>
      </c>
      <c r="M132" s="28">
        <v>14.53009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1813.1</v>
      </c>
      <c r="D133" s="37">
        <v>1792.7166666666665</v>
      </c>
      <c r="E133" s="37">
        <v>1766.4333333333329</v>
      </c>
      <c r="F133" s="37">
        <v>1719.7666666666664</v>
      </c>
      <c r="G133" s="37">
        <v>1693.4833333333329</v>
      </c>
      <c r="H133" s="37">
        <v>1839.383333333333</v>
      </c>
      <c r="I133" s="37">
        <v>1865.6666666666663</v>
      </c>
      <c r="J133" s="37">
        <v>1912.333333333333</v>
      </c>
      <c r="K133" s="28">
        <v>1819</v>
      </c>
      <c r="L133" s="28">
        <v>1746.05</v>
      </c>
      <c r="M133" s="28">
        <v>20.55275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72.099999999999994</v>
      </c>
      <c r="D134" s="37">
        <v>71.05</v>
      </c>
      <c r="E134" s="37">
        <v>69.8</v>
      </c>
      <c r="F134" s="37">
        <v>67.5</v>
      </c>
      <c r="G134" s="37">
        <v>66.25</v>
      </c>
      <c r="H134" s="37">
        <v>73.349999999999994</v>
      </c>
      <c r="I134" s="37">
        <v>74.599999999999994</v>
      </c>
      <c r="J134" s="37">
        <v>76.899999999999991</v>
      </c>
      <c r="K134" s="28">
        <v>72.3</v>
      </c>
      <c r="L134" s="28">
        <v>68.75</v>
      </c>
      <c r="M134" s="28">
        <v>70.593540000000004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4552.5</v>
      </c>
      <c r="D135" s="37">
        <v>4518.4666666666662</v>
      </c>
      <c r="E135" s="37">
        <v>4461.9333333333325</v>
      </c>
      <c r="F135" s="37">
        <v>4371.3666666666659</v>
      </c>
      <c r="G135" s="37">
        <v>4314.8333333333321</v>
      </c>
      <c r="H135" s="37">
        <v>4609.0333333333328</v>
      </c>
      <c r="I135" s="37">
        <v>4665.5666666666675</v>
      </c>
      <c r="J135" s="37">
        <v>4756.1333333333332</v>
      </c>
      <c r="K135" s="28">
        <v>4575</v>
      </c>
      <c r="L135" s="28">
        <v>4427.8999999999996</v>
      </c>
      <c r="M135" s="28">
        <v>2.39195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387</v>
      </c>
      <c r="D136" s="37">
        <v>378.34999999999997</v>
      </c>
      <c r="E136" s="37">
        <v>367.69999999999993</v>
      </c>
      <c r="F136" s="37">
        <v>348.4</v>
      </c>
      <c r="G136" s="37">
        <v>337.74999999999994</v>
      </c>
      <c r="H136" s="37">
        <v>397.64999999999992</v>
      </c>
      <c r="I136" s="37">
        <v>408.2999999999999</v>
      </c>
      <c r="J136" s="37">
        <v>427.59999999999991</v>
      </c>
      <c r="K136" s="28">
        <v>389</v>
      </c>
      <c r="L136" s="28">
        <v>359.05</v>
      </c>
      <c r="M136" s="28">
        <v>99.695329999999998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6102.65</v>
      </c>
      <c r="D137" s="37">
        <v>6033.5</v>
      </c>
      <c r="E137" s="37">
        <v>5957</v>
      </c>
      <c r="F137" s="37">
        <v>5811.35</v>
      </c>
      <c r="G137" s="37">
        <v>5734.85</v>
      </c>
      <c r="H137" s="37">
        <v>6179.15</v>
      </c>
      <c r="I137" s="37">
        <v>6255.65</v>
      </c>
      <c r="J137" s="37">
        <v>6401.2999999999993</v>
      </c>
      <c r="K137" s="28">
        <v>6110</v>
      </c>
      <c r="L137" s="28">
        <v>5887.85</v>
      </c>
      <c r="M137" s="28">
        <v>2.0459399999999999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1876.05</v>
      </c>
      <c r="D138" s="37">
        <v>1854.7333333333336</v>
      </c>
      <c r="E138" s="37">
        <v>1827.4666666666672</v>
      </c>
      <c r="F138" s="37">
        <v>1778.8833333333337</v>
      </c>
      <c r="G138" s="37">
        <v>1751.6166666666672</v>
      </c>
      <c r="H138" s="37">
        <v>1903.3166666666671</v>
      </c>
      <c r="I138" s="37">
        <v>1930.5833333333335</v>
      </c>
      <c r="J138" s="37">
        <v>1979.166666666667</v>
      </c>
      <c r="K138" s="28">
        <v>1882</v>
      </c>
      <c r="L138" s="28">
        <v>1806.15</v>
      </c>
      <c r="M138" s="28">
        <v>26.021339999999999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549.95000000000005</v>
      </c>
      <c r="D139" s="37">
        <v>544.13333333333333</v>
      </c>
      <c r="E139" s="37">
        <v>536.31666666666661</v>
      </c>
      <c r="F139" s="37">
        <v>522.68333333333328</v>
      </c>
      <c r="G139" s="37">
        <v>514.86666666666656</v>
      </c>
      <c r="H139" s="37">
        <v>557.76666666666665</v>
      </c>
      <c r="I139" s="37">
        <v>565.58333333333348</v>
      </c>
      <c r="J139" s="37">
        <v>579.2166666666667</v>
      </c>
      <c r="K139" s="28">
        <v>551.95000000000005</v>
      </c>
      <c r="L139" s="28">
        <v>530.5</v>
      </c>
      <c r="M139" s="28">
        <v>32.365569999999998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764.2</v>
      </c>
      <c r="D140" s="37">
        <v>760</v>
      </c>
      <c r="E140" s="37">
        <v>752.2</v>
      </c>
      <c r="F140" s="37">
        <v>740.2</v>
      </c>
      <c r="G140" s="37">
        <v>732.40000000000009</v>
      </c>
      <c r="H140" s="37">
        <v>772</v>
      </c>
      <c r="I140" s="37">
        <v>779.8</v>
      </c>
      <c r="J140" s="37">
        <v>791.8</v>
      </c>
      <c r="K140" s="28">
        <v>767.8</v>
      </c>
      <c r="L140" s="28">
        <v>748</v>
      </c>
      <c r="M140" s="28">
        <v>24.764330000000001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66680.149999999994</v>
      </c>
      <c r="D141" s="37">
        <v>66229.033333333326</v>
      </c>
      <c r="E141" s="37">
        <v>65458.166666666657</v>
      </c>
      <c r="F141" s="37">
        <v>64236.183333333334</v>
      </c>
      <c r="G141" s="37">
        <v>63465.316666666666</v>
      </c>
      <c r="H141" s="37">
        <v>67451.016666666648</v>
      </c>
      <c r="I141" s="37">
        <v>68221.883333333317</v>
      </c>
      <c r="J141" s="37">
        <v>69443.86666666664</v>
      </c>
      <c r="K141" s="28">
        <v>66999.899999999994</v>
      </c>
      <c r="L141" s="28">
        <v>65007.05</v>
      </c>
      <c r="M141" s="28">
        <v>0.14444000000000001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800.15</v>
      </c>
      <c r="D142" s="37">
        <v>793.75</v>
      </c>
      <c r="E142" s="37">
        <v>777.5</v>
      </c>
      <c r="F142" s="37">
        <v>754.85</v>
      </c>
      <c r="G142" s="37">
        <v>738.6</v>
      </c>
      <c r="H142" s="37">
        <v>816.4</v>
      </c>
      <c r="I142" s="37">
        <v>832.65</v>
      </c>
      <c r="J142" s="37">
        <v>855.3</v>
      </c>
      <c r="K142" s="28">
        <v>810</v>
      </c>
      <c r="L142" s="28">
        <v>771.1</v>
      </c>
      <c r="M142" s="28">
        <v>5.4765499999999996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153.65</v>
      </c>
      <c r="D143" s="37">
        <v>150.79999999999998</v>
      </c>
      <c r="E143" s="37">
        <v>147.59999999999997</v>
      </c>
      <c r="F143" s="37">
        <v>141.54999999999998</v>
      </c>
      <c r="G143" s="37">
        <v>138.34999999999997</v>
      </c>
      <c r="H143" s="37">
        <v>156.84999999999997</v>
      </c>
      <c r="I143" s="37">
        <v>160.04999999999995</v>
      </c>
      <c r="J143" s="37">
        <v>166.09999999999997</v>
      </c>
      <c r="K143" s="28">
        <v>154</v>
      </c>
      <c r="L143" s="28">
        <v>144.75</v>
      </c>
      <c r="M143" s="28">
        <v>52.158479999999997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854.6</v>
      </c>
      <c r="D144" s="37">
        <v>844.33333333333337</v>
      </c>
      <c r="E144" s="37">
        <v>830.66666666666674</v>
      </c>
      <c r="F144" s="37">
        <v>806.73333333333335</v>
      </c>
      <c r="G144" s="37">
        <v>793.06666666666672</v>
      </c>
      <c r="H144" s="37">
        <v>868.26666666666677</v>
      </c>
      <c r="I144" s="37">
        <v>881.93333333333351</v>
      </c>
      <c r="J144" s="37">
        <v>905.86666666666679</v>
      </c>
      <c r="K144" s="28">
        <v>858</v>
      </c>
      <c r="L144" s="28">
        <v>820.4</v>
      </c>
      <c r="M144" s="28">
        <v>27.283280000000001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127.6</v>
      </c>
      <c r="D145" s="37">
        <v>131</v>
      </c>
      <c r="E145" s="37">
        <v>120.35</v>
      </c>
      <c r="F145" s="37">
        <v>113.1</v>
      </c>
      <c r="G145" s="37">
        <v>102.44999999999999</v>
      </c>
      <c r="H145" s="37">
        <v>138.25</v>
      </c>
      <c r="I145" s="37">
        <v>148.89999999999998</v>
      </c>
      <c r="J145" s="37">
        <v>156.15</v>
      </c>
      <c r="K145" s="28">
        <v>141.65</v>
      </c>
      <c r="L145" s="28">
        <v>123.75</v>
      </c>
      <c r="M145" s="28">
        <v>430.55953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503.15</v>
      </c>
      <c r="D146" s="37">
        <v>498.05</v>
      </c>
      <c r="E146" s="37">
        <v>492.1</v>
      </c>
      <c r="F146" s="37">
        <v>481.05</v>
      </c>
      <c r="G146" s="37">
        <v>475.1</v>
      </c>
      <c r="H146" s="37">
        <v>509.1</v>
      </c>
      <c r="I146" s="37">
        <v>515.04999999999995</v>
      </c>
      <c r="J146" s="37">
        <v>526.1</v>
      </c>
      <c r="K146" s="28">
        <v>504</v>
      </c>
      <c r="L146" s="28">
        <v>487</v>
      </c>
      <c r="M146" s="28">
        <v>15.20336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8622.7000000000007</v>
      </c>
      <c r="D147" s="37">
        <v>8547.8166666666675</v>
      </c>
      <c r="E147" s="37">
        <v>8431.383333333335</v>
      </c>
      <c r="F147" s="37">
        <v>8240.0666666666675</v>
      </c>
      <c r="G147" s="37">
        <v>8123.633333333335</v>
      </c>
      <c r="H147" s="37">
        <v>8739.133333333335</v>
      </c>
      <c r="I147" s="37">
        <v>8855.5666666666657</v>
      </c>
      <c r="J147" s="37">
        <v>9046.883333333335</v>
      </c>
      <c r="K147" s="28">
        <v>8664.25</v>
      </c>
      <c r="L147" s="28">
        <v>8356.5</v>
      </c>
      <c r="M147" s="28">
        <v>6.8276599999999998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857.9</v>
      </c>
      <c r="D148" s="37">
        <v>848.41666666666663</v>
      </c>
      <c r="E148" s="37">
        <v>831.83333333333326</v>
      </c>
      <c r="F148" s="37">
        <v>805.76666666666665</v>
      </c>
      <c r="G148" s="37">
        <v>789.18333333333328</v>
      </c>
      <c r="H148" s="37">
        <v>874.48333333333323</v>
      </c>
      <c r="I148" s="37">
        <v>891.06666666666649</v>
      </c>
      <c r="J148" s="37">
        <v>917.13333333333321</v>
      </c>
      <c r="K148" s="28">
        <v>865</v>
      </c>
      <c r="L148" s="28">
        <v>822.35</v>
      </c>
      <c r="M148" s="28">
        <v>7.6508399999999996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3967.95</v>
      </c>
      <c r="D149" s="37">
        <v>3910.2833333333333</v>
      </c>
      <c r="E149" s="37">
        <v>3840.5666666666666</v>
      </c>
      <c r="F149" s="37">
        <v>3713.1833333333334</v>
      </c>
      <c r="G149" s="37">
        <v>3643.4666666666667</v>
      </c>
      <c r="H149" s="37">
        <v>4037.6666666666665</v>
      </c>
      <c r="I149" s="37">
        <v>4107.3833333333332</v>
      </c>
      <c r="J149" s="37">
        <v>4234.7666666666664</v>
      </c>
      <c r="K149" s="28">
        <v>3980</v>
      </c>
      <c r="L149" s="28">
        <v>3782.9</v>
      </c>
      <c r="M149" s="28">
        <v>7.18004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2993.9</v>
      </c>
      <c r="D150" s="37">
        <v>2954.85</v>
      </c>
      <c r="E150" s="37">
        <v>2902.5</v>
      </c>
      <c r="F150" s="37">
        <v>2811.1</v>
      </c>
      <c r="G150" s="37">
        <v>2758.75</v>
      </c>
      <c r="H150" s="37">
        <v>3046.25</v>
      </c>
      <c r="I150" s="37">
        <v>3098.5999999999995</v>
      </c>
      <c r="J150" s="37">
        <v>3190</v>
      </c>
      <c r="K150" s="28">
        <v>3007.2</v>
      </c>
      <c r="L150" s="28">
        <v>2863.45</v>
      </c>
      <c r="M150" s="28">
        <v>6.5333800000000002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1354</v>
      </c>
      <c r="D151" s="37">
        <v>1344</v>
      </c>
      <c r="E151" s="37">
        <v>1313</v>
      </c>
      <c r="F151" s="37">
        <v>1272</v>
      </c>
      <c r="G151" s="37">
        <v>1241</v>
      </c>
      <c r="H151" s="37">
        <v>1385</v>
      </c>
      <c r="I151" s="37">
        <v>1416</v>
      </c>
      <c r="J151" s="37">
        <v>1457</v>
      </c>
      <c r="K151" s="28">
        <v>1375</v>
      </c>
      <c r="L151" s="28">
        <v>1303</v>
      </c>
      <c r="M151" s="28">
        <v>20.793430000000001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895.35</v>
      </c>
      <c r="D152" s="37">
        <v>906.68333333333339</v>
      </c>
      <c r="E152" s="37">
        <v>874.56666666666683</v>
      </c>
      <c r="F152" s="37">
        <v>853.78333333333342</v>
      </c>
      <c r="G152" s="37">
        <v>821.66666666666686</v>
      </c>
      <c r="H152" s="37">
        <v>927.46666666666681</v>
      </c>
      <c r="I152" s="37">
        <v>959.58333333333337</v>
      </c>
      <c r="J152" s="37">
        <v>980.36666666666679</v>
      </c>
      <c r="K152" s="28">
        <v>938.8</v>
      </c>
      <c r="L152" s="28">
        <v>885.9</v>
      </c>
      <c r="M152" s="28">
        <v>4.7917399999999999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149.30000000000001</v>
      </c>
      <c r="D153" s="37">
        <v>148.88333333333333</v>
      </c>
      <c r="E153" s="37">
        <v>144.51666666666665</v>
      </c>
      <c r="F153" s="37">
        <v>139.73333333333332</v>
      </c>
      <c r="G153" s="37">
        <v>135.36666666666665</v>
      </c>
      <c r="H153" s="37">
        <v>153.66666666666666</v>
      </c>
      <c r="I153" s="37">
        <v>158.03333333333333</v>
      </c>
      <c r="J153" s="37">
        <v>162.81666666666666</v>
      </c>
      <c r="K153" s="28">
        <v>153.25</v>
      </c>
      <c r="L153" s="28">
        <v>144.1</v>
      </c>
      <c r="M153" s="28">
        <v>176.59797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135.35</v>
      </c>
      <c r="D154" s="37">
        <v>133.93333333333331</v>
      </c>
      <c r="E154" s="37">
        <v>132.06666666666661</v>
      </c>
      <c r="F154" s="37">
        <v>128.7833333333333</v>
      </c>
      <c r="G154" s="37">
        <v>126.9166666666666</v>
      </c>
      <c r="H154" s="37">
        <v>137.21666666666661</v>
      </c>
      <c r="I154" s="37">
        <v>139.08333333333334</v>
      </c>
      <c r="J154" s="37">
        <v>142.36666666666662</v>
      </c>
      <c r="K154" s="28">
        <v>135.80000000000001</v>
      </c>
      <c r="L154" s="28">
        <v>130.65</v>
      </c>
      <c r="M154" s="28">
        <v>126.74466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122.35</v>
      </c>
      <c r="D155" s="37">
        <v>120.18333333333334</v>
      </c>
      <c r="E155" s="37">
        <v>117.36666666666667</v>
      </c>
      <c r="F155" s="37">
        <v>112.38333333333334</v>
      </c>
      <c r="G155" s="37">
        <v>109.56666666666668</v>
      </c>
      <c r="H155" s="37">
        <v>125.16666666666667</v>
      </c>
      <c r="I155" s="37">
        <v>127.98333333333333</v>
      </c>
      <c r="J155" s="37">
        <v>132.96666666666667</v>
      </c>
      <c r="K155" s="28">
        <v>123</v>
      </c>
      <c r="L155" s="28">
        <v>115.2</v>
      </c>
      <c r="M155" s="28">
        <v>288.75445999999999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3821.6</v>
      </c>
      <c r="D156" s="37">
        <v>3781.8999999999996</v>
      </c>
      <c r="E156" s="37">
        <v>3726.3499999999995</v>
      </c>
      <c r="F156" s="37">
        <v>3631.1</v>
      </c>
      <c r="G156" s="37">
        <v>3575.5499999999997</v>
      </c>
      <c r="H156" s="37">
        <v>3877.1499999999992</v>
      </c>
      <c r="I156" s="37">
        <v>3932.6999999999994</v>
      </c>
      <c r="J156" s="37">
        <v>4027.9499999999989</v>
      </c>
      <c r="K156" s="28">
        <v>3837.45</v>
      </c>
      <c r="L156" s="28">
        <v>3686.65</v>
      </c>
      <c r="M156" s="28">
        <v>1.6454599999999999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18187.099999999999</v>
      </c>
      <c r="D157" s="37">
        <v>18027.266666666666</v>
      </c>
      <c r="E157" s="37">
        <v>17731.283333333333</v>
      </c>
      <c r="F157" s="37">
        <v>17275.466666666667</v>
      </c>
      <c r="G157" s="37">
        <v>16979.483333333334</v>
      </c>
      <c r="H157" s="37">
        <v>18483.083333333332</v>
      </c>
      <c r="I157" s="37">
        <v>18779.066666666662</v>
      </c>
      <c r="J157" s="37">
        <v>19234.883333333331</v>
      </c>
      <c r="K157" s="28">
        <v>18323.25</v>
      </c>
      <c r="L157" s="28">
        <v>17571.45</v>
      </c>
      <c r="M157" s="28">
        <v>0.50170000000000003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325.89999999999998</v>
      </c>
      <c r="D158" s="37">
        <v>322.05</v>
      </c>
      <c r="E158" s="37">
        <v>316.35000000000002</v>
      </c>
      <c r="F158" s="37">
        <v>306.8</v>
      </c>
      <c r="G158" s="37">
        <v>301.10000000000002</v>
      </c>
      <c r="H158" s="37">
        <v>331.6</v>
      </c>
      <c r="I158" s="37">
        <v>337.29999999999995</v>
      </c>
      <c r="J158" s="37">
        <v>346.85</v>
      </c>
      <c r="K158" s="28">
        <v>327.75</v>
      </c>
      <c r="L158" s="28">
        <v>312.5</v>
      </c>
      <c r="M158" s="28">
        <v>6.2660400000000003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901.05</v>
      </c>
      <c r="D159" s="37">
        <v>889.05000000000007</v>
      </c>
      <c r="E159" s="37">
        <v>863.85000000000014</v>
      </c>
      <c r="F159" s="37">
        <v>826.65000000000009</v>
      </c>
      <c r="G159" s="37">
        <v>801.45000000000016</v>
      </c>
      <c r="H159" s="37">
        <v>926.25000000000011</v>
      </c>
      <c r="I159" s="37">
        <v>951.45000000000016</v>
      </c>
      <c r="J159" s="37">
        <v>988.65000000000009</v>
      </c>
      <c r="K159" s="28">
        <v>914.25</v>
      </c>
      <c r="L159" s="28">
        <v>851.85</v>
      </c>
      <c r="M159" s="28">
        <v>8.3172899999999998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164.15</v>
      </c>
      <c r="D160" s="37">
        <v>163.51666666666665</v>
      </c>
      <c r="E160" s="37">
        <v>157.0333333333333</v>
      </c>
      <c r="F160" s="37">
        <v>149.91666666666666</v>
      </c>
      <c r="G160" s="37">
        <v>143.43333333333331</v>
      </c>
      <c r="H160" s="37">
        <v>170.6333333333333</v>
      </c>
      <c r="I160" s="37">
        <v>177.11666666666665</v>
      </c>
      <c r="J160" s="37">
        <v>184.23333333333329</v>
      </c>
      <c r="K160" s="28">
        <v>170</v>
      </c>
      <c r="L160" s="28">
        <v>156.4</v>
      </c>
      <c r="M160" s="28">
        <v>311.46458000000001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224.7</v>
      </c>
      <c r="D161" s="37">
        <v>226.61666666666667</v>
      </c>
      <c r="E161" s="37">
        <v>222.23333333333335</v>
      </c>
      <c r="F161" s="37">
        <v>219.76666666666668</v>
      </c>
      <c r="G161" s="37">
        <v>215.38333333333335</v>
      </c>
      <c r="H161" s="37">
        <v>229.08333333333334</v>
      </c>
      <c r="I161" s="37">
        <v>233.46666666666667</v>
      </c>
      <c r="J161" s="37">
        <v>235.93333333333334</v>
      </c>
      <c r="K161" s="28">
        <v>231</v>
      </c>
      <c r="L161" s="28">
        <v>224.15</v>
      </c>
      <c r="M161" s="28">
        <v>15.142860000000001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2608.6</v>
      </c>
      <c r="D162" s="37">
        <v>2589.6</v>
      </c>
      <c r="E162" s="37">
        <v>2551</v>
      </c>
      <c r="F162" s="37">
        <v>2493.4</v>
      </c>
      <c r="G162" s="37">
        <v>2454.8000000000002</v>
      </c>
      <c r="H162" s="37">
        <v>2647.2</v>
      </c>
      <c r="I162" s="37">
        <v>2685.7999999999993</v>
      </c>
      <c r="J162" s="37">
        <v>2743.3999999999996</v>
      </c>
      <c r="K162" s="28">
        <v>2628.2</v>
      </c>
      <c r="L162" s="28">
        <v>2532</v>
      </c>
      <c r="M162" s="28">
        <v>2.0557799999999999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41312.75</v>
      </c>
      <c r="D163" s="37">
        <v>40703.299999999996</v>
      </c>
      <c r="E163" s="37">
        <v>39906.599999999991</v>
      </c>
      <c r="F163" s="37">
        <v>38500.449999999997</v>
      </c>
      <c r="G163" s="37">
        <v>37703.749999999993</v>
      </c>
      <c r="H163" s="37">
        <v>42109.44999999999</v>
      </c>
      <c r="I163" s="37">
        <v>42906.149999999987</v>
      </c>
      <c r="J163" s="37">
        <v>44312.299999999988</v>
      </c>
      <c r="K163" s="28">
        <v>41500</v>
      </c>
      <c r="L163" s="28">
        <v>39297.15</v>
      </c>
      <c r="M163" s="28">
        <v>0.34399999999999997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215.95</v>
      </c>
      <c r="D164" s="37">
        <v>217.03333333333333</v>
      </c>
      <c r="E164" s="37">
        <v>214.06666666666666</v>
      </c>
      <c r="F164" s="37">
        <v>212.18333333333334</v>
      </c>
      <c r="G164" s="37">
        <v>209.21666666666667</v>
      </c>
      <c r="H164" s="37">
        <v>218.91666666666666</v>
      </c>
      <c r="I164" s="37">
        <v>221.8833333333333</v>
      </c>
      <c r="J164" s="37">
        <v>223.76666666666665</v>
      </c>
      <c r="K164" s="28">
        <v>220</v>
      </c>
      <c r="L164" s="28">
        <v>215.15</v>
      </c>
      <c r="M164" s="28">
        <v>31.651129999999998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4385.8</v>
      </c>
      <c r="D165" s="37">
        <v>4371.2333333333336</v>
      </c>
      <c r="E165" s="37">
        <v>4307.5666666666675</v>
      </c>
      <c r="F165" s="37">
        <v>4229.3333333333339</v>
      </c>
      <c r="G165" s="37">
        <v>4165.6666666666679</v>
      </c>
      <c r="H165" s="37">
        <v>4449.4666666666672</v>
      </c>
      <c r="I165" s="37">
        <v>4513.1333333333332</v>
      </c>
      <c r="J165" s="37">
        <v>4591.3666666666668</v>
      </c>
      <c r="K165" s="28">
        <v>4434.8999999999996</v>
      </c>
      <c r="L165" s="28">
        <v>4293</v>
      </c>
      <c r="M165" s="28">
        <v>0.21209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2448.1</v>
      </c>
      <c r="D166" s="37">
        <v>2424.6166666666668</v>
      </c>
      <c r="E166" s="37">
        <v>2396.6333333333337</v>
      </c>
      <c r="F166" s="37">
        <v>2345.166666666667</v>
      </c>
      <c r="G166" s="37">
        <v>2317.1833333333338</v>
      </c>
      <c r="H166" s="37">
        <v>2476.0833333333335</v>
      </c>
      <c r="I166" s="37">
        <v>2504.0666666666671</v>
      </c>
      <c r="J166" s="37">
        <v>2555.5333333333333</v>
      </c>
      <c r="K166" s="28">
        <v>2452.6</v>
      </c>
      <c r="L166" s="28">
        <v>2373.15</v>
      </c>
      <c r="M166" s="28">
        <v>2.62303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2292.0500000000002</v>
      </c>
      <c r="D167" s="37">
        <v>2271.0166666666669</v>
      </c>
      <c r="E167" s="37">
        <v>2233.0333333333338</v>
      </c>
      <c r="F167" s="37">
        <v>2174.0166666666669</v>
      </c>
      <c r="G167" s="37">
        <v>2136.0333333333338</v>
      </c>
      <c r="H167" s="37">
        <v>2330.0333333333338</v>
      </c>
      <c r="I167" s="37">
        <v>2368.0166666666664</v>
      </c>
      <c r="J167" s="37">
        <v>2427.0333333333338</v>
      </c>
      <c r="K167" s="28">
        <v>2309</v>
      </c>
      <c r="L167" s="28">
        <v>2212</v>
      </c>
      <c r="M167" s="28">
        <v>8.3624700000000001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2394.75</v>
      </c>
      <c r="D168" s="37">
        <v>2357.5</v>
      </c>
      <c r="E168" s="37">
        <v>2301.8000000000002</v>
      </c>
      <c r="F168" s="37">
        <v>2208.8500000000004</v>
      </c>
      <c r="G168" s="37">
        <v>2153.1500000000005</v>
      </c>
      <c r="H168" s="37">
        <v>2450.4499999999998</v>
      </c>
      <c r="I168" s="37">
        <v>2506.1499999999996</v>
      </c>
      <c r="J168" s="37">
        <v>2599.0999999999995</v>
      </c>
      <c r="K168" s="28">
        <v>2413.1999999999998</v>
      </c>
      <c r="L168" s="28">
        <v>2264.5500000000002</v>
      </c>
      <c r="M168" s="28">
        <v>3.33371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119.75</v>
      </c>
      <c r="D169" s="37">
        <v>118.25</v>
      </c>
      <c r="E169" s="37">
        <v>116.6</v>
      </c>
      <c r="F169" s="37">
        <v>113.44999999999999</v>
      </c>
      <c r="G169" s="37">
        <v>111.79999999999998</v>
      </c>
      <c r="H169" s="37">
        <v>121.4</v>
      </c>
      <c r="I169" s="37">
        <v>123.05000000000001</v>
      </c>
      <c r="J169" s="37">
        <v>126.20000000000002</v>
      </c>
      <c r="K169" s="28">
        <v>119.9</v>
      </c>
      <c r="L169" s="28">
        <v>115.1</v>
      </c>
      <c r="M169" s="28">
        <v>68.386650000000003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203.45</v>
      </c>
      <c r="D170" s="37">
        <v>202.1</v>
      </c>
      <c r="E170" s="37">
        <v>200.35</v>
      </c>
      <c r="F170" s="37">
        <v>197.25</v>
      </c>
      <c r="G170" s="37">
        <v>195.5</v>
      </c>
      <c r="H170" s="37">
        <v>205.2</v>
      </c>
      <c r="I170" s="37">
        <v>206.95</v>
      </c>
      <c r="J170" s="37">
        <v>210.04999999999998</v>
      </c>
      <c r="K170" s="28">
        <v>203.85</v>
      </c>
      <c r="L170" s="28">
        <v>199</v>
      </c>
      <c r="M170" s="28">
        <v>142.84546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439.8</v>
      </c>
      <c r="D171" s="37">
        <v>437.33333333333331</v>
      </c>
      <c r="E171" s="37">
        <v>429.96666666666664</v>
      </c>
      <c r="F171" s="37">
        <v>420.13333333333333</v>
      </c>
      <c r="G171" s="37">
        <v>412.76666666666665</v>
      </c>
      <c r="H171" s="37">
        <v>447.16666666666663</v>
      </c>
      <c r="I171" s="37">
        <v>454.5333333333333</v>
      </c>
      <c r="J171" s="37">
        <v>464.36666666666662</v>
      </c>
      <c r="K171" s="28">
        <v>444.7</v>
      </c>
      <c r="L171" s="28">
        <v>427.5</v>
      </c>
      <c r="M171" s="28">
        <v>5.2984400000000003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15501.8</v>
      </c>
      <c r="D172" s="37">
        <v>15469.666666666666</v>
      </c>
      <c r="E172" s="37">
        <v>15390.883333333331</v>
      </c>
      <c r="F172" s="37">
        <v>15279.966666666665</v>
      </c>
      <c r="G172" s="37">
        <v>15201.183333333331</v>
      </c>
      <c r="H172" s="37">
        <v>15580.583333333332</v>
      </c>
      <c r="I172" s="37">
        <v>15659.366666666669</v>
      </c>
      <c r="J172" s="37">
        <v>15770.283333333333</v>
      </c>
      <c r="K172" s="28">
        <v>15548.45</v>
      </c>
      <c r="L172" s="28">
        <v>15358.75</v>
      </c>
      <c r="M172" s="28">
        <v>0.12082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38.4</v>
      </c>
      <c r="D173" s="37">
        <v>37.916666666666664</v>
      </c>
      <c r="E173" s="37">
        <v>37.283333333333331</v>
      </c>
      <c r="F173" s="37">
        <v>36.166666666666664</v>
      </c>
      <c r="G173" s="37">
        <v>35.533333333333331</v>
      </c>
      <c r="H173" s="37">
        <v>39.033333333333331</v>
      </c>
      <c r="I173" s="37">
        <v>39.666666666666671</v>
      </c>
      <c r="J173" s="37">
        <v>40.783333333333331</v>
      </c>
      <c r="K173" s="28">
        <v>38.549999999999997</v>
      </c>
      <c r="L173" s="28">
        <v>36.799999999999997</v>
      </c>
      <c r="M173" s="28">
        <v>535.56497999999999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143.1</v>
      </c>
      <c r="D174" s="37">
        <v>139.21666666666667</v>
      </c>
      <c r="E174" s="37">
        <v>134.43333333333334</v>
      </c>
      <c r="F174" s="37">
        <v>125.76666666666668</v>
      </c>
      <c r="G174" s="37">
        <v>120.98333333333335</v>
      </c>
      <c r="H174" s="37">
        <v>147.88333333333333</v>
      </c>
      <c r="I174" s="37">
        <v>152.66666666666669</v>
      </c>
      <c r="J174" s="37">
        <v>161.33333333333331</v>
      </c>
      <c r="K174" s="28">
        <v>144</v>
      </c>
      <c r="L174" s="28">
        <v>130.55000000000001</v>
      </c>
      <c r="M174" s="28">
        <v>183.90837999999999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129.4</v>
      </c>
      <c r="D175" s="37">
        <v>128.33333333333334</v>
      </c>
      <c r="E175" s="37">
        <v>126.86666666666667</v>
      </c>
      <c r="F175" s="37">
        <v>124.33333333333333</v>
      </c>
      <c r="G175" s="37">
        <v>122.86666666666666</v>
      </c>
      <c r="H175" s="37">
        <v>130.86666666666667</v>
      </c>
      <c r="I175" s="37">
        <v>132.33333333333331</v>
      </c>
      <c r="J175" s="37">
        <v>134.8666666666667</v>
      </c>
      <c r="K175" s="28">
        <v>129.80000000000001</v>
      </c>
      <c r="L175" s="28">
        <v>125.8</v>
      </c>
      <c r="M175" s="28">
        <v>73.956429999999997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2417.9499999999998</v>
      </c>
      <c r="D176" s="37">
        <v>2392.5166666666669</v>
      </c>
      <c r="E176" s="37">
        <v>2361.1333333333337</v>
      </c>
      <c r="F176" s="37">
        <v>2304.3166666666666</v>
      </c>
      <c r="G176" s="37">
        <v>2272.9333333333334</v>
      </c>
      <c r="H176" s="37">
        <v>2449.3333333333339</v>
      </c>
      <c r="I176" s="37">
        <v>2480.7166666666672</v>
      </c>
      <c r="J176" s="37">
        <v>2537.5333333333342</v>
      </c>
      <c r="K176" s="28">
        <v>2423.9</v>
      </c>
      <c r="L176" s="28">
        <v>2335.6999999999998</v>
      </c>
      <c r="M176" s="28">
        <v>51.746459999999999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838.5</v>
      </c>
      <c r="D177" s="37">
        <v>831.18333333333339</v>
      </c>
      <c r="E177" s="37">
        <v>822.36666666666679</v>
      </c>
      <c r="F177" s="37">
        <v>806.23333333333335</v>
      </c>
      <c r="G177" s="37">
        <v>797.41666666666674</v>
      </c>
      <c r="H177" s="37">
        <v>847.31666666666683</v>
      </c>
      <c r="I177" s="37">
        <v>856.13333333333344</v>
      </c>
      <c r="J177" s="37">
        <v>872.26666666666688</v>
      </c>
      <c r="K177" s="28">
        <v>840</v>
      </c>
      <c r="L177" s="28">
        <v>815.05</v>
      </c>
      <c r="M177" s="28">
        <v>6.9968399999999997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1119.95</v>
      </c>
      <c r="D178" s="37">
        <v>1109.9333333333334</v>
      </c>
      <c r="E178" s="37">
        <v>1096.2166666666667</v>
      </c>
      <c r="F178" s="37">
        <v>1072.4833333333333</v>
      </c>
      <c r="G178" s="37">
        <v>1058.7666666666667</v>
      </c>
      <c r="H178" s="37">
        <v>1133.6666666666667</v>
      </c>
      <c r="I178" s="37">
        <v>1147.3833333333334</v>
      </c>
      <c r="J178" s="37">
        <v>1171.1166666666668</v>
      </c>
      <c r="K178" s="28">
        <v>1123.6500000000001</v>
      </c>
      <c r="L178" s="28">
        <v>1086.2</v>
      </c>
      <c r="M178" s="28">
        <v>12.456810000000001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2493.75</v>
      </c>
      <c r="D179" s="37">
        <v>2451.7166666666667</v>
      </c>
      <c r="E179" s="37">
        <v>2399.9833333333336</v>
      </c>
      <c r="F179" s="37">
        <v>2306.2166666666667</v>
      </c>
      <c r="G179" s="37">
        <v>2254.4833333333336</v>
      </c>
      <c r="H179" s="37">
        <v>2545.4833333333336</v>
      </c>
      <c r="I179" s="37">
        <v>2597.2166666666662</v>
      </c>
      <c r="J179" s="37">
        <v>2690.9833333333336</v>
      </c>
      <c r="K179" s="28">
        <v>2503.4499999999998</v>
      </c>
      <c r="L179" s="28">
        <v>2357.9499999999998</v>
      </c>
      <c r="M179" s="28">
        <v>6.6401000000000003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7221.3</v>
      </c>
      <c r="D180" s="37">
        <v>7228.5166666666664</v>
      </c>
      <c r="E180" s="37">
        <v>7157.7833333333328</v>
      </c>
      <c r="F180" s="37">
        <v>7094.2666666666664</v>
      </c>
      <c r="G180" s="37">
        <v>7023.5333333333328</v>
      </c>
      <c r="H180" s="37">
        <v>7292.0333333333328</v>
      </c>
      <c r="I180" s="37">
        <v>7362.7666666666664</v>
      </c>
      <c r="J180" s="37">
        <v>7426.2833333333328</v>
      </c>
      <c r="K180" s="28">
        <v>7299.25</v>
      </c>
      <c r="L180" s="28">
        <v>7165</v>
      </c>
      <c r="M180" s="28">
        <v>0.12465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24909.200000000001</v>
      </c>
      <c r="D181" s="37">
        <v>24490.416666666668</v>
      </c>
      <c r="E181" s="37">
        <v>24007.983333333337</v>
      </c>
      <c r="F181" s="37">
        <v>23106.76666666667</v>
      </c>
      <c r="G181" s="37">
        <v>22624.333333333339</v>
      </c>
      <c r="H181" s="37">
        <v>25391.633333333335</v>
      </c>
      <c r="I181" s="37">
        <v>25874.066666666662</v>
      </c>
      <c r="J181" s="37">
        <v>26775.283333333333</v>
      </c>
      <c r="K181" s="28">
        <v>24972.85</v>
      </c>
      <c r="L181" s="28">
        <v>23589.200000000001</v>
      </c>
      <c r="M181" s="28">
        <v>0.53569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1208</v>
      </c>
      <c r="D182" s="37">
        <v>1190.6833333333334</v>
      </c>
      <c r="E182" s="37">
        <v>1160.4666666666667</v>
      </c>
      <c r="F182" s="37">
        <v>1112.9333333333334</v>
      </c>
      <c r="G182" s="37">
        <v>1082.7166666666667</v>
      </c>
      <c r="H182" s="37">
        <v>1238.2166666666667</v>
      </c>
      <c r="I182" s="37">
        <v>1268.4333333333334</v>
      </c>
      <c r="J182" s="37">
        <v>1315.9666666666667</v>
      </c>
      <c r="K182" s="28">
        <v>1220.9000000000001</v>
      </c>
      <c r="L182" s="28">
        <v>1143.1500000000001</v>
      </c>
      <c r="M182" s="28">
        <v>9.7731399999999997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2421.3000000000002</v>
      </c>
      <c r="D183" s="37">
        <v>2389.4666666666667</v>
      </c>
      <c r="E183" s="37">
        <v>2347.2833333333333</v>
      </c>
      <c r="F183" s="37">
        <v>2273.2666666666664</v>
      </c>
      <c r="G183" s="37">
        <v>2231.083333333333</v>
      </c>
      <c r="H183" s="37">
        <v>2463.4833333333336</v>
      </c>
      <c r="I183" s="37">
        <v>2505.666666666667</v>
      </c>
      <c r="J183" s="37">
        <v>2579.6833333333338</v>
      </c>
      <c r="K183" s="28">
        <v>2431.65</v>
      </c>
      <c r="L183" s="28">
        <v>2315.4499999999998</v>
      </c>
      <c r="M183" s="28">
        <v>3.11972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524.79999999999995</v>
      </c>
      <c r="D184" s="37">
        <v>516.25</v>
      </c>
      <c r="E184" s="37">
        <v>505.65</v>
      </c>
      <c r="F184" s="37">
        <v>486.5</v>
      </c>
      <c r="G184" s="37">
        <v>475.9</v>
      </c>
      <c r="H184" s="37">
        <v>535.4</v>
      </c>
      <c r="I184" s="37">
        <v>545.99999999999989</v>
      </c>
      <c r="J184" s="37">
        <v>565.15</v>
      </c>
      <c r="K184" s="28">
        <v>526.85</v>
      </c>
      <c r="L184" s="28">
        <v>497.1</v>
      </c>
      <c r="M184" s="28">
        <v>238.42950999999999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98.2</v>
      </c>
      <c r="D185" s="37">
        <v>97.066666666666663</v>
      </c>
      <c r="E185" s="37">
        <v>95.433333333333323</v>
      </c>
      <c r="F185" s="37">
        <v>92.666666666666657</v>
      </c>
      <c r="G185" s="37">
        <v>91.033333333333317</v>
      </c>
      <c r="H185" s="37">
        <v>99.833333333333329</v>
      </c>
      <c r="I185" s="37">
        <v>101.46666666666665</v>
      </c>
      <c r="J185" s="37">
        <v>104.23333333333333</v>
      </c>
      <c r="K185" s="28">
        <v>98.7</v>
      </c>
      <c r="L185" s="28">
        <v>94.3</v>
      </c>
      <c r="M185" s="28">
        <v>300.69758999999999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876.8</v>
      </c>
      <c r="D186" s="37">
        <v>871.94999999999993</v>
      </c>
      <c r="E186" s="37">
        <v>863.89999999999986</v>
      </c>
      <c r="F186" s="37">
        <v>850.99999999999989</v>
      </c>
      <c r="G186" s="37">
        <v>842.94999999999982</v>
      </c>
      <c r="H186" s="37">
        <v>884.84999999999991</v>
      </c>
      <c r="I186" s="37">
        <v>892.89999999999986</v>
      </c>
      <c r="J186" s="37">
        <v>905.8</v>
      </c>
      <c r="K186" s="28">
        <v>880</v>
      </c>
      <c r="L186" s="28">
        <v>859.05</v>
      </c>
      <c r="M186" s="28">
        <v>32.192869999999999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510.6</v>
      </c>
      <c r="D187" s="37">
        <v>508.56666666666666</v>
      </c>
      <c r="E187" s="37">
        <v>496.0333333333333</v>
      </c>
      <c r="F187" s="37">
        <v>481.46666666666664</v>
      </c>
      <c r="G187" s="37">
        <v>468.93333333333328</v>
      </c>
      <c r="H187" s="37">
        <v>523.13333333333333</v>
      </c>
      <c r="I187" s="37">
        <v>535.66666666666674</v>
      </c>
      <c r="J187" s="37">
        <v>550.23333333333335</v>
      </c>
      <c r="K187" s="28">
        <v>521.1</v>
      </c>
      <c r="L187" s="28">
        <v>494</v>
      </c>
      <c r="M187" s="28">
        <v>22.59375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587.79999999999995</v>
      </c>
      <c r="D188" s="37">
        <v>582.01666666666665</v>
      </c>
      <c r="E188" s="37">
        <v>574.58333333333326</v>
      </c>
      <c r="F188" s="37">
        <v>561.36666666666656</v>
      </c>
      <c r="G188" s="37">
        <v>553.93333333333317</v>
      </c>
      <c r="H188" s="37">
        <v>595.23333333333335</v>
      </c>
      <c r="I188" s="37">
        <v>602.66666666666674</v>
      </c>
      <c r="J188" s="37">
        <v>615.88333333333344</v>
      </c>
      <c r="K188" s="28">
        <v>589.45000000000005</v>
      </c>
      <c r="L188" s="28">
        <v>568.79999999999995</v>
      </c>
      <c r="M188" s="28">
        <v>2.0985900000000002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663.3</v>
      </c>
      <c r="D189" s="37">
        <v>653.2833333333333</v>
      </c>
      <c r="E189" s="37">
        <v>640.56666666666661</v>
      </c>
      <c r="F189" s="37">
        <v>617.83333333333326</v>
      </c>
      <c r="G189" s="37">
        <v>605.11666666666656</v>
      </c>
      <c r="H189" s="37">
        <v>676.01666666666665</v>
      </c>
      <c r="I189" s="37">
        <v>688.73333333333335</v>
      </c>
      <c r="J189" s="37">
        <v>711.4666666666667</v>
      </c>
      <c r="K189" s="28">
        <v>666</v>
      </c>
      <c r="L189" s="28">
        <v>630.54999999999995</v>
      </c>
      <c r="M189" s="28">
        <v>25.67801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912.7</v>
      </c>
      <c r="D190" s="37">
        <v>899.4666666666667</v>
      </c>
      <c r="E190" s="37">
        <v>883.23333333333335</v>
      </c>
      <c r="F190" s="37">
        <v>853.76666666666665</v>
      </c>
      <c r="G190" s="37">
        <v>837.5333333333333</v>
      </c>
      <c r="H190" s="37">
        <v>928.93333333333339</v>
      </c>
      <c r="I190" s="37">
        <v>945.16666666666674</v>
      </c>
      <c r="J190" s="37">
        <v>974.63333333333344</v>
      </c>
      <c r="K190" s="28">
        <v>915.7</v>
      </c>
      <c r="L190" s="28">
        <v>870</v>
      </c>
      <c r="M190" s="28">
        <v>19.132359999999998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1265.95</v>
      </c>
      <c r="D191" s="37">
        <v>1240.5999999999999</v>
      </c>
      <c r="E191" s="37">
        <v>1211.1999999999998</v>
      </c>
      <c r="F191" s="37">
        <v>1156.4499999999998</v>
      </c>
      <c r="G191" s="37">
        <v>1127.0499999999997</v>
      </c>
      <c r="H191" s="37">
        <v>1295.3499999999999</v>
      </c>
      <c r="I191" s="37">
        <v>1324.75</v>
      </c>
      <c r="J191" s="37">
        <v>1379.5</v>
      </c>
      <c r="K191" s="28">
        <v>1270</v>
      </c>
      <c r="L191" s="28">
        <v>1185.8499999999999</v>
      </c>
      <c r="M191" s="28">
        <v>4.3788499999999999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3817.8</v>
      </c>
      <c r="D192" s="37">
        <v>3800.2666666666664</v>
      </c>
      <c r="E192" s="37">
        <v>3765.5333333333328</v>
      </c>
      <c r="F192" s="37">
        <v>3713.2666666666664</v>
      </c>
      <c r="G192" s="37">
        <v>3678.5333333333328</v>
      </c>
      <c r="H192" s="37">
        <v>3852.5333333333328</v>
      </c>
      <c r="I192" s="37">
        <v>3887.2666666666664</v>
      </c>
      <c r="J192" s="37">
        <v>3939.5333333333328</v>
      </c>
      <c r="K192" s="28">
        <v>3835</v>
      </c>
      <c r="L192" s="28">
        <v>3748</v>
      </c>
      <c r="M192" s="28">
        <v>39.316830000000003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702</v>
      </c>
      <c r="D193" s="37">
        <v>699.05000000000007</v>
      </c>
      <c r="E193" s="37">
        <v>692.10000000000014</v>
      </c>
      <c r="F193" s="37">
        <v>682.2</v>
      </c>
      <c r="G193" s="37">
        <v>675.25000000000011</v>
      </c>
      <c r="H193" s="37">
        <v>708.95000000000016</v>
      </c>
      <c r="I193" s="37">
        <v>715.9000000000002</v>
      </c>
      <c r="J193" s="37">
        <v>725.80000000000018</v>
      </c>
      <c r="K193" s="28">
        <v>706</v>
      </c>
      <c r="L193" s="28">
        <v>689.15</v>
      </c>
      <c r="M193" s="28">
        <v>22.096219999999999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7111.05</v>
      </c>
      <c r="D194" s="37">
        <v>6985.95</v>
      </c>
      <c r="E194" s="37">
        <v>6826.0999999999995</v>
      </c>
      <c r="F194" s="37">
        <v>6541.15</v>
      </c>
      <c r="G194" s="37">
        <v>6381.2999999999993</v>
      </c>
      <c r="H194" s="37">
        <v>7270.9</v>
      </c>
      <c r="I194" s="37">
        <v>7430.75</v>
      </c>
      <c r="J194" s="37">
        <v>7715.7</v>
      </c>
      <c r="K194" s="28">
        <v>7145.8</v>
      </c>
      <c r="L194" s="28">
        <v>6701</v>
      </c>
      <c r="M194" s="28">
        <v>4.4220800000000002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504</v>
      </c>
      <c r="D195" s="37">
        <v>492.26666666666665</v>
      </c>
      <c r="E195" s="37">
        <v>479.0333333333333</v>
      </c>
      <c r="F195" s="37">
        <v>454.06666666666666</v>
      </c>
      <c r="G195" s="37">
        <v>440.83333333333331</v>
      </c>
      <c r="H195" s="37">
        <v>517.23333333333335</v>
      </c>
      <c r="I195" s="37">
        <v>530.4666666666667</v>
      </c>
      <c r="J195" s="37">
        <v>555.43333333333328</v>
      </c>
      <c r="K195" s="28">
        <v>505.5</v>
      </c>
      <c r="L195" s="28">
        <v>467.3</v>
      </c>
      <c r="M195" s="28">
        <v>306.23088000000001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230.4</v>
      </c>
      <c r="D196" s="37">
        <v>226.98333333333335</v>
      </c>
      <c r="E196" s="37">
        <v>222.2166666666667</v>
      </c>
      <c r="F196" s="37">
        <v>214.03333333333336</v>
      </c>
      <c r="G196" s="37">
        <v>209.26666666666671</v>
      </c>
      <c r="H196" s="37">
        <v>235.16666666666669</v>
      </c>
      <c r="I196" s="37">
        <v>239.93333333333334</v>
      </c>
      <c r="J196" s="37">
        <v>248.11666666666667</v>
      </c>
      <c r="K196" s="28">
        <v>231.75</v>
      </c>
      <c r="L196" s="28">
        <v>218.8</v>
      </c>
      <c r="M196" s="28">
        <v>363.14555999999999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1207.75</v>
      </c>
      <c r="D197" s="37">
        <v>1190.4333333333334</v>
      </c>
      <c r="E197" s="37">
        <v>1168.8666666666668</v>
      </c>
      <c r="F197" s="37">
        <v>1129.9833333333333</v>
      </c>
      <c r="G197" s="37">
        <v>1108.4166666666667</v>
      </c>
      <c r="H197" s="37">
        <v>1229.3166666666668</v>
      </c>
      <c r="I197" s="37">
        <v>1250.8833333333334</v>
      </c>
      <c r="J197" s="37">
        <v>1289.7666666666669</v>
      </c>
      <c r="K197" s="28">
        <v>1212</v>
      </c>
      <c r="L197" s="28">
        <v>1151.55</v>
      </c>
      <c r="M197" s="28">
        <v>101.88921000000001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1439.65</v>
      </c>
      <c r="D198" s="37">
        <v>1425.7666666666667</v>
      </c>
      <c r="E198" s="37">
        <v>1408.9333333333334</v>
      </c>
      <c r="F198" s="37">
        <v>1378.2166666666667</v>
      </c>
      <c r="G198" s="37">
        <v>1361.3833333333334</v>
      </c>
      <c r="H198" s="37">
        <v>1456.4833333333333</v>
      </c>
      <c r="I198" s="37">
        <v>1473.3166666666668</v>
      </c>
      <c r="J198" s="37">
        <v>1504.0333333333333</v>
      </c>
      <c r="K198" s="28">
        <v>1442.6</v>
      </c>
      <c r="L198" s="28">
        <v>1395.05</v>
      </c>
      <c r="M198" s="28">
        <v>19.555250000000001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881.25</v>
      </c>
      <c r="D199" s="37">
        <v>865.41666666666663</v>
      </c>
      <c r="E199" s="37">
        <v>842.83333333333326</v>
      </c>
      <c r="F199" s="37">
        <v>804.41666666666663</v>
      </c>
      <c r="G199" s="37">
        <v>781.83333333333326</v>
      </c>
      <c r="H199" s="37">
        <v>903.83333333333326</v>
      </c>
      <c r="I199" s="37">
        <v>926.41666666666652</v>
      </c>
      <c r="J199" s="37">
        <v>964.83333333333326</v>
      </c>
      <c r="K199" s="28">
        <v>888</v>
      </c>
      <c r="L199" s="28">
        <v>827</v>
      </c>
      <c r="M199" s="28">
        <v>3.9347400000000001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2495.9</v>
      </c>
      <c r="D200" s="37">
        <v>2464.9</v>
      </c>
      <c r="E200" s="37">
        <v>2430</v>
      </c>
      <c r="F200" s="37">
        <v>2364.1</v>
      </c>
      <c r="G200" s="37">
        <v>2329.1999999999998</v>
      </c>
      <c r="H200" s="37">
        <v>2530.8000000000002</v>
      </c>
      <c r="I200" s="37">
        <v>2565.7000000000007</v>
      </c>
      <c r="J200" s="37">
        <v>2631.6000000000004</v>
      </c>
      <c r="K200" s="28">
        <v>2499.8000000000002</v>
      </c>
      <c r="L200" s="28">
        <v>2399</v>
      </c>
      <c r="M200" s="28">
        <v>12.93933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2592.9</v>
      </c>
      <c r="D201" s="37">
        <v>2579.0166666666669</v>
      </c>
      <c r="E201" s="37">
        <v>2559.0833333333339</v>
      </c>
      <c r="F201" s="37">
        <v>2525.2666666666669</v>
      </c>
      <c r="G201" s="37">
        <v>2505.3333333333339</v>
      </c>
      <c r="H201" s="37">
        <v>2612.8333333333339</v>
      </c>
      <c r="I201" s="37">
        <v>2632.7666666666673</v>
      </c>
      <c r="J201" s="37">
        <v>2666.5833333333339</v>
      </c>
      <c r="K201" s="28">
        <v>2598.9499999999998</v>
      </c>
      <c r="L201" s="28">
        <v>2545.1999999999998</v>
      </c>
      <c r="M201" s="28">
        <v>0.82835999999999999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482.25</v>
      </c>
      <c r="D202" s="37">
        <v>479.4666666666667</v>
      </c>
      <c r="E202" s="37">
        <v>474.23333333333341</v>
      </c>
      <c r="F202" s="37">
        <v>466.2166666666667</v>
      </c>
      <c r="G202" s="37">
        <v>460.98333333333341</v>
      </c>
      <c r="H202" s="37">
        <v>487.48333333333341</v>
      </c>
      <c r="I202" s="37">
        <v>492.71666666666675</v>
      </c>
      <c r="J202" s="37">
        <v>500.73333333333341</v>
      </c>
      <c r="K202" s="28">
        <v>484.7</v>
      </c>
      <c r="L202" s="28">
        <v>471.45</v>
      </c>
      <c r="M202" s="28">
        <v>10.24921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1081.5999999999999</v>
      </c>
      <c r="D203" s="37">
        <v>1064.7</v>
      </c>
      <c r="E203" s="37">
        <v>1042.9000000000001</v>
      </c>
      <c r="F203" s="37">
        <v>1004.2</v>
      </c>
      <c r="G203" s="37">
        <v>982.40000000000009</v>
      </c>
      <c r="H203" s="37">
        <v>1103.4000000000001</v>
      </c>
      <c r="I203" s="37">
        <v>1125.1999999999998</v>
      </c>
      <c r="J203" s="37">
        <v>1163.9000000000001</v>
      </c>
      <c r="K203" s="28">
        <v>1086.5</v>
      </c>
      <c r="L203" s="28">
        <v>1026</v>
      </c>
      <c r="M203" s="28">
        <v>6.1946000000000003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744.7</v>
      </c>
      <c r="D204" s="37">
        <v>735.93333333333339</v>
      </c>
      <c r="E204" s="37">
        <v>724.91666666666674</v>
      </c>
      <c r="F204" s="37">
        <v>705.13333333333333</v>
      </c>
      <c r="G204" s="37">
        <v>694.11666666666667</v>
      </c>
      <c r="H204" s="37">
        <v>755.71666666666681</v>
      </c>
      <c r="I204" s="37">
        <v>766.73333333333346</v>
      </c>
      <c r="J204" s="37">
        <v>786.51666666666688</v>
      </c>
      <c r="K204" s="28">
        <v>746.95</v>
      </c>
      <c r="L204" s="28">
        <v>716.15</v>
      </c>
      <c r="M204" s="28">
        <v>14.673590000000001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7290.3</v>
      </c>
      <c r="D205" s="37">
        <v>7213.2666666666664</v>
      </c>
      <c r="E205" s="37">
        <v>7108.083333333333</v>
      </c>
      <c r="F205" s="37">
        <v>6925.8666666666668</v>
      </c>
      <c r="G205" s="37">
        <v>6820.6833333333334</v>
      </c>
      <c r="H205" s="37">
        <v>7395.4833333333327</v>
      </c>
      <c r="I205" s="37">
        <v>7500.666666666667</v>
      </c>
      <c r="J205" s="37">
        <v>7682.8833333333323</v>
      </c>
      <c r="K205" s="28">
        <v>7318.45</v>
      </c>
      <c r="L205" s="28">
        <v>7031.05</v>
      </c>
      <c r="M205" s="28">
        <v>2.55775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43.7</v>
      </c>
      <c r="D206" s="37">
        <v>43.216666666666661</v>
      </c>
      <c r="E206" s="37">
        <v>42.283333333333324</v>
      </c>
      <c r="F206" s="37">
        <v>40.86666666666666</v>
      </c>
      <c r="G206" s="37">
        <v>39.933333333333323</v>
      </c>
      <c r="H206" s="37">
        <v>44.633333333333326</v>
      </c>
      <c r="I206" s="37">
        <v>45.566666666666663</v>
      </c>
      <c r="J206" s="37">
        <v>46.983333333333327</v>
      </c>
      <c r="K206" s="28">
        <v>44.15</v>
      </c>
      <c r="L206" s="28">
        <v>41.8</v>
      </c>
      <c r="M206" s="28">
        <v>153.25660999999999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1569.85</v>
      </c>
      <c r="D207" s="37">
        <v>1558.3500000000001</v>
      </c>
      <c r="E207" s="37">
        <v>1536.5000000000002</v>
      </c>
      <c r="F207" s="37">
        <v>1503.15</v>
      </c>
      <c r="G207" s="37">
        <v>1481.3000000000002</v>
      </c>
      <c r="H207" s="37">
        <v>1591.7000000000003</v>
      </c>
      <c r="I207" s="37">
        <v>1613.5500000000002</v>
      </c>
      <c r="J207" s="37">
        <v>1646.9000000000003</v>
      </c>
      <c r="K207" s="28">
        <v>1580.2</v>
      </c>
      <c r="L207" s="28">
        <v>1525</v>
      </c>
      <c r="M207" s="28">
        <v>2.18831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851.65</v>
      </c>
      <c r="D208" s="37">
        <v>840.65</v>
      </c>
      <c r="E208" s="37">
        <v>827.3</v>
      </c>
      <c r="F208" s="37">
        <v>802.94999999999993</v>
      </c>
      <c r="G208" s="37">
        <v>789.59999999999991</v>
      </c>
      <c r="H208" s="37">
        <v>865</v>
      </c>
      <c r="I208" s="37">
        <v>878.35000000000014</v>
      </c>
      <c r="J208" s="37">
        <v>902.7</v>
      </c>
      <c r="K208" s="28">
        <v>854</v>
      </c>
      <c r="L208" s="28">
        <v>816.3</v>
      </c>
      <c r="M208" s="28">
        <v>23.666740000000001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912.35</v>
      </c>
      <c r="D209" s="37">
        <v>918.98333333333323</v>
      </c>
      <c r="E209" s="37">
        <v>898.36666666666645</v>
      </c>
      <c r="F209" s="37">
        <v>884.38333333333321</v>
      </c>
      <c r="G209" s="37">
        <v>863.76666666666642</v>
      </c>
      <c r="H209" s="37">
        <v>932.96666666666647</v>
      </c>
      <c r="I209" s="37">
        <v>953.58333333333326</v>
      </c>
      <c r="J209" s="37">
        <v>967.56666666666649</v>
      </c>
      <c r="K209" s="28">
        <v>939.6</v>
      </c>
      <c r="L209" s="28">
        <v>905</v>
      </c>
      <c r="M209" s="28">
        <v>5.0636999999999999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371.95</v>
      </c>
      <c r="D210" s="37">
        <v>367.23333333333335</v>
      </c>
      <c r="E210" s="37">
        <v>360.16666666666669</v>
      </c>
      <c r="F210" s="37">
        <v>348.38333333333333</v>
      </c>
      <c r="G210" s="37">
        <v>341.31666666666666</v>
      </c>
      <c r="H210" s="37">
        <v>379.01666666666671</v>
      </c>
      <c r="I210" s="37">
        <v>386.08333333333331</v>
      </c>
      <c r="J210" s="37">
        <v>397.86666666666673</v>
      </c>
      <c r="K210" s="28">
        <v>374.3</v>
      </c>
      <c r="L210" s="28">
        <v>355.45</v>
      </c>
      <c r="M210" s="28">
        <v>120.10968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10.65</v>
      </c>
      <c r="D211" s="37">
        <v>10.483333333333334</v>
      </c>
      <c r="E211" s="37">
        <v>10.166666666666668</v>
      </c>
      <c r="F211" s="37">
        <v>9.6833333333333336</v>
      </c>
      <c r="G211" s="37">
        <v>9.3666666666666671</v>
      </c>
      <c r="H211" s="37">
        <v>10.966666666666669</v>
      </c>
      <c r="I211" s="37">
        <v>11.283333333333335</v>
      </c>
      <c r="J211" s="37">
        <v>11.766666666666669</v>
      </c>
      <c r="K211" s="28">
        <v>10.8</v>
      </c>
      <c r="L211" s="28">
        <v>10</v>
      </c>
      <c r="M211" s="28">
        <v>2369.71182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1194.0999999999999</v>
      </c>
      <c r="D212" s="37">
        <v>1181.3833333333332</v>
      </c>
      <c r="E212" s="37">
        <v>1162.7666666666664</v>
      </c>
      <c r="F212" s="37">
        <v>1131.4333333333332</v>
      </c>
      <c r="G212" s="37">
        <v>1112.8166666666664</v>
      </c>
      <c r="H212" s="37">
        <v>1212.7166666666665</v>
      </c>
      <c r="I212" s="37">
        <v>1231.3333333333333</v>
      </c>
      <c r="J212" s="37">
        <v>1262.6666666666665</v>
      </c>
      <c r="K212" s="28">
        <v>1200</v>
      </c>
      <c r="L212" s="28">
        <v>1150.05</v>
      </c>
      <c r="M212" s="28">
        <v>12.10341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1728.25</v>
      </c>
      <c r="D213" s="37">
        <v>1724.9833333333333</v>
      </c>
      <c r="E213" s="37">
        <v>1694.9666666666667</v>
      </c>
      <c r="F213" s="37">
        <v>1661.6833333333334</v>
      </c>
      <c r="G213" s="37">
        <v>1631.6666666666667</v>
      </c>
      <c r="H213" s="37">
        <v>1758.2666666666667</v>
      </c>
      <c r="I213" s="37">
        <v>1788.2833333333335</v>
      </c>
      <c r="J213" s="37">
        <v>1821.5666666666666</v>
      </c>
      <c r="K213" s="28">
        <v>1755</v>
      </c>
      <c r="L213" s="28">
        <v>1691.7</v>
      </c>
      <c r="M213" s="28">
        <v>1.2534400000000001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563.35</v>
      </c>
      <c r="D214" s="37">
        <v>557.2833333333333</v>
      </c>
      <c r="E214" s="37">
        <v>549.31666666666661</v>
      </c>
      <c r="F214" s="37">
        <v>535.2833333333333</v>
      </c>
      <c r="G214" s="37">
        <v>527.31666666666661</v>
      </c>
      <c r="H214" s="37">
        <v>571.31666666666661</v>
      </c>
      <c r="I214" s="37">
        <v>579.2833333333333</v>
      </c>
      <c r="J214" s="37">
        <v>593.31666666666661</v>
      </c>
      <c r="K214" s="37">
        <v>565.25</v>
      </c>
      <c r="L214" s="37">
        <v>543.25</v>
      </c>
      <c r="M214" s="37">
        <v>68.384960000000007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13.5</v>
      </c>
      <c r="D215" s="37">
        <v>13.383333333333335</v>
      </c>
      <c r="E215" s="37">
        <v>13.16666666666667</v>
      </c>
      <c r="F215" s="37">
        <v>12.833333333333336</v>
      </c>
      <c r="G215" s="37">
        <v>12.616666666666671</v>
      </c>
      <c r="H215" s="37">
        <v>13.716666666666669</v>
      </c>
      <c r="I215" s="37">
        <v>13.933333333333334</v>
      </c>
      <c r="J215" s="37">
        <v>14.266666666666667</v>
      </c>
      <c r="K215" s="37">
        <v>13.6</v>
      </c>
      <c r="L215" s="37">
        <v>13.05</v>
      </c>
      <c r="M215" s="37">
        <v>970.78148999999996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267.55</v>
      </c>
      <c r="D216" s="37">
        <v>262.68333333333334</v>
      </c>
      <c r="E216" s="37">
        <v>256.4666666666667</v>
      </c>
      <c r="F216" s="37">
        <v>245.38333333333335</v>
      </c>
      <c r="G216" s="37">
        <v>239.16666666666671</v>
      </c>
      <c r="H216" s="37">
        <v>273.76666666666665</v>
      </c>
      <c r="I216" s="37">
        <v>279.98333333333323</v>
      </c>
      <c r="J216" s="37">
        <v>291.06666666666666</v>
      </c>
      <c r="K216" s="37">
        <v>268.89999999999998</v>
      </c>
      <c r="L216" s="37">
        <v>251.6</v>
      </c>
      <c r="M216" s="37">
        <v>204.13908000000001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D16" sqref="D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66"/>
      <c r="B1" s="467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88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44608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9" t="s">
        <v>16</v>
      </c>
      <c r="B9" s="461" t="s">
        <v>18</v>
      </c>
      <c r="C9" s="465" t="s">
        <v>20</v>
      </c>
      <c r="D9" s="465" t="s">
        <v>21</v>
      </c>
      <c r="E9" s="456" t="s">
        <v>22</v>
      </c>
      <c r="F9" s="457"/>
      <c r="G9" s="458"/>
      <c r="H9" s="456" t="s">
        <v>23</v>
      </c>
      <c r="I9" s="457"/>
      <c r="J9" s="458"/>
      <c r="K9" s="23"/>
      <c r="L9" s="24"/>
      <c r="M9" s="50"/>
      <c r="N9" s="1"/>
      <c r="O9" s="1"/>
    </row>
    <row r="10" spans="1:15" ht="42.75" customHeight="1">
      <c r="A10" s="463"/>
      <c r="B10" s="464"/>
      <c r="C10" s="464"/>
      <c r="D10" s="46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383" t="s">
        <v>289</v>
      </c>
      <c r="C11" s="355">
        <v>22438.85</v>
      </c>
      <c r="D11" s="356">
        <v>22552.449999999997</v>
      </c>
      <c r="E11" s="356">
        <v>22261.349999999995</v>
      </c>
      <c r="F11" s="356">
        <v>22083.85</v>
      </c>
      <c r="G11" s="356">
        <v>21792.749999999996</v>
      </c>
      <c r="H11" s="356">
        <v>22729.949999999993</v>
      </c>
      <c r="I11" s="356">
        <v>23021.05</v>
      </c>
      <c r="J11" s="356">
        <v>23198.549999999992</v>
      </c>
      <c r="K11" s="355">
        <v>22843.55</v>
      </c>
      <c r="L11" s="355">
        <v>22374.95</v>
      </c>
      <c r="M11" s="355">
        <v>2.1420000000000002E-2</v>
      </c>
      <c r="N11" s="1"/>
      <c r="O11" s="1"/>
    </row>
    <row r="12" spans="1:15" ht="12" customHeight="1">
      <c r="A12" s="30">
        <v>2</v>
      </c>
      <c r="B12" s="384" t="s">
        <v>294</v>
      </c>
      <c r="C12" s="355">
        <v>501.3</v>
      </c>
      <c r="D12" s="356">
        <v>502.90000000000003</v>
      </c>
      <c r="E12" s="356">
        <v>497.10000000000008</v>
      </c>
      <c r="F12" s="356">
        <v>492.90000000000003</v>
      </c>
      <c r="G12" s="356">
        <v>487.10000000000008</v>
      </c>
      <c r="H12" s="356">
        <v>507.10000000000008</v>
      </c>
      <c r="I12" s="356">
        <v>512.90000000000009</v>
      </c>
      <c r="J12" s="356">
        <v>517.10000000000014</v>
      </c>
      <c r="K12" s="355">
        <v>508.7</v>
      </c>
      <c r="L12" s="355">
        <v>498.7</v>
      </c>
      <c r="M12" s="355">
        <v>1.3657600000000001</v>
      </c>
      <c r="N12" s="1"/>
      <c r="O12" s="1"/>
    </row>
    <row r="13" spans="1:15" ht="12" customHeight="1">
      <c r="A13" s="30">
        <v>3</v>
      </c>
      <c r="B13" s="384" t="s">
        <v>39</v>
      </c>
      <c r="C13" s="355">
        <v>984.55</v>
      </c>
      <c r="D13" s="356">
        <v>974.1</v>
      </c>
      <c r="E13" s="356">
        <v>960.45</v>
      </c>
      <c r="F13" s="356">
        <v>936.35</v>
      </c>
      <c r="G13" s="356">
        <v>922.7</v>
      </c>
      <c r="H13" s="356">
        <v>998.2</v>
      </c>
      <c r="I13" s="356">
        <v>1011.8499999999999</v>
      </c>
      <c r="J13" s="356">
        <v>1035.95</v>
      </c>
      <c r="K13" s="355">
        <v>987.75</v>
      </c>
      <c r="L13" s="355">
        <v>950</v>
      </c>
      <c r="M13" s="355">
        <v>6.2898899999999998</v>
      </c>
      <c r="N13" s="1"/>
      <c r="O13" s="1"/>
    </row>
    <row r="14" spans="1:15" ht="12" customHeight="1">
      <c r="A14" s="30">
        <v>4</v>
      </c>
      <c r="B14" s="384" t="s">
        <v>295</v>
      </c>
      <c r="C14" s="355">
        <v>2897.5</v>
      </c>
      <c r="D14" s="356">
        <v>2897.1166666666668</v>
      </c>
      <c r="E14" s="356">
        <v>2862.4833333333336</v>
      </c>
      <c r="F14" s="356">
        <v>2827.4666666666667</v>
      </c>
      <c r="G14" s="356">
        <v>2792.8333333333335</v>
      </c>
      <c r="H14" s="356">
        <v>2932.1333333333337</v>
      </c>
      <c r="I14" s="356">
        <v>2966.7666666666669</v>
      </c>
      <c r="J14" s="356">
        <v>3001.7833333333338</v>
      </c>
      <c r="K14" s="355">
        <v>2931.75</v>
      </c>
      <c r="L14" s="355">
        <v>2862.1</v>
      </c>
      <c r="M14" s="355">
        <v>0.86160000000000003</v>
      </c>
      <c r="N14" s="1"/>
      <c r="O14" s="1"/>
    </row>
    <row r="15" spans="1:15" ht="12" customHeight="1">
      <c r="A15" s="30">
        <v>5</v>
      </c>
      <c r="B15" s="384" t="s">
        <v>290</v>
      </c>
      <c r="C15" s="355">
        <v>2045.85</v>
      </c>
      <c r="D15" s="356">
        <v>2069.1166666666663</v>
      </c>
      <c r="E15" s="356">
        <v>2002.2833333333328</v>
      </c>
      <c r="F15" s="356">
        <v>1958.7166666666665</v>
      </c>
      <c r="G15" s="356">
        <v>1891.883333333333</v>
      </c>
      <c r="H15" s="356">
        <v>2112.6833333333325</v>
      </c>
      <c r="I15" s="356">
        <v>2179.5166666666655</v>
      </c>
      <c r="J15" s="356">
        <v>2223.0833333333326</v>
      </c>
      <c r="K15" s="355">
        <v>2135.9499999999998</v>
      </c>
      <c r="L15" s="355">
        <v>2025.55</v>
      </c>
      <c r="M15" s="355">
        <v>3.7816999999999998</v>
      </c>
      <c r="N15" s="1"/>
      <c r="O15" s="1"/>
    </row>
    <row r="16" spans="1:15" ht="12" customHeight="1">
      <c r="A16" s="30">
        <v>6</v>
      </c>
      <c r="B16" s="384" t="s">
        <v>239</v>
      </c>
      <c r="C16" s="355">
        <v>16464.8</v>
      </c>
      <c r="D16" s="356">
        <v>16349.299999999997</v>
      </c>
      <c r="E16" s="356">
        <v>16162.699999999993</v>
      </c>
      <c r="F16" s="356">
        <v>15860.599999999997</v>
      </c>
      <c r="G16" s="356">
        <v>15673.999999999993</v>
      </c>
      <c r="H16" s="356">
        <v>16651.399999999994</v>
      </c>
      <c r="I16" s="356">
        <v>16837.999999999996</v>
      </c>
      <c r="J16" s="356">
        <v>17140.099999999995</v>
      </c>
      <c r="K16" s="355">
        <v>16535.900000000001</v>
      </c>
      <c r="L16" s="355">
        <v>16047.2</v>
      </c>
      <c r="M16" s="355">
        <v>0.1515</v>
      </c>
      <c r="N16" s="1"/>
      <c r="O16" s="1"/>
    </row>
    <row r="17" spans="1:15" ht="12" customHeight="1">
      <c r="A17" s="30">
        <v>7</v>
      </c>
      <c r="B17" s="384" t="s">
        <v>243</v>
      </c>
      <c r="C17" s="355">
        <v>114.5</v>
      </c>
      <c r="D17" s="356">
        <v>113.11666666666667</v>
      </c>
      <c r="E17" s="356">
        <v>110.38333333333335</v>
      </c>
      <c r="F17" s="356">
        <v>106.26666666666668</v>
      </c>
      <c r="G17" s="356">
        <v>103.53333333333336</v>
      </c>
      <c r="H17" s="356">
        <v>117.23333333333335</v>
      </c>
      <c r="I17" s="356">
        <v>119.96666666666667</v>
      </c>
      <c r="J17" s="356">
        <v>124.08333333333334</v>
      </c>
      <c r="K17" s="355">
        <v>115.85</v>
      </c>
      <c r="L17" s="355">
        <v>109</v>
      </c>
      <c r="M17" s="355">
        <v>40.741900000000001</v>
      </c>
      <c r="N17" s="1"/>
      <c r="O17" s="1"/>
    </row>
    <row r="18" spans="1:15" ht="12" customHeight="1">
      <c r="A18" s="30">
        <v>8</v>
      </c>
      <c r="B18" s="384" t="s">
        <v>41</v>
      </c>
      <c r="C18" s="355">
        <v>279.05</v>
      </c>
      <c r="D18" s="356">
        <v>274.68333333333334</v>
      </c>
      <c r="E18" s="356">
        <v>269.36666666666667</v>
      </c>
      <c r="F18" s="356">
        <v>259.68333333333334</v>
      </c>
      <c r="G18" s="356">
        <v>254.36666666666667</v>
      </c>
      <c r="H18" s="356">
        <v>284.36666666666667</v>
      </c>
      <c r="I18" s="356">
        <v>289.68333333333339</v>
      </c>
      <c r="J18" s="356">
        <v>299.36666666666667</v>
      </c>
      <c r="K18" s="355">
        <v>280</v>
      </c>
      <c r="L18" s="355">
        <v>265</v>
      </c>
      <c r="M18" s="355">
        <v>27.774830000000001</v>
      </c>
      <c r="N18" s="1"/>
      <c r="O18" s="1"/>
    </row>
    <row r="19" spans="1:15" ht="12" customHeight="1">
      <c r="A19" s="30">
        <v>9</v>
      </c>
      <c r="B19" s="384" t="s">
        <v>43</v>
      </c>
      <c r="C19" s="355">
        <v>2234.3000000000002</v>
      </c>
      <c r="D19" s="356">
        <v>2210.2666666666669</v>
      </c>
      <c r="E19" s="356">
        <v>2180.5333333333338</v>
      </c>
      <c r="F19" s="356">
        <v>2126.7666666666669</v>
      </c>
      <c r="G19" s="356">
        <v>2097.0333333333338</v>
      </c>
      <c r="H19" s="356">
        <v>2264.0333333333338</v>
      </c>
      <c r="I19" s="356">
        <v>2293.7666666666664</v>
      </c>
      <c r="J19" s="356">
        <v>2347.5333333333338</v>
      </c>
      <c r="K19" s="355">
        <v>2240</v>
      </c>
      <c r="L19" s="355">
        <v>2156.5</v>
      </c>
      <c r="M19" s="355">
        <v>2.5998800000000002</v>
      </c>
      <c r="N19" s="1"/>
      <c r="O19" s="1"/>
    </row>
    <row r="20" spans="1:15" ht="12" customHeight="1">
      <c r="A20" s="30">
        <v>10</v>
      </c>
      <c r="B20" s="384" t="s">
        <v>45</v>
      </c>
      <c r="C20" s="355">
        <v>1744.25</v>
      </c>
      <c r="D20" s="356">
        <v>1707.8333333333333</v>
      </c>
      <c r="E20" s="356">
        <v>1664.2666666666664</v>
      </c>
      <c r="F20" s="356">
        <v>1584.2833333333331</v>
      </c>
      <c r="G20" s="356">
        <v>1540.7166666666662</v>
      </c>
      <c r="H20" s="356">
        <v>1787.8166666666666</v>
      </c>
      <c r="I20" s="356">
        <v>1831.3833333333337</v>
      </c>
      <c r="J20" s="356">
        <v>1911.3666666666668</v>
      </c>
      <c r="K20" s="355">
        <v>1751.4</v>
      </c>
      <c r="L20" s="355">
        <v>1627.85</v>
      </c>
      <c r="M20" s="355">
        <v>22.615539999999999</v>
      </c>
      <c r="N20" s="1"/>
      <c r="O20" s="1"/>
    </row>
    <row r="21" spans="1:15" ht="12" customHeight="1">
      <c r="A21" s="30">
        <v>11</v>
      </c>
      <c r="B21" s="384" t="s">
        <v>240</v>
      </c>
      <c r="C21" s="355">
        <v>1889.5</v>
      </c>
      <c r="D21" s="356">
        <v>1857.8166666666666</v>
      </c>
      <c r="E21" s="356">
        <v>1811.6833333333332</v>
      </c>
      <c r="F21" s="356">
        <v>1733.8666666666666</v>
      </c>
      <c r="G21" s="356">
        <v>1687.7333333333331</v>
      </c>
      <c r="H21" s="356">
        <v>1935.6333333333332</v>
      </c>
      <c r="I21" s="356">
        <v>1981.7666666666664</v>
      </c>
      <c r="J21" s="356">
        <v>2059.583333333333</v>
      </c>
      <c r="K21" s="355">
        <v>1903.95</v>
      </c>
      <c r="L21" s="355">
        <v>1780</v>
      </c>
      <c r="M21" s="355">
        <v>4.1031700000000004</v>
      </c>
      <c r="N21" s="1"/>
      <c r="O21" s="1"/>
    </row>
    <row r="22" spans="1:15" ht="12" customHeight="1">
      <c r="A22" s="30">
        <v>12</v>
      </c>
      <c r="B22" s="384" t="s">
        <v>46</v>
      </c>
      <c r="C22" s="355">
        <v>720.6</v>
      </c>
      <c r="D22" s="356">
        <v>711.01666666666677</v>
      </c>
      <c r="E22" s="356">
        <v>699.58333333333348</v>
      </c>
      <c r="F22" s="356">
        <v>678.56666666666672</v>
      </c>
      <c r="G22" s="356">
        <v>667.13333333333344</v>
      </c>
      <c r="H22" s="356">
        <v>732.03333333333353</v>
      </c>
      <c r="I22" s="356">
        <v>743.4666666666667</v>
      </c>
      <c r="J22" s="356">
        <v>764.48333333333358</v>
      </c>
      <c r="K22" s="355">
        <v>722.45</v>
      </c>
      <c r="L22" s="355">
        <v>690</v>
      </c>
      <c r="M22" s="355">
        <v>33.190959999999997</v>
      </c>
      <c r="N22" s="1"/>
      <c r="O22" s="1"/>
    </row>
    <row r="23" spans="1:15" ht="12.75" customHeight="1">
      <c r="A23" s="30">
        <v>13</v>
      </c>
      <c r="B23" s="384" t="s">
        <v>242</v>
      </c>
      <c r="C23" s="355">
        <v>1926.95</v>
      </c>
      <c r="D23" s="356">
        <v>1895.0833333333333</v>
      </c>
      <c r="E23" s="356">
        <v>1851.9666666666665</v>
      </c>
      <c r="F23" s="356">
        <v>1776.9833333333331</v>
      </c>
      <c r="G23" s="356">
        <v>1733.8666666666663</v>
      </c>
      <c r="H23" s="356">
        <v>1970.0666666666666</v>
      </c>
      <c r="I23" s="356">
        <v>2013.1833333333334</v>
      </c>
      <c r="J23" s="356">
        <v>2088.166666666667</v>
      </c>
      <c r="K23" s="355">
        <v>1938.2</v>
      </c>
      <c r="L23" s="355">
        <v>1820.1</v>
      </c>
      <c r="M23" s="355">
        <v>1.2867500000000001</v>
      </c>
      <c r="N23" s="1"/>
      <c r="O23" s="1"/>
    </row>
    <row r="24" spans="1:15" ht="12.75" customHeight="1">
      <c r="A24" s="30">
        <v>14</v>
      </c>
      <c r="B24" s="384" t="s">
        <v>296</v>
      </c>
      <c r="C24" s="355">
        <v>307.55</v>
      </c>
      <c r="D24" s="356">
        <v>304.31666666666666</v>
      </c>
      <c r="E24" s="356">
        <v>299.18333333333334</v>
      </c>
      <c r="F24" s="356">
        <v>290.81666666666666</v>
      </c>
      <c r="G24" s="356">
        <v>285.68333333333334</v>
      </c>
      <c r="H24" s="356">
        <v>312.68333333333334</v>
      </c>
      <c r="I24" s="356">
        <v>317.81666666666666</v>
      </c>
      <c r="J24" s="356">
        <v>326.18333333333334</v>
      </c>
      <c r="K24" s="355">
        <v>309.45</v>
      </c>
      <c r="L24" s="355">
        <v>295.95</v>
      </c>
      <c r="M24" s="355">
        <v>0.83065999999999995</v>
      </c>
      <c r="N24" s="1"/>
      <c r="O24" s="1"/>
    </row>
    <row r="25" spans="1:15" ht="12.75" customHeight="1">
      <c r="A25" s="30">
        <v>15</v>
      </c>
      <c r="B25" s="384" t="s">
        <v>297</v>
      </c>
      <c r="C25" s="355">
        <v>223.15</v>
      </c>
      <c r="D25" s="356">
        <v>221.33333333333334</v>
      </c>
      <c r="E25" s="356">
        <v>217.16666666666669</v>
      </c>
      <c r="F25" s="356">
        <v>211.18333333333334</v>
      </c>
      <c r="G25" s="356">
        <v>207.01666666666668</v>
      </c>
      <c r="H25" s="356">
        <v>227.31666666666669</v>
      </c>
      <c r="I25" s="356">
        <v>231.48333333333338</v>
      </c>
      <c r="J25" s="356">
        <v>237.4666666666667</v>
      </c>
      <c r="K25" s="355">
        <v>225.5</v>
      </c>
      <c r="L25" s="355">
        <v>215.35</v>
      </c>
      <c r="M25" s="355">
        <v>9.7018900000000006</v>
      </c>
      <c r="N25" s="1"/>
      <c r="O25" s="1"/>
    </row>
    <row r="26" spans="1:15" ht="12.75" customHeight="1">
      <c r="A26" s="30">
        <v>16</v>
      </c>
      <c r="B26" s="384" t="s">
        <v>298</v>
      </c>
      <c r="C26" s="355">
        <v>1185.75</v>
      </c>
      <c r="D26" s="356">
        <v>1189.2</v>
      </c>
      <c r="E26" s="356">
        <v>1161.5500000000002</v>
      </c>
      <c r="F26" s="356">
        <v>1137.3500000000001</v>
      </c>
      <c r="G26" s="356">
        <v>1109.7000000000003</v>
      </c>
      <c r="H26" s="356">
        <v>1213.4000000000001</v>
      </c>
      <c r="I26" s="356">
        <v>1241.0500000000002</v>
      </c>
      <c r="J26" s="356">
        <v>1265.25</v>
      </c>
      <c r="K26" s="355">
        <v>1216.8499999999999</v>
      </c>
      <c r="L26" s="355">
        <v>1165</v>
      </c>
      <c r="M26" s="355">
        <v>4.2241999999999997</v>
      </c>
      <c r="N26" s="1"/>
      <c r="O26" s="1"/>
    </row>
    <row r="27" spans="1:15" ht="12.75" customHeight="1">
      <c r="A27" s="30">
        <v>17</v>
      </c>
      <c r="B27" s="384" t="s">
        <v>292</v>
      </c>
      <c r="C27" s="355">
        <v>1833.1</v>
      </c>
      <c r="D27" s="356">
        <v>1828.3999999999999</v>
      </c>
      <c r="E27" s="356">
        <v>1776.7999999999997</v>
      </c>
      <c r="F27" s="356">
        <v>1720.4999999999998</v>
      </c>
      <c r="G27" s="356">
        <v>1668.8999999999996</v>
      </c>
      <c r="H27" s="356">
        <v>1884.6999999999998</v>
      </c>
      <c r="I27" s="356">
        <v>1936.2999999999997</v>
      </c>
      <c r="J27" s="356">
        <v>1992.6</v>
      </c>
      <c r="K27" s="355">
        <v>1880</v>
      </c>
      <c r="L27" s="355">
        <v>1772.1</v>
      </c>
      <c r="M27" s="355">
        <v>0.84452000000000005</v>
      </c>
      <c r="N27" s="1"/>
      <c r="O27" s="1"/>
    </row>
    <row r="28" spans="1:15" ht="12.75" customHeight="1">
      <c r="A28" s="30">
        <v>18</v>
      </c>
      <c r="B28" s="384" t="s">
        <v>244</v>
      </c>
      <c r="C28" s="355">
        <v>2032.1</v>
      </c>
      <c r="D28" s="356">
        <v>2029.0333333333335</v>
      </c>
      <c r="E28" s="356">
        <v>2006.0666666666671</v>
      </c>
      <c r="F28" s="356">
        <v>1980.0333333333335</v>
      </c>
      <c r="G28" s="356">
        <v>1957.0666666666671</v>
      </c>
      <c r="H28" s="356">
        <v>2055.0666666666671</v>
      </c>
      <c r="I28" s="356">
        <v>2078.0333333333338</v>
      </c>
      <c r="J28" s="356">
        <v>2104.0666666666671</v>
      </c>
      <c r="K28" s="355">
        <v>2052</v>
      </c>
      <c r="L28" s="355">
        <v>2003</v>
      </c>
      <c r="M28" s="355">
        <v>0.31913000000000002</v>
      </c>
      <c r="N28" s="1"/>
      <c r="O28" s="1"/>
    </row>
    <row r="29" spans="1:15" ht="12.75" customHeight="1">
      <c r="A29" s="30">
        <v>19</v>
      </c>
      <c r="B29" s="384" t="s">
        <v>299</v>
      </c>
      <c r="C29" s="355">
        <v>93.55</v>
      </c>
      <c r="D29" s="356">
        <v>93.166666666666671</v>
      </c>
      <c r="E29" s="356">
        <v>91.483333333333348</v>
      </c>
      <c r="F29" s="356">
        <v>89.416666666666671</v>
      </c>
      <c r="G29" s="356">
        <v>87.733333333333348</v>
      </c>
      <c r="H29" s="356">
        <v>95.233333333333348</v>
      </c>
      <c r="I29" s="356">
        <v>96.916666666666657</v>
      </c>
      <c r="J29" s="356">
        <v>98.983333333333348</v>
      </c>
      <c r="K29" s="355">
        <v>94.85</v>
      </c>
      <c r="L29" s="355">
        <v>91.1</v>
      </c>
      <c r="M29" s="355">
        <v>1.5254799999999999</v>
      </c>
      <c r="N29" s="1"/>
      <c r="O29" s="1"/>
    </row>
    <row r="30" spans="1:15" ht="12.75" customHeight="1">
      <c r="A30" s="30">
        <v>20</v>
      </c>
      <c r="B30" s="384" t="s">
        <v>48</v>
      </c>
      <c r="C30" s="355">
        <v>3385.1</v>
      </c>
      <c r="D30" s="356">
        <v>3371.6833333333329</v>
      </c>
      <c r="E30" s="356">
        <v>3344.4666666666658</v>
      </c>
      <c r="F30" s="356">
        <v>3303.833333333333</v>
      </c>
      <c r="G30" s="356">
        <v>3276.6166666666659</v>
      </c>
      <c r="H30" s="356">
        <v>3412.3166666666657</v>
      </c>
      <c r="I30" s="356">
        <v>3439.5333333333328</v>
      </c>
      <c r="J30" s="356">
        <v>3480.1666666666656</v>
      </c>
      <c r="K30" s="355">
        <v>3398.9</v>
      </c>
      <c r="L30" s="355">
        <v>3331.05</v>
      </c>
      <c r="M30" s="355">
        <v>0.32556000000000002</v>
      </c>
      <c r="N30" s="1"/>
      <c r="O30" s="1"/>
    </row>
    <row r="31" spans="1:15" ht="12.75" customHeight="1">
      <c r="A31" s="30">
        <v>21</v>
      </c>
      <c r="B31" s="384" t="s">
        <v>300</v>
      </c>
      <c r="C31" s="355">
        <v>3061.7</v>
      </c>
      <c r="D31" s="356">
        <v>3034.3166666666671</v>
      </c>
      <c r="E31" s="356">
        <v>2994.3833333333341</v>
      </c>
      <c r="F31" s="356">
        <v>2927.0666666666671</v>
      </c>
      <c r="G31" s="356">
        <v>2887.1333333333341</v>
      </c>
      <c r="H31" s="356">
        <v>3101.6333333333341</v>
      </c>
      <c r="I31" s="356">
        <v>3141.5666666666675</v>
      </c>
      <c r="J31" s="356">
        <v>3208.8833333333341</v>
      </c>
      <c r="K31" s="355">
        <v>3074.25</v>
      </c>
      <c r="L31" s="355">
        <v>2967</v>
      </c>
      <c r="M31" s="355">
        <v>0.61595999999999995</v>
      </c>
      <c r="N31" s="1"/>
      <c r="O31" s="1"/>
    </row>
    <row r="32" spans="1:15" ht="12.75" customHeight="1">
      <c r="A32" s="30">
        <v>22</v>
      </c>
      <c r="B32" s="384" t="s">
        <v>301</v>
      </c>
      <c r="C32" s="355">
        <v>27.8</v>
      </c>
      <c r="D32" s="356">
        <v>27.55</v>
      </c>
      <c r="E32" s="356">
        <v>27.05</v>
      </c>
      <c r="F32" s="356">
        <v>26.3</v>
      </c>
      <c r="G32" s="356">
        <v>25.8</v>
      </c>
      <c r="H32" s="356">
        <v>28.3</v>
      </c>
      <c r="I32" s="356">
        <v>28.8</v>
      </c>
      <c r="J32" s="356">
        <v>29.55</v>
      </c>
      <c r="K32" s="355">
        <v>28.05</v>
      </c>
      <c r="L32" s="355">
        <v>26.8</v>
      </c>
      <c r="M32" s="355">
        <v>222.12582</v>
      </c>
      <c r="N32" s="1"/>
      <c r="O32" s="1"/>
    </row>
    <row r="33" spans="1:15" ht="12.75" customHeight="1">
      <c r="A33" s="30">
        <v>23</v>
      </c>
      <c r="B33" s="384" t="s">
        <v>50</v>
      </c>
      <c r="C33" s="355">
        <v>591.75</v>
      </c>
      <c r="D33" s="356">
        <v>584.44999999999993</v>
      </c>
      <c r="E33" s="356">
        <v>575.79999999999984</v>
      </c>
      <c r="F33" s="356">
        <v>559.84999999999991</v>
      </c>
      <c r="G33" s="356">
        <v>551.19999999999982</v>
      </c>
      <c r="H33" s="356">
        <v>600.39999999999986</v>
      </c>
      <c r="I33" s="356">
        <v>609.04999999999995</v>
      </c>
      <c r="J33" s="356">
        <v>624.99999999999989</v>
      </c>
      <c r="K33" s="355">
        <v>593.1</v>
      </c>
      <c r="L33" s="355">
        <v>568.5</v>
      </c>
      <c r="M33" s="355">
        <v>11.19501</v>
      </c>
      <c r="N33" s="1"/>
      <c r="O33" s="1"/>
    </row>
    <row r="34" spans="1:15" ht="12.75" customHeight="1">
      <c r="A34" s="30">
        <v>24</v>
      </c>
      <c r="B34" s="384" t="s">
        <v>302</v>
      </c>
      <c r="C34" s="355">
        <v>3473</v>
      </c>
      <c r="D34" s="356">
        <v>3483.3166666666671</v>
      </c>
      <c r="E34" s="356">
        <v>3439.6833333333343</v>
      </c>
      <c r="F34" s="356">
        <v>3406.3666666666672</v>
      </c>
      <c r="G34" s="356">
        <v>3362.7333333333345</v>
      </c>
      <c r="H34" s="356">
        <v>3516.6333333333341</v>
      </c>
      <c r="I34" s="356">
        <v>3560.2666666666664</v>
      </c>
      <c r="J34" s="356">
        <v>3593.5833333333339</v>
      </c>
      <c r="K34" s="355">
        <v>3526.95</v>
      </c>
      <c r="L34" s="355">
        <v>3450</v>
      </c>
      <c r="M34" s="355">
        <v>0.50683</v>
      </c>
      <c r="N34" s="1"/>
      <c r="O34" s="1"/>
    </row>
    <row r="35" spans="1:15" ht="12.75" customHeight="1">
      <c r="A35" s="30">
        <v>25</v>
      </c>
      <c r="B35" s="384" t="s">
        <v>51</v>
      </c>
      <c r="C35" s="355">
        <v>363.55</v>
      </c>
      <c r="D35" s="356">
        <v>360.76666666666665</v>
      </c>
      <c r="E35" s="356">
        <v>356.5333333333333</v>
      </c>
      <c r="F35" s="356">
        <v>349.51666666666665</v>
      </c>
      <c r="G35" s="356">
        <v>345.2833333333333</v>
      </c>
      <c r="H35" s="356">
        <v>367.7833333333333</v>
      </c>
      <c r="I35" s="356">
        <v>372.01666666666665</v>
      </c>
      <c r="J35" s="356">
        <v>379.0333333333333</v>
      </c>
      <c r="K35" s="355">
        <v>365</v>
      </c>
      <c r="L35" s="355">
        <v>353.75</v>
      </c>
      <c r="M35" s="355">
        <v>20.2713</v>
      </c>
      <c r="N35" s="1"/>
      <c r="O35" s="1"/>
    </row>
    <row r="36" spans="1:15" ht="12.75" customHeight="1">
      <c r="A36" s="30">
        <v>26</v>
      </c>
      <c r="B36" s="384" t="s">
        <v>855</v>
      </c>
      <c r="C36" s="355">
        <v>1274.2</v>
      </c>
      <c r="D36" s="356">
        <v>1247.1333333333334</v>
      </c>
      <c r="E36" s="356">
        <v>1207.4666666666669</v>
      </c>
      <c r="F36" s="356">
        <v>1140.7333333333336</v>
      </c>
      <c r="G36" s="356">
        <v>1101.0666666666671</v>
      </c>
      <c r="H36" s="356">
        <v>1313.8666666666668</v>
      </c>
      <c r="I36" s="356">
        <v>1353.5333333333333</v>
      </c>
      <c r="J36" s="356">
        <v>1420.2666666666667</v>
      </c>
      <c r="K36" s="355">
        <v>1286.8</v>
      </c>
      <c r="L36" s="355">
        <v>1180.4000000000001</v>
      </c>
      <c r="M36" s="355">
        <v>6.6491899999999999</v>
      </c>
      <c r="N36" s="1"/>
      <c r="O36" s="1"/>
    </row>
    <row r="37" spans="1:15" ht="12.75" customHeight="1">
      <c r="A37" s="30">
        <v>27</v>
      </c>
      <c r="B37" s="384" t="s">
        <v>815</v>
      </c>
      <c r="C37" s="355">
        <v>914.9</v>
      </c>
      <c r="D37" s="356">
        <v>920.63333333333333</v>
      </c>
      <c r="E37" s="356">
        <v>896.26666666666665</v>
      </c>
      <c r="F37" s="356">
        <v>877.63333333333333</v>
      </c>
      <c r="G37" s="356">
        <v>853.26666666666665</v>
      </c>
      <c r="H37" s="356">
        <v>939.26666666666665</v>
      </c>
      <c r="I37" s="356">
        <v>963.63333333333321</v>
      </c>
      <c r="J37" s="356">
        <v>982.26666666666665</v>
      </c>
      <c r="K37" s="355">
        <v>945</v>
      </c>
      <c r="L37" s="355">
        <v>902</v>
      </c>
      <c r="M37" s="355">
        <v>0.94120000000000004</v>
      </c>
      <c r="N37" s="1"/>
      <c r="O37" s="1"/>
    </row>
    <row r="38" spans="1:15" ht="12.75" customHeight="1">
      <c r="A38" s="30">
        <v>28</v>
      </c>
      <c r="B38" s="384" t="s">
        <v>293</v>
      </c>
      <c r="C38" s="355">
        <v>840.9</v>
      </c>
      <c r="D38" s="356">
        <v>824.55000000000007</v>
      </c>
      <c r="E38" s="356">
        <v>800.35000000000014</v>
      </c>
      <c r="F38" s="356">
        <v>759.80000000000007</v>
      </c>
      <c r="G38" s="356">
        <v>735.60000000000014</v>
      </c>
      <c r="H38" s="356">
        <v>865.10000000000014</v>
      </c>
      <c r="I38" s="356">
        <v>889.30000000000018</v>
      </c>
      <c r="J38" s="356">
        <v>929.85000000000014</v>
      </c>
      <c r="K38" s="355">
        <v>848.75</v>
      </c>
      <c r="L38" s="355">
        <v>784</v>
      </c>
      <c r="M38" s="355">
        <v>6.8586900000000002</v>
      </c>
      <c r="N38" s="1"/>
      <c r="O38" s="1"/>
    </row>
    <row r="39" spans="1:15" ht="12.75" customHeight="1">
      <c r="A39" s="30">
        <v>29</v>
      </c>
      <c r="B39" s="384" t="s">
        <v>52</v>
      </c>
      <c r="C39" s="355">
        <v>743.45</v>
      </c>
      <c r="D39" s="356">
        <v>739.58333333333337</v>
      </c>
      <c r="E39" s="356">
        <v>734.16666666666674</v>
      </c>
      <c r="F39" s="356">
        <v>724.88333333333333</v>
      </c>
      <c r="G39" s="356">
        <v>719.4666666666667</v>
      </c>
      <c r="H39" s="356">
        <v>748.86666666666679</v>
      </c>
      <c r="I39" s="356">
        <v>754.28333333333353</v>
      </c>
      <c r="J39" s="356">
        <v>763.56666666666683</v>
      </c>
      <c r="K39" s="355">
        <v>745</v>
      </c>
      <c r="L39" s="355">
        <v>730.3</v>
      </c>
      <c r="M39" s="355">
        <v>1.3625700000000001</v>
      </c>
      <c r="N39" s="1"/>
      <c r="O39" s="1"/>
    </row>
    <row r="40" spans="1:15" ht="12.75" customHeight="1">
      <c r="A40" s="30">
        <v>30</v>
      </c>
      <c r="B40" s="384" t="s">
        <v>53</v>
      </c>
      <c r="C40" s="355">
        <v>4663.3999999999996</v>
      </c>
      <c r="D40" s="356">
        <v>4613.4333333333334</v>
      </c>
      <c r="E40" s="356">
        <v>4551.8666666666668</v>
      </c>
      <c r="F40" s="356">
        <v>4440.333333333333</v>
      </c>
      <c r="G40" s="356">
        <v>4378.7666666666664</v>
      </c>
      <c r="H40" s="356">
        <v>4724.9666666666672</v>
      </c>
      <c r="I40" s="356">
        <v>4786.5333333333347</v>
      </c>
      <c r="J40" s="356">
        <v>4898.0666666666675</v>
      </c>
      <c r="K40" s="355">
        <v>4675</v>
      </c>
      <c r="L40" s="355">
        <v>4501.8999999999996</v>
      </c>
      <c r="M40" s="355">
        <v>7.9108000000000001</v>
      </c>
      <c r="N40" s="1"/>
      <c r="O40" s="1"/>
    </row>
    <row r="41" spans="1:15" ht="12.75" customHeight="1">
      <c r="A41" s="30">
        <v>31</v>
      </c>
      <c r="B41" s="384" t="s">
        <v>54</v>
      </c>
      <c r="C41" s="355">
        <v>215.65</v>
      </c>
      <c r="D41" s="356">
        <v>212.51666666666668</v>
      </c>
      <c r="E41" s="356">
        <v>208.23333333333335</v>
      </c>
      <c r="F41" s="356">
        <v>200.81666666666666</v>
      </c>
      <c r="G41" s="356">
        <v>196.53333333333333</v>
      </c>
      <c r="H41" s="356">
        <v>219.93333333333337</v>
      </c>
      <c r="I41" s="356">
        <v>224.21666666666673</v>
      </c>
      <c r="J41" s="356">
        <v>231.63333333333338</v>
      </c>
      <c r="K41" s="355">
        <v>216.8</v>
      </c>
      <c r="L41" s="355">
        <v>205.1</v>
      </c>
      <c r="M41" s="355">
        <v>34.947200000000002</v>
      </c>
      <c r="N41" s="1"/>
      <c r="O41" s="1"/>
    </row>
    <row r="42" spans="1:15" ht="12.75" customHeight="1">
      <c r="A42" s="30">
        <v>32</v>
      </c>
      <c r="B42" s="384" t="s">
        <v>303</v>
      </c>
      <c r="C42" s="355">
        <v>524.20000000000005</v>
      </c>
      <c r="D42" s="356">
        <v>509.53333333333336</v>
      </c>
      <c r="E42" s="356">
        <v>491.11666666666667</v>
      </c>
      <c r="F42" s="356">
        <v>458.0333333333333</v>
      </c>
      <c r="G42" s="356">
        <v>439.61666666666662</v>
      </c>
      <c r="H42" s="356">
        <v>542.61666666666679</v>
      </c>
      <c r="I42" s="356">
        <v>561.0333333333333</v>
      </c>
      <c r="J42" s="356">
        <v>594.11666666666679</v>
      </c>
      <c r="K42" s="355">
        <v>527.95000000000005</v>
      </c>
      <c r="L42" s="355">
        <v>476.45</v>
      </c>
      <c r="M42" s="355">
        <v>3.3808699999999998</v>
      </c>
      <c r="N42" s="1"/>
      <c r="O42" s="1"/>
    </row>
    <row r="43" spans="1:15" ht="12.75" customHeight="1">
      <c r="A43" s="30">
        <v>33</v>
      </c>
      <c r="B43" s="384" t="s">
        <v>304</v>
      </c>
      <c r="C43" s="355">
        <v>92.45</v>
      </c>
      <c r="D43" s="356">
        <v>90.916666666666671</v>
      </c>
      <c r="E43" s="356">
        <v>89.083333333333343</v>
      </c>
      <c r="F43" s="356">
        <v>85.716666666666669</v>
      </c>
      <c r="G43" s="356">
        <v>83.88333333333334</v>
      </c>
      <c r="H43" s="356">
        <v>94.283333333333346</v>
      </c>
      <c r="I43" s="356">
        <v>96.116666666666688</v>
      </c>
      <c r="J43" s="356">
        <v>99.483333333333348</v>
      </c>
      <c r="K43" s="355">
        <v>92.75</v>
      </c>
      <c r="L43" s="355">
        <v>87.55</v>
      </c>
      <c r="M43" s="355">
        <v>12.53044</v>
      </c>
      <c r="N43" s="1"/>
      <c r="O43" s="1"/>
    </row>
    <row r="44" spans="1:15" ht="12.75" customHeight="1">
      <c r="A44" s="30">
        <v>34</v>
      </c>
      <c r="B44" s="384" t="s">
        <v>55</v>
      </c>
      <c r="C44" s="355">
        <v>128.5</v>
      </c>
      <c r="D44" s="356">
        <v>126.73333333333333</v>
      </c>
      <c r="E44" s="356">
        <v>124.21666666666667</v>
      </c>
      <c r="F44" s="356">
        <v>119.93333333333334</v>
      </c>
      <c r="G44" s="356">
        <v>117.41666666666667</v>
      </c>
      <c r="H44" s="356">
        <v>131.01666666666665</v>
      </c>
      <c r="I44" s="356">
        <v>133.53333333333336</v>
      </c>
      <c r="J44" s="356">
        <v>137.81666666666666</v>
      </c>
      <c r="K44" s="355">
        <v>129.25</v>
      </c>
      <c r="L44" s="355">
        <v>122.45</v>
      </c>
      <c r="M44" s="355">
        <v>158.96279000000001</v>
      </c>
      <c r="N44" s="1"/>
      <c r="O44" s="1"/>
    </row>
    <row r="45" spans="1:15" ht="12.75" customHeight="1">
      <c r="A45" s="30">
        <v>35</v>
      </c>
      <c r="B45" s="384" t="s">
        <v>57</v>
      </c>
      <c r="C45" s="355">
        <v>3264.6</v>
      </c>
      <c r="D45" s="356">
        <v>3222.4833333333336</v>
      </c>
      <c r="E45" s="356">
        <v>3174.9666666666672</v>
      </c>
      <c r="F45" s="356">
        <v>3085.3333333333335</v>
      </c>
      <c r="G45" s="356">
        <v>3037.8166666666671</v>
      </c>
      <c r="H45" s="356">
        <v>3312.1166666666672</v>
      </c>
      <c r="I45" s="356">
        <v>3359.6333333333337</v>
      </c>
      <c r="J45" s="356">
        <v>3449.2666666666673</v>
      </c>
      <c r="K45" s="355">
        <v>3270</v>
      </c>
      <c r="L45" s="355">
        <v>3132.85</v>
      </c>
      <c r="M45" s="355">
        <v>6.76844</v>
      </c>
      <c r="N45" s="1"/>
      <c r="O45" s="1"/>
    </row>
    <row r="46" spans="1:15" ht="12.75" customHeight="1">
      <c r="A46" s="30">
        <v>36</v>
      </c>
      <c r="B46" s="384" t="s">
        <v>305</v>
      </c>
      <c r="C46" s="355">
        <v>184.75</v>
      </c>
      <c r="D46" s="356">
        <v>184.91666666666666</v>
      </c>
      <c r="E46" s="356">
        <v>181.83333333333331</v>
      </c>
      <c r="F46" s="356">
        <v>178.91666666666666</v>
      </c>
      <c r="G46" s="356">
        <v>175.83333333333331</v>
      </c>
      <c r="H46" s="356">
        <v>187.83333333333331</v>
      </c>
      <c r="I46" s="356">
        <v>190.91666666666663</v>
      </c>
      <c r="J46" s="356">
        <v>193.83333333333331</v>
      </c>
      <c r="K46" s="355">
        <v>188</v>
      </c>
      <c r="L46" s="355">
        <v>182</v>
      </c>
      <c r="M46" s="355">
        <v>5.1495100000000003</v>
      </c>
      <c r="N46" s="1"/>
      <c r="O46" s="1"/>
    </row>
    <row r="47" spans="1:15" ht="12.75" customHeight="1">
      <c r="A47" s="30">
        <v>37</v>
      </c>
      <c r="B47" s="384" t="s">
        <v>307</v>
      </c>
      <c r="C47" s="355">
        <v>1940.7</v>
      </c>
      <c r="D47" s="356">
        <v>1951.95</v>
      </c>
      <c r="E47" s="356">
        <v>1903.9</v>
      </c>
      <c r="F47" s="356">
        <v>1867.1000000000001</v>
      </c>
      <c r="G47" s="356">
        <v>1819.0500000000002</v>
      </c>
      <c r="H47" s="356">
        <v>1988.75</v>
      </c>
      <c r="I47" s="356">
        <v>2036.7999999999997</v>
      </c>
      <c r="J47" s="356">
        <v>2073.6</v>
      </c>
      <c r="K47" s="355">
        <v>2000</v>
      </c>
      <c r="L47" s="355">
        <v>1915.15</v>
      </c>
      <c r="M47" s="355">
        <v>6.8747499999999997</v>
      </c>
      <c r="N47" s="1"/>
      <c r="O47" s="1"/>
    </row>
    <row r="48" spans="1:15" ht="12.75" customHeight="1">
      <c r="A48" s="30">
        <v>38</v>
      </c>
      <c r="B48" s="384" t="s">
        <v>306</v>
      </c>
      <c r="C48" s="355">
        <v>2724.6</v>
      </c>
      <c r="D48" s="356">
        <v>2731.3166666666671</v>
      </c>
      <c r="E48" s="356">
        <v>2699.733333333334</v>
      </c>
      <c r="F48" s="356">
        <v>2674.8666666666668</v>
      </c>
      <c r="G48" s="356">
        <v>2643.2833333333338</v>
      </c>
      <c r="H48" s="356">
        <v>2756.1833333333343</v>
      </c>
      <c r="I48" s="356">
        <v>2787.7666666666673</v>
      </c>
      <c r="J48" s="356">
        <v>2812.6333333333346</v>
      </c>
      <c r="K48" s="355">
        <v>2762.9</v>
      </c>
      <c r="L48" s="355">
        <v>2706.45</v>
      </c>
      <c r="M48" s="355">
        <v>8.1570000000000004E-2</v>
      </c>
      <c r="N48" s="1"/>
      <c r="O48" s="1"/>
    </row>
    <row r="49" spans="1:15" ht="12.75" customHeight="1">
      <c r="A49" s="30">
        <v>39</v>
      </c>
      <c r="B49" s="384" t="s">
        <v>241</v>
      </c>
      <c r="C49" s="355">
        <v>1737.7</v>
      </c>
      <c r="D49" s="356">
        <v>1704.4666666666665</v>
      </c>
      <c r="E49" s="356">
        <v>1659.9333333333329</v>
      </c>
      <c r="F49" s="356">
        <v>1582.1666666666665</v>
      </c>
      <c r="G49" s="356">
        <v>1537.633333333333</v>
      </c>
      <c r="H49" s="356">
        <v>1782.2333333333329</v>
      </c>
      <c r="I49" s="356">
        <v>1826.7666666666662</v>
      </c>
      <c r="J49" s="356">
        <v>1904.5333333333328</v>
      </c>
      <c r="K49" s="355">
        <v>1749</v>
      </c>
      <c r="L49" s="355">
        <v>1626.7</v>
      </c>
      <c r="M49" s="355">
        <v>0.98404999999999998</v>
      </c>
      <c r="N49" s="1"/>
      <c r="O49" s="1"/>
    </row>
    <row r="50" spans="1:15" ht="12.75" customHeight="1">
      <c r="A50" s="30">
        <v>40</v>
      </c>
      <c r="B50" s="384" t="s">
        <v>308</v>
      </c>
      <c r="C50" s="355">
        <v>9600.15</v>
      </c>
      <c r="D50" s="356">
        <v>9498.5</v>
      </c>
      <c r="E50" s="356">
        <v>9327</v>
      </c>
      <c r="F50" s="356">
        <v>9053.85</v>
      </c>
      <c r="G50" s="356">
        <v>8882.35</v>
      </c>
      <c r="H50" s="356">
        <v>9771.65</v>
      </c>
      <c r="I50" s="356">
        <v>9943.15</v>
      </c>
      <c r="J50" s="356">
        <v>10216.299999999999</v>
      </c>
      <c r="K50" s="355">
        <v>9670</v>
      </c>
      <c r="L50" s="355">
        <v>9225.35</v>
      </c>
      <c r="M50" s="355">
        <v>0.60297000000000001</v>
      </c>
      <c r="N50" s="1"/>
      <c r="O50" s="1"/>
    </row>
    <row r="51" spans="1:15" ht="12.75" customHeight="1">
      <c r="A51" s="30">
        <v>41</v>
      </c>
      <c r="B51" s="384" t="s">
        <v>59</v>
      </c>
      <c r="C51" s="355">
        <v>1307.0999999999999</v>
      </c>
      <c r="D51" s="356">
        <v>1289.0333333333333</v>
      </c>
      <c r="E51" s="356">
        <v>1261.0666666666666</v>
      </c>
      <c r="F51" s="356">
        <v>1215.0333333333333</v>
      </c>
      <c r="G51" s="356">
        <v>1187.0666666666666</v>
      </c>
      <c r="H51" s="356">
        <v>1335.0666666666666</v>
      </c>
      <c r="I51" s="356">
        <v>1363.0333333333333</v>
      </c>
      <c r="J51" s="356">
        <v>1409.0666666666666</v>
      </c>
      <c r="K51" s="355">
        <v>1317</v>
      </c>
      <c r="L51" s="355">
        <v>1243</v>
      </c>
      <c r="M51" s="355">
        <v>7.3136599999999996</v>
      </c>
      <c r="N51" s="1"/>
      <c r="O51" s="1"/>
    </row>
    <row r="52" spans="1:15" ht="12.75" customHeight="1">
      <c r="A52" s="30">
        <v>42</v>
      </c>
      <c r="B52" s="384" t="s">
        <v>60</v>
      </c>
      <c r="C52" s="355">
        <v>692.45</v>
      </c>
      <c r="D52" s="356">
        <v>688.55000000000007</v>
      </c>
      <c r="E52" s="356">
        <v>681.30000000000018</v>
      </c>
      <c r="F52" s="356">
        <v>670.15000000000009</v>
      </c>
      <c r="G52" s="356">
        <v>662.9000000000002</v>
      </c>
      <c r="H52" s="356">
        <v>699.70000000000016</v>
      </c>
      <c r="I52" s="356">
        <v>706.94999999999993</v>
      </c>
      <c r="J52" s="356">
        <v>718.10000000000014</v>
      </c>
      <c r="K52" s="355">
        <v>695.8</v>
      </c>
      <c r="L52" s="355">
        <v>677.4</v>
      </c>
      <c r="M52" s="355">
        <v>15.507070000000001</v>
      </c>
      <c r="N52" s="1"/>
      <c r="O52" s="1"/>
    </row>
    <row r="53" spans="1:15" ht="12.75" customHeight="1">
      <c r="A53" s="30">
        <v>43</v>
      </c>
      <c r="B53" s="384" t="s">
        <v>309</v>
      </c>
      <c r="C53" s="355">
        <v>550.6</v>
      </c>
      <c r="D53" s="356">
        <v>542.85</v>
      </c>
      <c r="E53" s="356">
        <v>529.90000000000009</v>
      </c>
      <c r="F53" s="356">
        <v>509.20000000000005</v>
      </c>
      <c r="G53" s="356">
        <v>496.25000000000011</v>
      </c>
      <c r="H53" s="356">
        <v>563.55000000000007</v>
      </c>
      <c r="I53" s="356">
        <v>576.50000000000011</v>
      </c>
      <c r="J53" s="356">
        <v>597.20000000000005</v>
      </c>
      <c r="K53" s="355">
        <v>555.79999999999995</v>
      </c>
      <c r="L53" s="355">
        <v>522.15</v>
      </c>
      <c r="M53" s="355">
        <v>1.4647600000000001</v>
      </c>
      <c r="N53" s="1"/>
      <c r="O53" s="1"/>
    </row>
    <row r="54" spans="1:15" ht="12.75" customHeight="1">
      <c r="A54" s="30">
        <v>44</v>
      </c>
      <c r="B54" s="384" t="s">
        <v>61</v>
      </c>
      <c r="C54" s="355">
        <v>796.95</v>
      </c>
      <c r="D54" s="356">
        <v>786.78333333333342</v>
      </c>
      <c r="E54" s="356">
        <v>774.46666666666681</v>
      </c>
      <c r="F54" s="356">
        <v>751.98333333333335</v>
      </c>
      <c r="G54" s="356">
        <v>739.66666666666674</v>
      </c>
      <c r="H54" s="356">
        <v>809.26666666666688</v>
      </c>
      <c r="I54" s="356">
        <v>821.58333333333348</v>
      </c>
      <c r="J54" s="356">
        <v>844.06666666666695</v>
      </c>
      <c r="K54" s="355">
        <v>799.1</v>
      </c>
      <c r="L54" s="355">
        <v>764.3</v>
      </c>
      <c r="M54" s="355">
        <v>74.265630000000002</v>
      </c>
      <c r="N54" s="1"/>
      <c r="O54" s="1"/>
    </row>
    <row r="55" spans="1:15" ht="12.75" customHeight="1">
      <c r="A55" s="30">
        <v>45</v>
      </c>
      <c r="B55" s="384" t="s">
        <v>62</v>
      </c>
      <c r="C55" s="355">
        <v>3589.2</v>
      </c>
      <c r="D55" s="356">
        <v>3554.65</v>
      </c>
      <c r="E55" s="356">
        <v>3508.3</v>
      </c>
      <c r="F55" s="356">
        <v>3427.4</v>
      </c>
      <c r="G55" s="356">
        <v>3381.05</v>
      </c>
      <c r="H55" s="356">
        <v>3635.55</v>
      </c>
      <c r="I55" s="356">
        <v>3681.8999999999996</v>
      </c>
      <c r="J55" s="356">
        <v>3762.8</v>
      </c>
      <c r="K55" s="355">
        <v>3601</v>
      </c>
      <c r="L55" s="355">
        <v>3473.75</v>
      </c>
      <c r="M55" s="355">
        <v>3.5705200000000001</v>
      </c>
      <c r="N55" s="1"/>
      <c r="O55" s="1"/>
    </row>
    <row r="56" spans="1:15" ht="12.75" customHeight="1">
      <c r="A56" s="30">
        <v>46</v>
      </c>
      <c r="B56" s="384" t="s">
        <v>313</v>
      </c>
      <c r="C56" s="355">
        <v>173.15</v>
      </c>
      <c r="D56" s="356">
        <v>170.35000000000002</v>
      </c>
      <c r="E56" s="356">
        <v>165.15000000000003</v>
      </c>
      <c r="F56" s="356">
        <v>157.15</v>
      </c>
      <c r="G56" s="356">
        <v>151.95000000000002</v>
      </c>
      <c r="H56" s="356">
        <v>178.35000000000005</v>
      </c>
      <c r="I56" s="356">
        <v>183.55000000000004</v>
      </c>
      <c r="J56" s="356">
        <v>191.55000000000007</v>
      </c>
      <c r="K56" s="355">
        <v>175.55</v>
      </c>
      <c r="L56" s="355">
        <v>162.35</v>
      </c>
      <c r="M56" s="355">
        <v>8.4909099999999995</v>
      </c>
      <c r="N56" s="1"/>
      <c r="O56" s="1"/>
    </row>
    <row r="57" spans="1:15" ht="12.75" customHeight="1">
      <c r="A57" s="30">
        <v>47</v>
      </c>
      <c r="B57" s="384" t="s">
        <v>314</v>
      </c>
      <c r="C57" s="355">
        <v>1175.2</v>
      </c>
      <c r="D57" s="356">
        <v>1168.0666666666666</v>
      </c>
      <c r="E57" s="356">
        <v>1155.1333333333332</v>
      </c>
      <c r="F57" s="356">
        <v>1135.0666666666666</v>
      </c>
      <c r="G57" s="356">
        <v>1122.1333333333332</v>
      </c>
      <c r="H57" s="356">
        <v>1188.1333333333332</v>
      </c>
      <c r="I57" s="356">
        <v>1201.0666666666666</v>
      </c>
      <c r="J57" s="356">
        <v>1221.1333333333332</v>
      </c>
      <c r="K57" s="355">
        <v>1181</v>
      </c>
      <c r="L57" s="355">
        <v>1148</v>
      </c>
      <c r="M57" s="355">
        <v>0.55311999999999995</v>
      </c>
      <c r="N57" s="1"/>
      <c r="O57" s="1"/>
    </row>
    <row r="58" spans="1:15" ht="12.75" customHeight="1">
      <c r="A58" s="30">
        <v>48</v>
      </c>
      <c r="B58" s="384" t="s">
        <v>64</v>
      </c>
      <c r="C58" s="355">
        <v>16375.25</v>
      </c>
      <c r="D58" s="356">
        <v>16150.583333333334</v>
      </c>
      <c r="E58" s="356">
        <v>15873.666666666668</v>
      </c>
      <c r="F58" s="356">
        <v>15372.083333333334</v>
      </c>
      <c r="G58" s="356">
        <v>15095.166666666668</v>
      </c>
      <c r="H58" s="356">
        <v>16652.166666666668</v>
      </c>
      <c r="I58" s="356">
        <v>16929.083333333336</v>
      </c>
      <c r="J58" s="356">
        <v>17430.666666666668</v>
      </c>
      <c r="K58" s="355">
        <v>16427.5</v>
      </c>
      <c r="L58" s="355">
        <v>15649</v>
      </c>
      <c r="M58" s="355">
        <v>3.59213</v>
      </c>
      <c r="N58" s="1"/>
      <c r="O58" s="1"/>
    </row>
    <row r="59" spans="1:15" ht="12" customHeight="1">
      <c r="A59" s="30">
        <v>49</v>
      </c>
      <c r="B59" s="384" t="s">
        <v>246</v>
      </c>
      <c r="C59" s="355">
        <v>5178.3500000000004</v>
      </c>
      <c r="D59" s="356">
        <v>5157.416666666667</v>
      </c>
      <c r="E59" s="356">
        <v>5120.9333333333343</v>
      </c>
      <c r="F59" s="356">
        <v>5063.5166666666673</v>
      </c>
      <c r="G59" s="356">
        <v>5027.0333333333347</v>
      </c>
      <c r="H59" s="356">
        <v>5214.8333333333339</v>
      </c>
      <c r="I59" s="356">
        <v>5251.3166666666657</v>
      </c>
      <c r="J59" s="356">
        <v>5308.7333333333336</v>
      </c>
      <c r="K59" s="355">
        <v>5193.8999999999996</v>
      </c>
      <c r="L59" s="355">
        <v>5100</v>
      </c>
      <c r="M59" s="355">
        <v>0.13425000000000001</v>
      </c>
      <c r="N59" s="1"/>
      <c r="O59" s="1"/>
    </row>
    <row r="60" spans="1:15" ht="12.75" customHeight="1">
      <c r="A60" s="30">
        <v>50</v>
      </c>
      <c r="B60" s="384" t="s">
        <v>65</v>
      </c>
      <c r="C60" s="355">
        <v>7142.05</v>
      </c>
      <c r="D60" s="356">
        <v>7041</v>
      </c>
      <c r="E60" s="356">
        <v>6887</v>
      </c>
      <c r="F60" s="356">
        <v>6631.95</v>
      </c>
      <c r="G60" s="356">
        <v>6477.95</v>
      </c>
      <c r="H60" s="356">
        <v>7296.05</v>
      </c>
      <c r="I60" s="356">
        <v>7450.05</v>
      </c>
      <c r="J60" s="356">
        <v>7705.1</v>
      </c>
      <c r="K60" s="355">
        <v>7195</v>
      </c>
      <c r="L60" s="355">
        <v>6785.95</v>
      </c>
      <c r="M60" s="355">
        <v>13.4682</v>
      </c>
      <c r="N60" s="1"/>
      <c r="O60" s="1"/>
    </row>
    <row r="61" spans="1:15" ht="12.75" customHeight="1">
      <c r="A61" s="30">
        <v>51</v>
      </c>
      <c r="B61" s="384" t="s">
        <v>315</v>
      </c>
      <c r="C61" s="355">
        <v>2906.6</v>
      </c>
      <c r="D61" s="356">
        <v>2861.8666666666668</v>
      </c>
      <c r="E61" s="356">
        <v>2770.7333333333336</v>
      </c>
      <c r="F61" s="356">
        <v>2634.8666666666668</v>
      </c>
      <c r="G61" s="356">
        <v>2543.7333333333336</v>
      </c>
      <c r="H61" s="356">
        <v>2997.7333333333336</v>
      </c>
      <c r="I61" s="356">
        <v>3088.8666666666668</v>
      </c>
      <c r="J61" s="356">
        <v>3224.7333333333336</v>
      </c>
      <c r="K61" s="355">
        <v>2953</v>
      </c>
      <c r="L61" s="355">
        <v>2726</v>
      </c>
      <c r="M61" s="355">
        <v>2.0689199999999999</v>
      </c>
      <c r="N61" s="1"/>
      <c r="O61" s="1"/>
    </row>
    <row r="62" spans="1:15" ht="12.75" customHeight="1">
      <c r="A62" s="30">
        <v>52</v>
      </c>
      <c r="B62" s="384" t="s">
        <v>66</v>
      </c>
      <c r="C62" s="355">
        <v>2126.8000000000002</v>
      </c>
      <c r="D62" s="356">
        <v>2098.9666666666667</v>
      </c>
      <c r="E62" s="356">
        <v>2062.9333333333334</v>
      </c>
      <c r="F62" s="356">
        <v>1999.0666666666666</v>
      </c>
      <c r="G62" s="356">
        <v>1963.0333333333333</v>
      </c>
      <c r="H62" s="356">
        <v>2162.8333333333335</v>
      </c>
      <c r="I62" s="356">
        <v>2198.8666666666672</v>
      </c>
      <c r="J62" s="356">
        <v>2262.7333333333336</v>
      </c>
      <c r="K62" s="355">
        <v>2135</v>
      </c>
      <c r="L62" s="355">
        <v>2035.1</v>
      </c>
      <c r="M62" s="355">
        <v>4.33392</v>
      </c>
      <c r="N62" s="1"/>
      <c r="O62" s="1"/>
    </row>
    <row r="63" spans="1:15" ht="12.75" customHeight="1">
      <c r="A63" s="30">
        <v>53</v>
      </c>
      <c r="B63" s="384" t="s">
        <v>316</v>
      </c>
      <c r="C63" s="355">
        <v>418.5</v>
      </c>
      <c r="D63" s="356">
        <v>411.65000000000003</v>
      </c>
      <c r="E63" s="356">
        <v>402.45000000000005</v>
      </c>
      <c r="F63" s="356">
        <v>386.40000000000003</v>
      </c>
      <c r="G63" s="356">
        <v>377.20000000000005</v>
      </c>
      <c r="H63" s="356">
        <v>427.70000000000005</v>
      </c>
      <c r="I63" s="356">
        <v>436.9</v>
      </c>
      <c r="J63" s="356">
        <v>452.95000000000005</v>
      </c>
      <c r="K63" s="355">
        <v>420.85</v>
      </c>
      <c r="L63" s="355">
        <v>395.6</v>
      </c>
      <c r="M63" s="355">
        <v>22.320360000000001</v>
      </c>
      <c r="N63" s="1"/>
      <c r="O63" s="1"/>
    </row>
    <row r="64" spans="1:15" ht="12.75" customHeight="1">
      <c r="A64" s="30">
        <v>54</v>
      </c>
      <c r="B64" s="384" t="s">
        <v>67</v>
      </c>
      <c r="C64" s="355">
        <v>326.35000000000002</v>
      </c>
      <c r="D64" s="356">
        <v>321.55</v>
      </c>
      <c r="E64" s="356">
        <v>314.75</v>
      </c>
      <c r="F64" s="356">
        <v>303.14999999999998</v>
      </c>
      <c r="G64" s="356">
        <v>296.34999999999997</v>
      </c>
      <c r="H64" s="356">
        <v>333.15000000000003</v>
      </c>
      <c r="I64" s="356">
        <v>339.9500000000001</v>
      </c>
      <c r="J64" s="356">
        <v>351.55000000000007</v>
      </c>
      <c r="K64" s="355">
        <v>328.35</v>
      </c>
      <c r="L64" s="355">
        <v>309.95</v>
      </c>
      <c r="M64" s="355">
        <v>77.509280000000004</v>
      </c>
      <c r="N64" s="1"/>
      <c r="O64" s="1"/>
    </row>
    <row r="65" spans="1:15" ht="12.75" customHeight="1">
      <c r="A65" s="30">
        <v>55</v>
      </c>
      <c r="B65" s="384" t="s">
        <v>68</v>
      </c>
      <c r="C65" s="355">
        <v>110.15</v>
      </c>
      <c r="D65" s="356">
        <v>108.23333333333333</v>
      </c>
      <c r="E65" s="356">
        <v>105.96666666666667</v>
      </c>
      <c r="F65" s="356">
        <v>101.78333333333333</v>
      </c>
      <c r="G65" s="356">
        <v>99.516666666666666</v>
      </c>
      <c r="H65" s="356">
        <v>112.41666666666667</v>
      </c>
      <c r="I65" s="356">
        <v>114.68333333333335</v>
      </c>
      <c r="J65" s="356">
        <v>118.86666666666667</v>
      </c>
      <c r="K65" s="355">
        <v>110.5</v>
      </c>
      <c r="L65" s="355">
        <v>104.05</v>
      </c>
      <c r="M65" s="355">
        <v>618.51795000000004</v>
      </c>
      <c r="N65" s="1"/>
      <c r="O65" s="1"/>
    </row>
    <row r="66" spans="1:15" ht="12.75" customHeight="1">
      <c r="A66" s="30">
        <v>56</v>
      </c>
      <c r="B66" s="384" t="s">
        <v>247</v>
      </c>
      <c r="C66" s="355">
        <v>53.35</v>
      </c>
      <c r="D66" s="356">
        <v>52.833333333333336</v>
      </c>
      <c r="E66" s="356">
        <v>52.06666666666667</v>
      </c>
      <c r="F66" s="356">
        <v>50.783333333333331</v>
      </c>
      <c r="G66" s="356">
        <v>50.016666666666666</v>
      </c>
      <c r="H66" s="356">
        <v>54.116666666666674</v>
      </c>
      <c r="I66" s="356">
        <v>54.88333333333334</v>
      </c>
      <c r="J66" s="356">
        <v>56.166666666666679</v>
      </c>
      <c r="K66" s="355">
        <v>53.6</v>
      </c>
      <c r="L66" s="355">
        <v>51.55</v>
      </c>
      <c r="M66" s="355">
        <v>61.269930000000002</v>
      </c>
      <c r="N66" s="1"/>
      <c r="O66" s="1"/>
    </row>
    <row r="67" spans="1:15" ht="12.75" customHeight="1">
      <c r="A67" s="30">
        <v>57</v>
      </c>
      <c r="B67" s="384" t="s">
        <v>310</v>
      </c>
      <c r="C67" s="355">
        <v>2711.7</v>
      </c>
      <c r="D67" s="356">
        <v>2697.2666666666669</v>
      </c>
      <c r="E67" s="356">
        <v>2657.7333333333336</v>
      </c>
      <c r="F67" s="356">
        <v>2603.7666666666669</v>
      </c>
      <c r="G67" s="356">
        <v>2564.2333333333336</v>
      </c>
      <c r="H67" s="356">
        <v>2751.2333333333336</v>
      </c>
      <c r="I67" s="356">
        <v>2790.7666666666673</v>
      </c>
      <c r="J67" s="356">
        <v>2844.7333333333336</v>
      </c>
      <c r="K67" s="355">
        <v>2736.8</v>
      </c>
      <c r="L67" s="355">
        <v>2643.3</v>
      </c>
      <c r="M67" s="355">
        <v>0.30307000000000001</v>
      </c>
      <c r="N67" s="1"/>
      <c r="O67" s="1"/>
    </row>
    <row r="68" spans="1:15" ht="12.75" customHeight="1">
      <c r="A68" s="30">
        <v>58</v>
      </c>
      <c r="B68" s="384" t="s">
        <v>69</v>
      </c>
      <c r="C68" s="355">
        <v>1887.8</v>
      </c>
      <c r="D68" s="356">
        <v>1857.3833333333332</v>
      </c>
      <c r="E68" s="356">
        <v>1821.4166666666665</v>
      </c>
      <c r="F68" s="356">
        <v>1755.0333333333333</v>
      </c>
      <c r="G68" s="356">
        <v>1719.0666666666666</v>
      </c>
      <c r="H68" s="356">
        <v>1923.7666666666664</v>
      </c>
      <c r="I68" s="356">
        <v>1959.7333333333331</v>
      </c>
      <c r="J68" s="356">
        <v>2026.1166666666663</v>
      </c>
      <c r="K68" s="355">
        <v>1893.35</v>
      </c>
      <c r="L68" s="355">
        <v>1791</v>
      </c>
      <c r="M68" s="355">
        <v>5.5172400000000001</v>
      </c>
      <c r="N68" s="1"/>
      <c r="O68" s="1"/>
    </row>
    <row r="69" spans="1:15" ht="12.75" customHeight="1">
      <c r="A69" s="30">
        <v>59</v>
      </c>
      <c r="B69" s="384" t="s">
        <v>318</v>
      </c>
      <c r="C69" s="355">
        <v>4517.3999999999996</v>
      </c>
      <c r="D69" s="356">
        <v>4517.083333333333</v>
      </c>
      <c r="E69" s="356">
        <v>4462.3166666666657</v>
      </c>
      <c r="F69" s="356">
        <v>4407.2333333333327</v>
      </c>
      <c r="G69" s="356">
        <v>4352.4666666666653</v>
      </c>
      <c r="H69" s="356">
        <v>4572.1666666666661</v>
      </c>
      <c r="I69" s="356">
        <v>4626.9333333333343</v>
      </c>
      <c r="J69" s="356">
        <v>4682.0166666666664</v>
      </c>
      <c r="K69" s="355">
        <v>4571.8500000000004</v>
      </c>
      <c r="L69" s="355">
        <v>4462</v>
      </c>
      <c r="M69" s="355">
        <v>7.0470000000000005E-2</v>
      </c>
      <c r="N69" s="1"/>
      <c r="O69" s="1"/>
    </row>
    <row r="70" spans="1:15" ht="12.75" customHeight="1">
      <c r="A70" s="30">
        <v>60</v>
      </c>
      <c r="B70" s="384" t="s">
        <v>248</v>
      </c>
      <c r="C70" s="355">
        <v>1024.1500000000001</v>
      </c>
      <c r="D70" s="356">
        <v>1021.3333333333334</v>
      </c>
      <c r="E70" s="356">
        <v>1002.8166666666668</v>
      </c>
      <c r="F70" s="356">
        <v>981.48333333333346</v>
      </c>
      <c r="G70" s="356">
        <v>962.96666666666692</v>
      </c>
      <c r="H70" s="356">
        <v>1042.6666666666667</v>
      </c>
      <c r="I70" s="356">
        <v>1061.1833333333334</v>
      </c>
      <c r="J70" s="356">
        <v>1082.5166666666667</v>
      </c>
      <c r="K70" s="355">
        <v>1039.8499999999999</v>
      </c>
      <c r="L70" s="355">
        <v>1000</v>
      </c>
      <c r="M70" s="355">
        <v>0.40077000000000002</v>
      </c>
      <c r="N70" s="1"/>
      <c r="O70" s="1"/>
    </row>
    <row r="71" spans="1:15" ht="12.75" customHeight="1">
      <c r="A71" s="30">
        <v>61</v>
      </c>
      <c r="B71" s="384" t="s">
        <v>319</v>
      </c>
      <c r="C71" s="355">
        <v>466.4</v>
      </c>
      <c r="D71" s="356">
        <v>466.13333333333338</v>
      </c>
      <c r="E71" s="356">
        <v>456.36666666666679</v>
      </c>
      <c r="F71" s="356">
        <v>446.33333333333343</v>
      </c>
      <c r="G71" s="356">
        <v>436.56666666666683</v>
      </c>
      <c r="H71" s="356">
        <v>476.16666666666674</v>
      </c>
      <c r="I71" s="356">
        <v>485.93333333333328</v>
      </c>
      <c r="J71" s="356">
        <v>495.9666666666667</v>
      </c>
      <c r="K71" s="355">
        <v>475.9</v>
      </c>
      <c r="L71" s="355">
        <v>456.1</v>
      </c>
      <c r="M71" s="355">
        <v>7.2813800000000004</v>
      </c>
      <c r="N71" s="1"/>
      <c r="O71" s="1"/>
    </row>
    <row r="72" spans="1:15" ht="12.75" customHeight="1">
      <c r="A72" s="30">
        <v>62</v>
      </c>
      <c r="B72" s="384" t="s">
        <v>71</v>
      </c>
      <c r="C72" s="355">
        <v>198.95</v>
      </c>
      <c r="D72" s="356">
        <v>196.98333333333335</v>
      </c>
      <c r="E72" s="356">
        <v>194.56666666666669</v>
      </c>
      <c r="F72" s="356">
        <v>190.18333333333334</v>
      </c>
      <c r="G72" s="356">
        <v>187.76666666666668</v>
      </c>
      <c r="H72" s="356">
        <v>201.3666666666667</v>
      </c>
      <c r="I72" s="356">
        <v>203.78333333333333</v>
      </c>
      <c r="J72" s="356">
        <v>208.16666666666671</v>
      </c>
      <c r="K72" s="355">
        <v>199.4</v>
      </c>
      <c r="L72" s="355">
        <v>192.6</v>
      </c>
      <c r="M72" s="355">
        <v>35.82085</v>
      </c>
      <c r="N72" s="1"/>
      <c r="O72" s="1"/>
    </row>
    <row r="73" spans="1:15" ht="12.75" customHeight="1">
      <c r="A73" s="30">
        <v>63</v>
      </c>
      <c r="B73" s="384" t="s">
        <v>311</v>
      </c>
      <c r="C73" s="355">
        <v>1754.45</v>
      </c>
      <c r="D73" s="356">
        <v>1740.4833333333333</v>
      </c>
      <c r="E73" s="356">
        <v>1715.9666666666667</v>
      </c>
      <c r="F73" s="356">
        <v>1677.4833333333333</v>
      </c>
      <c r="G73" s="356">
        <v>1652.9666666666667</v>
      </c>
      <c r="H73" s="356">
        <v>1778.9666666666667</v>
      </c>
      <c r="I73" s="356">
        <v>1803.4833333333336</v>
      </c>
      <c r="J73" s="356">
        <v>1841.9666666666667</v>
      </c>
      <c r="K73" s="355">
        <v>1765</v>
      </c>
      <c r="L73" s="355">
        <v>1702</v>
      </c>
      <c r="M73" s="355">
        <v>1.6414200000000001</v>
      </c>
      <c r="N73" s="1"/>
      <c r="O73" s="1"/>
    </row>
    <row r="74" spans="1:15" ht="12.75" customHeight="1">
      <c r="A74" s="30">
        <v>64</v>
      </c>
      <c r="B74" s="384" t="s">
        <v>72</v>
      </c>
      <c r="C74" s="355">
        <v>722.7</v>
      </c>
      <c r="D74" s="356">
        <v>715.7833333333333</v>
      </c>
      <c r="E74" s="356">
        <v>705.01666666666665</v>
      </c>
      <c r="F74" s="356">
        <v>687.33333333333337</v>
      </c>
      <c r="G74" s="356">
        <v>676.56666666666672</v>
      </c>
      <c r="H74" s="356">
        <v>733.46666666666658</v>
      </c>
      <c r="I74" s="356">
        <v>744.23333333333323</v>
      </c>
      <c r="J74" s="356">
        <v>761.91666666666652</v>
      </c>
      <c r="K74" s="355">
        <v>726.55</v>
      </c>
      <c r="L74" s="355">
        <v>698.1</v>
      </c>
      <c r="M74" s="355">
        <v>4.1272700000000002</v>
      </c>
      <c r="N74" s="1"/>
      <c r="O74" s="1"/>
    </row>
    <row r="75" spans="1:15" ht="12.75" customHeight="1">
      <c r="A75" s="30">
        <v>65</v>
      </c>
      <c r="B75" s="384" t="s">
        <v>73</v>
      </c>
      <c r="C75" s="355">
        <v>717.85</v>
      </c>
      <c r="D75" s="356">
        <v>711.31666666666661</v>
      </c>
      <c r="E75" s="356">
        <v>700.88333333333321</v>
      </c>
      <c r="F75" s="356">
        <v>683.91666666666663</v>
      </c>
      <c r="G75" s="356">
        <v>673.48333333333323</v>
      </c>
      <c r="H75" s="356">
        <v>728.28333333333319</v>
      </c>
      <c r="I75" s="356">
        <v>738.71666666666658</v>
      </c>
      <c r="J75" s="356">
        <v>755.68333333333317</v>
      </c>
      <c r="K75" s="355">
        <v>721.75</v>
      </c>
      <c r="L75" s="355">
        <v>694.35</v>
      </c>
      <c r="M75" s="355">
        <v>13.80986</v>
      </c>
      <c r="N75" s="1"/>
      <c r="O75" s="1"/>
    </row>
    <row r="76" spans="1:15" ht="12.75" customHeight="1">
      <c r="A76" s="30">
        <v>66</v>
      </c>
      <c r="B76" s="384" t="s">
        <v>320</v>
      </c>
      <c r="C76" s="355">
        <v>11885.75</v>
      </c>
      <c r="D76" s="356">
        <v>11926.133333333333</v>
      </c>
      <c r="E76" s="356">
        <v>11676.616666666667</v>
      </c>
      <c r="F76" s="356">
        <v>11467.483333333334</v>
      </c>
      <c r="G76" s="356">
        <v>11217.966666666667</v>
      </c>
      <c r="H76" s="356">
        <v>12135.266666666666</v>
      </c>
      <c r="I76" s="356">
        <v>12384.783333333333</v>
      </c>
      <c r="J76" s="356">
        <v>12593.916666666666</v>
      </c>
      <c r="K76" s="355">
        <v>12175.65</v>
      </c>
      <c r="L76" s="355">
        <v>11717</v>
      </c>
      <c r="M76" s="355">
        <v>3.2370000000000003E-2</v>
      </c>
      <c r="N76" s="1"/>
      <c r="O76" s="1"/>
    </row>
    <row r="77" spans="1:15" ht="12.75" customHeight="1">
      <c r="A77" s="30">
        <v>67</v>
      </c>
      <c r="B77" s="384" t="s">
        <v>75</v>
      </c>
      <c r="C77" s="355">
        <v>711.55</v>
      </c>
      <c r="D77" s="356">
        <v>703.75</v>
      </c>
      <c r="E77" s="356">
        <v>694.4</v>
      </c>
      <c r="F77" s="356">
        <v>677.25</v>
      </c>
      <c r="G77" s="356">
        <v>667.9</v>
      </c>
      <c r="H77" s="356">
        <v>720.9</v>
      </c>
      <c r="I77" s="356">
        <v>730.24999999999989</v>
      </c>
      <c r="J77" s="356">
        <v>747.4</v>
      </c>
      <c r="K77" s="355">
        <v>713.1</v>
      </c>
      <c r="L77" s="355">
        <v>686.6</v>
      </c>
      <c r="M77" s="355">
        <v>46.502490000000002</v>
      </c>
      <c r="N77" s="1"/>
      <c r="O77" s="1"/>
    </row>
    <row r="78" spans="1:15" ht="12.75" customHeight="1">
      <c r="A78" s="30">
        <v>68</v>
      </c>
      <c r="B78" s="384" t="s">
        <v>76</v>
      </c>
      <c r="C78" s="355">
        <v>54.8</v>
      </c>
      <c r="D78" s="356">
        <v>54.333333333333336</v>
      </c>
      <c r="E78" s="356">
        <v>53.166666666666671</v>
      </c>
      <c r="F78" s="356">
        <v>51.533333333333339</v>
      </c>
      <c r="G78" s="356">
        <v>50.366666666666674</v>
      </c>
      <c r="H78" s="356">
        <v>55.966666666666669</v>
      </c>
      <c r="I78" s="356">
        <v>57.13333333333334</v>
      </c>
      <c r="J78" s="356">
        <v>58.766666666666666</v>
      </c>
      <c r="K78" s="355">
        <v>55.5</v>
      </c>
      <c r="L78" s="355">
        <v>52.7</v>
      </c>
      <c r="M78" s="355">
        <v>203.00727000000001</v>
      </c>
      <c r="N78" s="1"/>
      <c r="O78" s="1"/>
    </row>
    <row r="79" spans="1:15" ht="12.75" customHeight="1">
      <c r="A79" s="30">
        <v>69</v>
      </c>
      <c r="B79" s="384" t="s">
        <v>77</v>
      </c>
      <c r="C79" s="355">
        <v>403.9</v>
      </c>
      <c r="D79" s="356">
        <v>400.45</v>
      </c>
      <c r="E79" s="356">
        <v>396.04999999999995</v>
      </c>
      <c r="F79" s="356">
        <v>388.2</v>
      </c>
      <c r="G79" s="356">
        <v>383.79999999999995</v>
      </c>
      <c r="H79" s="356">
        <v>408.29999999999995</v>
      </c>
      <c r="I79" s="356">
        <v>412.69999999999993</v>
      </c>
      <c r="J79" s="356">
        <v>420.54999999999995</v>
      </c>
      <c r="K79" s="355">
        <v>404.85</v>
      </c>
      <c r="L79" s="355">
        <v>392.6</v>
      </c>
      <c r="M79" s="355">
        <v>17.021450000000002</v>
      </c>
      <c r="N79" s="1"/>
      <c r="O79" s="1"/>
    </row>
    <row r="80" spans="1:15" ht="12.75" customHeight="1">
      <c r="A80" s="30">
        <v>70</v>
      </c>
      <c r="B80" s="384" t="s">
        <v>321</v>
      </c>
      <c r="C80" s="355">
        <v>1175.8499999999999</v>
      </c>
      <c r="D80" s="356">
        <v>1175.1499999999999</v>
      </c>
      <c r="E80" s="356">
        <v>1124.1499999999996</v>
      </c>
      <c r="F80" s="356">
        <v>1072.4499999999998</v>
      </c>
      <c r="G80" s="356">
        <v>1021.4499999999996</v>
      </c>
      <c r="H80" s="356">
        <v>1226.8499999999997</v>
      </c>
      <c r="I80" s="356">
        <v>1277.8500000000001</v>
      </c>
      <c r="J80" s="356">
        <v>1329.5499999999997</v>
      </c>
      <c r="K80" s="355">
        <v>1226.1500000000001</v>
      </c>
      <c r="L80" s="355">
        <v>1123.45</v>
      </c>
      <c r="M80" s="355">
        <v>1.56958</v>
      </c>
      <c r="N80" s="1"/>
      <c r="O80" s="1"/>
    </row>
    <row r="81" spans="1:15" ht="12.75" customHeight="1">
      <c r="A81" s="30">
        <v>71</v>
      </c>
      <c r="B81" s="384" t="s">
        <v>323</v>
      </c>
      <c r="C81" s="355">
        <v>6296.2</v>
      </c>
      <c r="D81" s="356">
        <v>6312.7833333333328</v>
      </c>
      <c r="E81" s="356">
        <v>6185.5666666666657</v>
      </c>
      <c r="F81" s="356">
        <v>6074.9333333333325</v>
      </c>
      <c r="G81" s="356">
        <v>5947.7166666666653</v>
      </c>
      <c r="H81" s="356">
        <v>6423.4166666666661</v>
      </c>
      <c r="I81" s="356">
        <v>6550.6333333333332</v>
      </c>
      <c r="J81" s="356">
        <v>6661.2666666666664</v>
      </c>
      <c r="K81" s="355">
        <v>6440</v>
      </c>
      <c r="L81" s="355">
        <v>6202.15</v>
      </c>
      <c r="M81" s="355">
        <v>8.5699999999999998E-2</v>
      </c>
      <c r="N81" s="1"/>
      <c r="O81" s="1"/>
    </row>
    <row r="82" spans="1:15" ht="12.75" customHeight="1">
      <c r="A82" s="30">
        <v>72</v>
      </c>
      <c r="B82" s="384" t="s">
        <v>324</v>
      </c>
      <c r="C82" s="355">
        <v>1046.8</v>
      </c>
      <c r="D82" s="356">
        <v>1038.3333333333333</v>
      </c>
      <c r="E82" s="356">
        <v>1012.6666666666665</v>
      </c>
      <c r="F82" s="356">
        <v>978.5333333333333</v>
      </c>
      <c r="G82" s="356">
        <v>952.86666666666656</v>
      </c>
      <c r="H82" s="356">
        <v>1072.4666666666665</v>
      </c>
      <c r="I82" s="356">
        <v>1098.133333333333</v>
      </c>
      <c r="J82" s="356">
        <v>1132.2666666666664</v>
      </c>
      <c r="K82" s="355">
        <v>1064</v>
      </c>
      <c r="L82" s="355">
        <v>1004.2</v>
      </c>
      <c r="M82" s="355">
        <v>0.97009000000000001</v>
      </c>
      <c r="N82" s="1"/>
      <c r="O82" s="1"/>
    </row>
    <row r="83" spans="1:15" ht="12.75" customHeight="1">
      <c r="A83" s="30">
        <v>73</v>
      </c>
      <c r="B83" s="384" t="s">
        <v>78</v>
      </c>
      <c r="C83" s="355">
        <v>16046.55</v>
      </c>
      <c r="D83" s="356">
        <v>15899.533333333333</v>
      </c>
      <c r="E83" s="356">
        <v>15679.066666666666</v>
      </c>
      <c r="F83" s="356">
        <v>15311.583333333332</v>
      </c>
      <c r="G83" s="356">
        <v>15091.116666666665</v>
      </c>
      <c r="H83" s="356">
        <v>16267.016666666666</v>
      </c>
      <c r="I83" s="356">
        <v>16487.483333333334</v>
      </c>
      <c r="J83" s="356">
        <v>16854.966666666667</v>
      </c>
      <c r="K83" s="355">
        <v>16120</v>
      </c>
      <c r="L83" s="355">
        <v>15532.05</v>
      </c>
      <c r="M83" s="355">
        <v>0.35897000000000001</v>
      </c>
      <c r="N83" s="1"/>
      <c r="O83" s="1"/>
    </row>
    <row r="84" spans="1:15" ht="12.75" customHeight="1">
      <c r="A84" s="30">
        <v>74</v>
      </c>
      <c r="B84" s="384" t="s">
        <v>80</v>
      </c>
      <c r="C84" s="355">
        <v>368.9</v>
      </c>
      <c r="D84" s="356">
        <v>365.08333333333331</v>
      </c>
      <c r="E84" s="356">
        <v>360.41666666666663</v>
      </c>
      <c r="F84" s="356">
        <v>351.93333333333334</v>
      </c>
      <c r="G84" s="356">
        <v>347.26666666666665</v>
      </c>
      <c r="H84" s="356">
        <v>373.56666666666661</v>
      </c>
      <c r="I84" s="356">
        <v>378.23333333333323</v>
      </c>
      <c r="J84" s="356">
        <v>386.71666666666658</v>
      </c>
      <c r="K84" s="355">
        <v>369.75</v>
      </c>
      <c r="L84" s="355">
        <v>356.6</v>
      </c>
      <c r="M84" s="355">
        <v>55.247860000000003</v>
      </c>
      <c r="N84" s="1"/>
      <c r="O84" s="1"/>
    </row>
    <row r="85" spans="1:15" ht="12.75" customHeight="1">
      <c r="A85" s="30">
        <v>75</v>
      </c>
      <c r="B85" s="384" t="s">
        <v>325</v>
      </c>
      <c r="C85" s="355">
        <v>483.6</v>
      </c>
      <c r="D85" s="356">
        <v>484.3</v>
      </c>
      <c r="E85" s="356">
        <v>474.6</v>
      </c>
      <c r="F85" s="356">
        <v>465.6</v>
      </c>
      <c r="G85" s="356">
        <v>455.90000000000003</v>
      </c>
      <c r="H85" s="356">
        <v>493.3</v>
      </c>
      <c r="I85" s="356">
        <v>502.99999999999994</v>
      </c>
      <c r="J85" s="356">
        <v>512</v>
      </c>
      <c r="K85" s="355">
        <v>494</v>
      </c>
      <c r="L85" s="355">
        <v>475.3</v>
      </c>
      <c r="M85" s="355">
        <v>2.56759</v>
      </c>
      <c r="N85" s="1"/>
      <c r="O85" s="1"/>
    </row>
    <row r="86" spans="1:15" ht="12.75" customHeight="1">
      <c r="A86" s="30">
        <v>76</v>
      </c>
      <c r="B86" s="384" t="s">
        <v>81</v>
      </c>
      <c r="C86" s="355">
        <v>3477.9</v>
      </c>
      <c r="D86" s="356">
        <v>3455.9666666666667</v>
      </c>
      <c r="E86" s="356">
        <v>3421.9333333333334</v>
      </c>
      <c r="F86" s="356">
        <v>3365.9666666666667</v>
      </c>
      <c r="G86" s="356">
        <v>3331.9333333333334</v>
      </c>
      <c r="H86" s="356">
        <v>3511.9333333333334</v>
      </c>
      <c r="I86" s="356">
        <v>3545.9666666666672</v>
      </c>
      <c r="J86" s="356">
        <v>3601.9333333333334</v>
      </c>
      <c r="K86" s="355">
        <v>3490</v>
      </c>
      <c r="L86" s="355">
        <v>3400</v>
      </c>
      <c r="M86" s="355">
        <v>2.0906500000000001</v>
      </c>
      <c r="N86" s="1"/>
      <c r="O86" s="1"/>
    </row>
    <row r="87" spans="1:15" ht="12.75" customHeight="1">
      <c r="A87" s="30">
        <v>77</v>
      </c>
      <c r="B87" s="384" t="s">
        <v>312</v>
      </c>
      <c r="C87" s="355">
        <v>2191.4</v>
      </c>
      <c r="D87" s="356">
        <v>2168.5666666666666</v>
      </c>
      <c r="E87" s="356">
        <v>2125.1333333333332</v>
      </c>
      <c r="F87" s="356">
        <v>2058.8666666666668</v>
      </c>
      <c r="G87" s="356">
        <v>2015.4333333333334</v>
      </c>
      <c r="H87" s="356">
        <v>2234.833333333333</v>
      </c>
      <c r="I87" s="356">
        <v>2278.2666666666664</v>
      </c>
      <c r="J87" s="356">
        <v>2344.5333333333328</v>
      </c>
      <c r="K87" s="355">
        <v>2212</v>
      </c>
      <c r="L87" s="355">
        <v>2102.3000000000002</v>
      </c>
      <c r="M87" s="355">
        <v>13.764430000000001</v>
      </c>
      <c r="N87" s="1"/>
      <c r="O87" s="1"/>
    </row>
    <row r="88" spans="1:15" ht="12.75" customHeight="1">
      <c r="A88" s="30">
        <v>78</v>
      </c>
      <c r="B88" s="384" t="s">
        <v>322</v>
      </c>
      <c r="C88" s="355">
        <v>447.15</v>
      </c>
      <c r="D88" s="356">
        <v>441.8</v>
      </c>
      <c r="E88" s="356">
        <v>430.3</v>
      </c>
      <c r="F88" s="356">
        <v>413.45</v>
      </c>
      <c r="G88" s="356">
        <v>401.95</v>
      </c>
      <c r="H88" s="356">
        <v>458.65000000000003</v>
      </c>
      <c r="I88" s="356">
        <v>470.15000000000003</v>
      </c>
      <c r="J88" s="356">
        <v>487.00000000000006</v>
      </c>
      <c r="K88" s="355">
        <v>453.3</v>
      </c>
      <c r="L88" s="355">
        <v>424.95</v>
      </c>
      <c r="M88" s="355">
        <v>36.140219999999999</v>
      </c>
      <c r="N88" s="1"/>
      <c r="O88" s="1"/>
    </row>
    <row r="89" spans="1:15" ht="12.75" customHeight="1">
      <c r="A89" s="30">
        <v>79</v>
      </c>
      <c r="B89" s="384" t="s">
        <v>326</v>
      </c>
      <c r="C89" s="355">
        <v>131.80000000000001</v>
      </c>
      <c r="D89" s="356">
        <v>130.9</v>
      </c>
      <c r="E89" s="356">
        <v>129.4</v>
      </c>
      <c r="F89" s="356">
        <v>127</v>
      </c>
      <c r="G89" s="356">
        <v>125.5</v>
      </c>
      <c r="H89" s="356">
        <v>133.30000000000001</v>
      </c>
      <c r="I89" s="356">
        <v>134.80000000000001</v>
      </c>
      <c r="J89" s="356">
        <v>137.20000000000002</v>
      </c>
      <c r="K89" s="355">
        <v>132.4</v>
      </c>
      <c r="L89" s="355">
        <v>128.5</v>
      </c>
      <c r="M89" s="355">
        <v>10.19886</v>
      </c>
      <c r="N89" s="1"/>
      <c r="O89" s="1"/>
    </row>
    <row r="90" spans="1:15" ht="12.75" customHeight="1">
      <c r="A90" s="30">
        <v>80</v>
      </c>
      <c r="B90" s="384" t="s">
        <v>82</v>
      </c>
      <c r="C90" s="355">
        <v>387.2</v>
      </c>
      <c r="D90" s="356">
        <v>384.89999999999992</v>
      </c>
      <c r="E90" s="356">
        <v>381.44999999999982</v>
      </c>
      <c r="F90" s="356">
        <v>375.69999999999987</v>
      </c>
      <c r="G90" s="356">
        <v>372.24999999999977</v>
      </c>
      <c r="H90" s="356">
        <v>390.64999999999986</v>
      </c>
      <c r="I90" s="356">
        <v>394.1</v>
      </c>
      <c r="J90" s="356">
        <v>399.84999999999991</v>
      </c>
      <c r="K90" s="355">
        <v>388.35</v>
      </c>
      <c r="L90" s="355">
        <v>379.15</v>
      </c>
      <c r="M90" s="355">
        <v>11.10094</v>
      </c>
      <c r="N90" s="1"/>
      <c r="O90" s="1"/>
    </row>
    <row r="91" spans="1:15" ht="12.75" customHeight="1">
      <c r="A91" s="30">
        <v>81</v>
      </c>
      <c r="B91" s="384" t="s">
        <v>344</v>
      </c>
      <c r="C91" s="355">
        <v>2428.15</v>
      </c>
      <c r="D91" s="356">
        <v>2443.9166666666665</v>
      </c>
      <c r="E91" s="356">
        <v>2373.2333333333331</v>
      </c>
      <c r="F91" s="356">
        <v>2318.3166666666666</v>
      </c>
      <c r="G91" s="356">
        <v>2247.6333333333332</v>
      </c>
      <c r="H91" s="356">
        <v>2498.833333333333</v>
      </c>
      <c r="I91" s="356">
        <v>2569.5166666666664</v>
      </c>
      <c r="J91" s="356">
        <v>2624.4333333333329</v>
      </c>
      <c r="K91" s="355">
        <v>2514.6</v>
      </c>
      <c r="L91" s="355">
        <v>2389</v>
      </c>
      <c r="M91" s="355">
        <v>3.8695900000000001</v>
      </c>
      <c r="N91" s="1"/>
      <c r="O91" s="1"/>
    </row>
    <row r="92" spans="1:15" ht="12.75" customHeight="1">
      <c r="A92" s="30">
        <v>82</v>
      </c>
      <c r="B92" s="384" t="s">
        <v>83</v>
      </c>
      <c r="C92" s="355">
        <v>247.95</v>
      </c>
      <c r="D92" s="356">
        <v>242.98333333333335</v>
      </c>
      <c r="E92" s="356">
        <v>237.16666666666669</v>
      </c>
      <c r="F92" s="356">
        <v>226.38333333333333</v>
      </c>
      <c r="G92" s="356">
        <v>220.56666666666666</v>
      </c>
      <c r="H92" s="356">
        <v>253.76666666666671</v>
      </c>
      <c r="I92" s="356">
        <v>259.58333333333337</v>
      </c>
      <c r="J92" s="356">
        <v>270.36666666666673</v>
      </c>
      <c r="K92" s="355">
        <v>248.8</v>
      </c>
      <c r="L92" s="355">
        <v>232.2</v>
      </c>
      <c r="M92" s="355">
        <v>163.12508</v>
      </c>
      <c r="N92" s="1"/>
      <c r="O92" s="1"/>
    </row>
    <row r="93" spans="1:15" ht="12.75" customHeight="1">
      <c r="A93" s="30">
        <v>83</v>
      </c>
      <c r="B93" s="384" t="s">
        <v>330</v>
      </c>
      <c r="C93" s="355">
        <v>624.20000000000005</v>
      </c>
      <c r="D93" s="356">
        <v>610.69999999999993</v>
      </c>
      <c r="E93" s="356">
        <v>593.49999999999989</v>
      </c>
      <c r="F93" s="356">
        <v>562.79999999999995</v>
      </c>
      <c r="G93" s="356">
        <v>545.59999999999991</v>
      </c>
      <c r="H93" s="356">
        <v>641.39999999999986</v>
      </c>
      <c r="I93" s="356">
        <v>658.59999999999991</v>
      </c>
      <c r="J93" s="356">
        <v>689.29999999999984</v>
      </c>
      <c r="K93" s="355">
        <v>627.9</v>
      </c>
      <c r="L93" s="355">
        <v>580</v>
      </c>
      <c r="M93" s="355">
        <v>11.150650000000001</v>
      </c>
      <c r="N93" s="1"/>
      <c r="O93" s="1"/>
    </row>
    <row r="94" spans="1:15" ht="12.75" customHeight="1">
      <c r="A94" s="30">
        <v>84</v>
      </c>
      <c r="B94" s="384" t="s">
        <v>331</v>
      </c>
      <c r="C94" s="355">
        <v>779.8</v>
      </c>
      <c r="D94" s="356">
        <v>766.73333333333323</v>
      </c>
      <c r="E94" s="356">
        <v>749.06666666666649</v>
      </c>
      <c r="F94" s="356">
        <v>718.33333333333326</v>
      </c>
      <c r="G94" s="356">
        <v>700.66666666666652</v>
      </c>
      <c r="H94" s="356">
        <v>797.46666666666647</v>
      </c>
      <c r="I94" s="356">
        <v>815.13333333333321</v>
      </c>
      <c r="J94" s="356">
        <v>845.86666666666645</v>
      </c>
      <c r="K94" s="355">
        <v>784.4</v>
      </c>
      <c r="L94" s="355">
        <v>736</v>
      </c>
      <c r="M94" s="355">
        <v>1.08056</v>
      </c>
      <c r="N94" s="1"/>
      <c r="O94" s="1"/>
    </row>
    <row r="95" spans="1:15" ht="12.75" customHeight="1">
      <c r="A95" s="30">
        <v>85</v>
      </c>
      <c r="B95" s="384" t="s">
        <v>333</v>
      </c>
      <c r="C95" s="355">
        <v>840.5</v>
      </c>
      <c r="D95" s="356">
        <v>840.88333333333333</v>
      </c>
      <c r="E95" s="356">
        <v>828.06666666666661</v>
      </c>
      <c r="F95" s="356">
        <v>815.63333333333333</v>
      </c>
      <c r="G95" s="356">
        <v>802.81666666666661</v>
      </c>
      <c r="H95" s="356">
        <v>853.31666666666661</v>
      </c>
      <c r="I95" s="356">
        <v>866.13333333333344</v>
      </c>
      <c r="J95" s="356">
        <v>878.56666666666661</v>
      </c>
      <c r="K95" s="355">
        <v>853.7</v>
      </c>
      <c r="L95" s="355">
        <v>828.45</v>
      </c>
      <c r="M95" s="355">
        <v>4.3123500000000003</v>
      </c>
      <c r="N95" s="1"/>
      <c r="O95" s="1"/>
    </row>
    <row r="96" spans="1:15" ht="12.75" customHeight="1">
      <c r="A96" s="30">
        <v>86</v>
      </c>
      <c r="B96" s="384" t="s">
        <v>250</v>
      </c>
      <c r="C96" s="355">
        <v>117.6</v>
      </c>
      <c r="D96" s="356">
        <v>116.95</v>
      </c>
      <c r="E96" s="356">
        <v>116</v>
      </c>
      <c r="F96" s="356">
        <v>114.39999999999999</v>
      </c>
      <c r="G96" s="356">
        <v>113.44999999999999</v>
      </c>
      <c r="H96" s="356">
        <v>118.55000000000001</v>
      </c>
      <c r="I96" s="356">
        <v>119.50000000000003</v>
      </c>
      <c r="J96" s="356">
        <v>121.10000000000002</v>
      </c>
      <c r="K96" s="355">
        <v>117.9</v>
      </c>
      <c r="L96" s="355">
        <v>115.35</v>
      </c>
      <c r="M96" s="355">
        <v>6.9867699999999999</v>
      </c>
      <c r="N96" s="1"/>
      <c r="O96" s="1"/>
    </row>
    <row r="97" spans="1:15" ht="12.75" customHeight="1">
      <c r="A97" s="30">
        <v>87</v>
      </c>
      <c r="B97" s="384" t="s">
        <v>327</v>
      </c>
      <c r="C97" s="355">
        <v>465.2</v>
      </c>
      <c r="D97" s="356">
        <v>465.7166666666667</v>
      </c>
      <c r="E97" s="356">
        <v>449.88333333333338</v>
      </c>
      <c r="F97" s="356">
        <v>434.56666666666666</v>
      </c>
      <c r="G97" s="356">
        <v>418.73333333333335</v>
      </c>
      <c r="H97" s="356">
        <v>481.03333333333342</v>
      </c>
      <c r="I97" s="356">
        <v>496.86666666666667</v>
      </c>
      <c r="J97" s="356">
        <v>512.18333333333339</v>
      </c>
      <c r="K97" s="355">
        <v>481.55</v>
      </c>
      <c r="L97" s="355">
        <v>450.4</v>
      </c>
      <c r="M97" s="355">
        <v>4.7764499999999996</v>
      </c>
      <c r="N97" s="1"/>
      <c r="O97" s="1"/>
    </row>
    <row r="98" spans="1:15" ht="12.75" customHeight="1">
      <c r="A98" s="30">
        <v>88</v>
      </c>
      <c r="B98" s="384" t="s">
        <v>336</v>
      </c>
      <c r="C98" s="355">
        <v>1490.15</v>
      </c>
      <c r="D98" s="356">
        <v>1480.05</v>
      </c>
      <c r="E98" s="356">
        <v>1466.1</v>
      </c>
      <c r="F98" s="356">
        <v>1442.05</v>
      </c>
      <c r="G98" s="356">
        <v>1428.1</v>
      </c>
      <c r="H98" s="356">
        <v>1504.1</v>
      </c>
      <c r="I98" s="356">
        <v>1518.0500000000002</v>
      </c>
      <c r="J98" s="356">
        <v>1542.1</v>
      </c>
      <c r="K98" s="355">
        <v>1494</v>
      </c>
      <c r="L98" s="355">
        <v>1456</v>
      </c>
      <c r="M98" s="355">
        <v>4.6004899999999997</v>
      </c>
      <c r="N98" s="1"/>
      <c r="O98" s="1"/>
    </row>
    <row r="99" spans="1:15" ht="12.75" customHeight="1">
      <c r="A99" s="30">
        <v>89</v>
      </c>
      <c r="B99" s="384" t="s">
        <v>334</v>
      </c>
      <c r="C99" s="355">
        <v>1035.75</v>
      </c>
      <c r="D99" s="356">
        <v>1033.8833333333334</v>
      </c>
      <c r="E99" s="356">
        <v>1020.2166666666669</v>
      </c>
      <c r="F99" s="356">
        <v>1004.6833333333335</v>
      </c>
      <c r="G99" s="356">
        <v>991.01666666666699</v>
      </c>
      <c r="H99" s="356">
        <v>1049.416666666667</v>
      </c>
      <c r="I99" s="356">
        <v>1063.0833333333335</v>
      </c>
      <c r="J99" s="356">
        <v>1078.6166666666668</v>
      </c>
      <c r="K99" s="355">
        <v>1047.55</v>
      </c>
      <c r="L99" s="355">
        <v>1018.35</v>
      </c>
      <c r="M99" s="355">
        <v>0.5615</v>
      </c>
      <c r="N99" s="1"/>
      <c r="O99" s="1"/>
    </row>
    <row r="100" spans="1:15" ht="12.75" customHeight="1">
      <c r="A100" s="30">
        <v>90</v>
      </c>
      <c r="B100" s="384" t="s">
        <v>335</v>
      </c>
      <c r="C100" s="355">
        <v>20.399999999999999</v>
      </c>
      <c r="D100" s="356">
        <v>20.2</v>
      </c>
      <c r="E100" s="356">
        <v>19.899999999999999</v>
      </c>
      <c r="F100" s="356">
        <v>19.399999999999999</v>
      </c>
      <c r="G100" s="356">
        <v>19.099999999999998</v>
      </c>
      <c r="H100" s="356">
        <v>20.7</v>
      </c>
      <c r="I100" s="356">
        <v>21.000000000000004</v>
      </c>
      <c r="J100" s="356">
        <v>21.5</v>
      </c>
      <c r="K100" s="355">
        <v>20.5</v>
      </c>
      <c r="L100" s="355">
        <v>19.7</v>
      </c>
      <c r="M100" s="355">
        <v>36.723889999999997</v>
      </c>
      <c r="N100" s="1"/>
      <c r="O100" s="1"/>
    </row>
    <row r="101" spans="1:15" ht="12.75" customHeight="1">
      <c r="A101" s="30">
        <v>91</v>
      </c>
      <c r="B101" s="384" t="s">
        <v>337</v>
      </c>
      <c r="C101" s="355">
        <v>594.04999999999995</v>
      </c>
      <c r="D101" s="356">
        <v>590.13333333333333</v>
      </c>
      <c r="E101" s="356">
        <v>580.36666666666667</v>
      </c>
      <c r="F101" s="356">
        <v>566.68333333333339</v>
      </c>
      <c r="G101" s="356">
        <v>556.91666666666674</v>
      </c>
      <c r="H101" s="356">
        <v>603.81666666666661</v>
      </c>
      <c r="I101" s="356">
        <v>613.58333333333326</v>
      </c>
      <c r="J101" s="356">
        <v>627.26666666666654</v>
      </c>
      <c r="K101" s="355">
        <v>599.9</v>
      </c>
      <c r="L101" s="355">
        <v>576.45000000000005</v>
      </c>
      <c r="M101" s="355">
        <v>1.3656900000000001</v>
      </c>
      <c r="N101" s="1"/>
      <c r="O101" s="1"/>
    </row>
    <row r="102" spans="1:15" ht="12.75" customHeight="1">
      <c r="A102" s="30">
        <v>92</v>
      </c>
      <c r="B102" s="384" t="s">
        <v>338</v>
      </c>
      <c r="C102" s="355">
        <v>812.05</v>
      </c>
      <c r="D102" s="356">
        <v>802.51666666666677</v>
      </c>
      <c r="E102" s="356">
        <v>787.53333333333353</v>
      </c>
      <c r="F102" s="356">
        <v>763.01666666666677</v>
      </c>
      <c r="G102" s="356">
        <v>748.03333333333353</v>
      </c>
      <c r="H102" s="356">
        <v>827.03333333333353</v>
      </c>
      <c r="I102" s="356">
        <v>842.01666666666688</v>
      </c>
      <c r="J102" s="356">
        <v>866.53333333333353</v>
      </c>
      <c r="K102" s="355">
        <v>817.5</v>
      </c>
      <c r="L102" s="355">
        <v>778</v>
      </c>
      <c r="M102" s="355">
        <v>2.4969299999999999</v>
      </c>
      <c r="N102" s="1"/>
      <c r="O102" s="1"/>
    </row>
    <row r="103" spans="1:15" ht="12.75" customHeight="1">
      <c r="A103" s="30">
        <v>93</v>
      </c>
      <c r="B103" s="384" t="s">
        <v>339</v>
      </c>
      <c r="C103" s="355">
        <v>4367.95</v>
      </c>
      <c r="D103" s="356">
        <v>4362.6833333333334</v>
      </c>
      <c r="E103" s="356">
        <v>4325.3666666666668</v>
      </c>
      <c r="F103" s="356">
        <v>4282.7833333333338</v>
      </c>
      <c r="G103" s="356">
        <v>4245.4666666666672</v>
      </c>
      <c r="H103" s="356">
        <v>4405.2666666666664</v>
      </c>
      <c r="I103" s="356">
        <v>4442.5833333333339</v>
      </c>
      <c r="J103" s="356">
        <v>4485.1666666666661</v>
      </c>
      <c r="K103" s="355">
        <v>4400</v>
      </c>
      <c r="L103" s="355">
        <v>4320.1000000000004</v>
      </c>
      <c r="M103" s="355">
        <v>8.0680000000000002E-2</v>
      </c>
      <c r="N103" s="1"/>
      <c r="O103" s="1"/>
    </row>
    <row r="104" spans="1:15" ht="12.75" customHeight="1">
      <c r="A104" s="30">
        <v>94</v>
      </c>
      <c r="B104" s="384" t="s">
        <v>249</v>
      </c>
      <c r="C104" s="355">
        <v>81.099999999999994</v>
      </c>
      <c r="D104" s="356">
        <v>80.75</v>
      </c>
      <c r="E104" s="356">
        <v>80</v>
      </c>
      <c r="F104" s="356">
        <v>78.900000000000006</v>
      </c>
      <c r="G104" s="356">
        <v>78.150000000000006</v>
      </c>
      <c r="H104" s="356">
        <v>81.849999999999994</v>
      </c>
      <c r="I104" s="356">
        <v>82.6</v>
      </c>
      <c r="J104" s="356">
        <v>83.699999999999989</v>
      </c>
      <c r="K104" s="355">
        <v>81.5</v>
      </c>
      <c r="L104" s="355">
        <v>79.650000000000006</v>
      </c>
      <c r="M104" s="355">
        <v>22.690059999999999</v>
      </c>
      <c r="N104" s="1"/>
      <c r="O104" s="1"/>
    </row>
    <row r="105" spans="1:15" ht="12.75" customHeight="1">
      <c r="A105" s="30">
        <v>95</v>
      </c>
      <c r="B105" s="384" t="s">
        <v>332</v>
      </c>
      <c r="C105" s="355">
        <v>576</v>
      </c>
      <c r="D105" s="356">
        <v>583.33333333333337</v>
      </c>
      <c r="E105" s="356">
        <v>567.66666666666674</v>
      </c>
      <c r="F105" s="356">
        <v>559.33333333333337</v>
      </c>
      <c r="G105" s="356">
        <v>543.66666666666674</v>
      </c>
      <c r="H105" s="356">
        <v>591.66666666666674</v>
      </c>
      <c r="I105" s="356">
        <v>607.33333333333348</v>
      </c>
      <c r="J105" s="356">
        <v>615.66666666666674</v>
      </c>
      <c r="K105" s="355">
        <v>599</v>
      </c>
      <c r="L105" s="355">
        <v>575</v>
      </c>
      <c r="M105" s="355">
        <v>1.2705900000000001</v>
      </c>
      <c r="N105" s="1"/>
      <c r="O105" s="1"/>
    </row>
    <row r="106" spans="1:15" ht="12.75" customHeight="1">
      <c r="A106" s="30">
        <v>96</v>
      </c>
      <c r="B106" s="384" t="s">
        <v>833</v>
      </c>
      <c r="C106" s="355">
        <v>168.5</v>
      </c>
      <c r="D106" s="356">
        <v>166.13333333333333</v>
      </c>
      <c r="E106" s="356">
        <v>162.86666666666665</v>
      </c>
      <c r="F106" s="356">
        <v>157.23333333333332</v>
      </c>
      <c r="G106" s="356">
        <v>153.96666666666664</v>
      </c>
      <c r="H106" s="356">
        <v>171.76666666666665</v>
      </c>
      <c r="I106" s="356">
        <v>175.0333333333333</v>
      </c>
      <c r="J106" s="356">
        <v>180.66666666666666</v>
      </c>
      <c r="K106" s="355">
        <v>169.4</v>
      </c>
      <c r="L106" s="355">
        <v>160.5</v>
      </c>
      <c r="M106" s="355">
        <v>11.63292</v>
      </c>
      <c r="N106" s="1"/>
      <c r="O106" s="1"/>
    </row>
    <row r="107" spans="1:15" ht="12.75" customHeight="1">
      <c r="A107" s="30">
        <v>97</v>
      </c>
      <c r="B107" s="384" t="s">
        <v>340</v>
      </c>
      <c r="C107" s="355">
        <v>242.65</v>
      </c>
      <c r="D107" s="356">
        <v>240.54999999999998</v>
      </c>
      <c r="E107" s="356">
        <v>237.09999999999997</v>
      </c>
      <c r="F107" s="356">
        <v>231.54999999999998</v>
      </c>
      <c r="G107" s="356">
        <v>228.09999999999997</v>
      </c>
      <c r="H107" s="356">
        <v>246.09999999999997</v>
      </c>
      <c r="I107" s="356">
        <v>249.54999999999995</v>
      </c>
      <c r="J107" s="356">
        <v>255.09999999999997</v>
      </c>
      <c r="K107" s="355">
        <v>244</v>
      </c>
      <c r="L107" s="355">
        <v>235</v>
      </c>
      <c r="M107" s="355">
        <v>1.6887399999999999</v>
      </c>
      <c r="N107" s="1"/>
      <c r="O107" s="1"/>
    </row>
    <row r="108" spans="1:15" ht="12.75" customHeight="1">
      <c r="A108" s="30">
        <v>98</v>
      </c>
      <c r="B108" s="384" t="s">
        <v>341</v>
      </c>
      <c r="C108" s="355">
        <v>384</v>
      </c>
      <c r="D108" s="356">
        <v>378.95</v>
      </c>
      <c r="E108" s="356">
        <v>372.95</v>
      </c>
      <c r="F108" s="356">
        <v>361.9</v>
      </c>
      <c r="G108" s="356">
        <v>355.9</v>
      </c>
      <c r="H108" s="356">
        <v>390</v>
      </c>
      <c r="I108" s="356">
        <v>396</v>
      </c>
      <c r="J108" s="356">
        <v>407.05</v>
      </c>
      <c r="K108" s="355">
        <v>384.95</v>
      </c>
      <c r="L108" s="355">
        <v>367.9</v>
      </c>
      <c r="M108" s="355">
        <v>11.04294</v>
      </c>
      <c r="N108" s="1"/>
      <c r="O108" s="1"/>
    </row>
    <row r="109" spans="1:15" ht="12.75" customHeight="1">
      <c r="A109" s="30">
        <v>99</v>
      </c>
      <c r="B109" s="384" t="s">
        <v>84</v>
      </c>
      <c r="C109" s="355">
        <v>671.15</v>
      </c>
      <c r="D109" s="356">
        <v>662.56666666666672</v>
      </c>
      <c r="E109" s="356">
        <v>652.13333333333344</v>
      </c>
      <c r="F109" s="356">
        <v>633.11666666666667</v>
      </c>
      <c r="G109" s="356">
        <v>622.68333333333339</v>
      </c>
      <c r="H109" s="356">
        <v>681.58333333333348</v>
      </c>
      <c r="I109" s="356">
        <v>692.01666666666665</v>
      </c>
      <c r="J109" s="356">
        <v>711.03333333333353</v>
      </c>
      <c r="K109" s="355">
        <v>673</v>
      </c>
      <c r="L109" s="355">
        <v>643.54999999999995</v>
      </c>
      <c r="M109" s="355">
        <v>26.590199999999999</v>
      </c>
      <c r="N109" s="1"/>
      <c r="O109" s="1"/>
    </row>
    <row r="110" spans="1:15" ht="12.75" customHeight="1">
      <c r="A110" s="30">
        <v>100</v>
      </c>
      <c r="B110" s="384" t="s">
        <v>342</v>
      </c>
      <c r="C110" s="355">
        <v>679.55</v>
      </c>
      <c r="D110" s="356">
        <v>672.2166666666667</v>
      </c>
      <c r="E110" s="356">
        <v>660.43333333333339</v>
      </c>
      <c r="F110" s="356">
        <v>641.31666666666672</v>
      </c>
      <c r="G110" s="356">
        <v>629.53333333333342</v>
      </c>
      <c r="H110" s="356">
        <v>691.33333333333337</v>
      </c>
      <c r="I110" s="356">
        <v>703.11666666666667</v>
      </c>
      <c r="J110" s="356">
        <v>722.23333333333335</v>
      </c>
      <c r="K110" s="355">
        <v>684</v>
      </c>
      <c r="L110" s="355">
        <v>653.1</v>
      </c>
      <c r="M110" s="355">
        <v>0.16682</v>
      </c>
      <c r="N110" s="1"/>
      <c r="O110" s="1"/>
    </row>
    <row r="111" spans="1:15" ht="12.75" customHeight="1">
      <c r="A111" s="30">
        <v>101</v>
      </c>
      <c r="B111" s="384" t="s">
        <v>85</v>
      </c>
      <c r="C111" s="355">
        <v>921.85</v>
      </c>
      <c r="D111" s="356">
        <v>924.31666666666661</v>
      </c>
      <c r="E111" s="356">
        <v>909.83333333333326</v>
      </c>
      <c r="F111" s="356">
        <v>897.81666666666661</v>
      </c>
      <c r="G111" s="356">
        <v>883.33333333333326</v>
      </c>
      <c r="H111" s="356">
        <v>936.33333333333326</v>
      </c>
      <c r="I111" s="356">
        <v>950.81666666666661</v>
      </c>
      <c r="J111" s="356">
        <v>962.83333333333326</v>
      </c>
      <c r="K111" s="355">
        <v>938.8</v>
      </c>
      <c r="L111" s="355">
        <v>912.3</v>
      </c>
      <c r="M111" s="355">
        <v>83.047740000000005</v>
      </c>
      <c r="N111" s="1"/>
      <c r="O111" s="1"/>
    </row>
    <row r="112" spans="1:15" ht="12.75" customHeight="1">
      <c r="A112" s="30">
        <v>102</v>
      </c>
      <c r="B112" s="384" t="s">
        <v>86</v>
      </c>
      <c r="C112" s="355">
        <v>163.65</v>
      </c>
      <c r="D112" s="356">
        <v>162.78333333333333</v>
      </c>
      <c r="E112" s="356">
        <v>160.71666666666667</v>
      </c>
      <c r="F112" s="356">
        <v>157.78333333333333</v>
      </c>
      <c r="G112" s="356">
        <v>155.71666666666667</v>
      </c>
      <c r="H112" s="356">
        <v>165.71666666666667</v>
      </c>
      <c r="I112" s="356">
        <v>167.78333333333333</v>
      </c>
      <c r="J112" s="356">
        <v>170.71666666666667</v>
      </c>
      <c r="K112" s="355">
        <v>164.85</v>
      </c>
      <c r="L112" s="355">
        <v>159.85</v>
      </c>
      <c r="M112" s="355">
        <v>168.50615999999999</v>
      </c>
      <c r="N112" s="1"/>
      <c r="O112" s="1"/>
    </row>
    <row r="113" spans="1:15" ht="12.75" customHeight="1">
      <c r="A113" s="30">
        <v>103</v>
      </c>
      <c r="B113" s="384" t="s">
        <v>343</v>
      </c>
      <c r="C113" s="355">
        <v>314.64999999999998</v>
      </c>
      <c r="D113" s="356">
        <v>315.84999999999997</v>
      </c>
      <c r="E113" s="356">
        <v>309.79999999999995</v>
      </c>
      <c r="F113" s="356">
        <v>304.95</v>
      </c>
      <c r="G113" s="356">
        <v>298.89999999999998</v>
      </c>
      <c r="H113" s="356">
        <v>320.69999999999993</v>
      </c>
      <c r="I113" s="356">
        <v>326.75</v>
      </c>
      <c r="J113" s="356">
        <v>331.59999999999991</v>
      </c>
      <c r="K113" s="355">
        <v>321.89999999999998</v>
      </c>
      <c r="L113" s="355">
        <v>311</v>
      </c>
      <c r="M113" s="355">
        <v>2.9088599999999998</v>
      </c>
      <c r="N113" s="1"/>
      <c r="O113" s="1"/>
    </row>
    <row r="114" spans="1:15" ht="12.75" customHeight="1">
      <c r="A114" s="30">
        <v>104</v>
      </c>
      <c r="B114" s="384" t="s">
        <v>88</v>
      </c>
      <c r="C114" s="355">
        <v>4504.3999999999996</v>
      </c>
      <c r="D114" s="356">
        <v>4454.6333333333332</v>
      </c>
      <c r="E114" s="356">
        <v>4381.2666666666664</v>
      </c>
      <c r="F114" s="356">
        <v>4258.1333333333332</v>
      </c>
      <c r="G114" s="356">
        <v>4184.7666666666664</v>
      </c>
      <c r="H114" s="356">
        <v>4577.7666666666664</v>
      </c>
      <c r="I114" s="356">
        <v>4651.1333333333332</v>
      </c>
      <c r="J114" s="356">
        <v>4774.2666666666664</v>
      </c>
      <c r="K114" s="355">
        <v>4528</v>
      </c>
      <c r="L114" s="355">
        <v>4331.5</v>
      </c>
      <c r="M114" s="355">
        <v>3.51084</v>
      </c>
      <c r="N114" s="1"/>
      <c r="O114" s="1"/>
    </row>
    <row r="115" spans="1:15" ht="12.75" customHeight="1">
      <c r="A115" s="30">
        <v>105</v>
      </c>
      <c r="B115" s="384" t="s">
        <v>89</v>
      </c>
      <c r="C115" s="355">
        <v>1425.45</v>
      </c>
      <c r="D115" s="356">
        <v>1420.1166666666668</v>
      </c>
      <c r="E115" s="356">
        <v>1407.1333333333337</v>
      </c>
      <c r="F115" s="356">
        <v>1388.8166666666668</v>
      </c>
      <c r="G115" s="356">
        <v>1375.8333333333337</v>
      </c>
      <c r="H115" s="356">
        <v>1438.4333333333336</v>
      </c>
      <c r="I115" s="356">
        <v>1451.4166666666667</v>
      </c>
      <c r="J115" s="356">
        <v>1469.7333333333336</v>
      </c>
      <c r="K115" s="355">
        <v>1433.1</v>
      </c>
      <c r="L115" s="355">
        <v>1401.8</v>
      </c>
      <c r="M115" s="355">
        <v>3.2910900000000001</v>
      </c>
      <c r="N115" s="1"/>
      <c r="O115" s="1"/>
    </row>
    <row r="116" spans="1:15" ht="12.75" customHeight="1">
      <c r="A116" s="30">
        <v>106</v>
      </c>
      <c r="B116" s="384" t="s">
        <v>90</v>
      </c>
      <c r="C116" s="355">
        <v>598.25</v>
      </c>
      <c r="D116" s="356">
        <v>594.26666666666677</v>
      </c>
      <c r="E116" s="356">
        <v>588.38333333333355</v>
      </c>
      <c r="F116" s="356">
        <v>578.51666666666677</v>
      </c>
      <c r="G116" s="356">
        <v>572.63333333333355</v>
      </c>
      <c r="H116" s="356">
        <v>604.13333333333355</v>
      </c>
      <c r="I116" s="356">
        <v>610.01666666666677</v>
      </c>
      <c r="J116" s="356">
        <v>619.88333333333355</v>
      </c>
      <c r="K116" s="355">
        <v>600.15</v>
      </c>
      <c r="L116" s="355">
        <v>584.4</v>
      </c>
      <c r="M116" s="355">
        <v>11.12068</v>
      </c>
      <c r="N116" s="1"/>
      <c r="O116" s="1"/>
    </row>
    <row r="117" spans="1:15" ht="12.75" customHeight="1">
      <c r="A117" s="30">
        <v>107</v>
      </c>
      <c r="B117" s="384" t="s">
        <v>91</v>
      </c>
      <c r="C117" s="355">
        <v>788.65</v>
      </c>
      <c r="D117" s="356">
        <v>778</v>
      </c>
      <c r="E117" s="356">
        <v>765.25</v>
      </c>
      <c r="F117" s="356">
        <v>741.85</v>
      </c>
      <c r="G117" s="356">
        <v>729.1</v>
      </c>
      <c r="H117" s="356">
        <v>801.4</v>
      </c>
      <c r="I117" s="356">
        <v>814.15</v>
      </c>
      <c r="J117" s="356">
        <v>837.55</v>
      </c>
      <c r="K117" s="355">
        <v>790.75</v>
      </c>
      <c r="L117" s="355">
        <v>754.6</v>
      </c>
      <c r="M117" s="355">
        <v>4.1435899999999997</v>
      </c>
      <c r="N117" s="1"/>
      <c r="O117" s="1"/>
    </row>
    <row r="118" spans="1:15" ht="12.75" customHeight="1">
      <c r="A118" s="30">
        <v>108</v>
      </c>
      <c r="B118" s="384" t="s">
        <v>345</v>
      </c>
      <c r="C118" s="355">
        <v>705.1</v>
      </c>
      <c r="D118" s="356">
        <v>703</v>
      </c>
      <c r="E118" s="356">
        <v>689.05</v>
      </c>
      <c r="F118" s="356">
        <v>673</v>
      </c>
      <c r="G118" s="356">
        <v>659.05</v>
      </c>
      <c r="H118" s="356">
        <v>719.05</v>
      </c>
      <c r="I118" s="356">
        <v>733</v>
      </c>
      <c r="J118" s="356">
        <v>749.05</v>
      </c>
      <c r="K118" s="355">
        <v>716.95</v>
      </c>
      <c r="L118" s="355">
        <v>686.95</v>
      </c>
      <c r="M118" s="355">
        <v>1.96757</v>
      </c>
      <c r="N118" s="1"/>
      <c r="O118" s="1"/>
    </row>
    <row r="119" spans="1:15" ht="12.75" customHeight="1">
      <c r="A119" s="30">
        <v>109</v>
      </c>
      <c r="B119" s="384" t="s">
        <v>328</v>
      </c>
      <c r="C119" s="355">
        <v>2713.3</v>
      </c>
      <c r="D119" s="356">
        <v>2699.7833333333333</v>
      </c>
      <c r="E119" s="356">
        <v>2663.5166666666664</v>
      </c>
      <c r="F119" s="356">
        <v>2613.7333333333331</v>
      </c>
      <c r="G119" s="356">
        <v>2577.4666666666662</v>
      </c>
      <c r="H119" s="356">
        <v>2749.5666666666666</v>
      </c>
      <c r="I119" s="356">
        <v>2785.8333333333339</v>
      </c>
      <c r="J119" s="356">
        <v>2835.6166666666668</v>
      </c>
      <c r="K119" s="355">
        <v>2736.05</v>
      </c>
      <c r="L119" s="355">
        <v>2650</v>
      </c>
      <c r="M119" s="355">
        <v>0.15664</v>
      </c>
      <c r="N119" s="1"/>
      <c r="O119" s="1"/>
    </row>
    <row r="120" spans="1:15" ht="12.75" customHeight="1">
      <c r="A120" s="30">
        <v>110</v>
      </c>
      <c r="B120" s="384" t="s">
        <v>251</v>
      </c>
      <c r="C120" s="355">
        <v>380</v>
      </c>
      <c r="D120" s="356">
        <v>372.01666666666665</v>
      </c>
      <c r="E120" s="356">
        <v>362.38333333333333</v>
      </c>
      <c r="F120" s="356">
        <v>344.76666666666665</v>
      </c>
      <c r="G120" s="356">
        <v>335.13333333333333</v>
      </c>
      <c r="H120" s="356">
        <v>389.63333333333333</v>
      </c>
      <c r="I120" s="356">
        <v>399.26666666666665</v>
      </c>
      <c r="J120" s="356">
        <v>416.88333333333333</v>
      </c>
      <c r="K120" s="355">
        <v>381.65</v>
      </c>
      <c r="L120" s="355">
        <v>354.4</v>
      </c>
      <c r="M120" s="355">
        <v>64.323310000000006</v>
      </c>
      <c r="N120" s="1"/>
      <c r="O120" s="1"/>
    </row>
    <row r="121" spans="1:15" ht="12.75" customHeight="1">
      <c r="A121" s="30">
        <v>111</v>
      </c>
      <c r="B121" s="384" t="s">
        <v>329</v>
      </c>
      <c r="C121" s="355">
        <v>239.05</v>
      </c>
      <c r="D121" s="356">
        <v>237.76666666666665</v>
      </c>
      <c r="E121" s="356">
        <v>234.43333333333331</v>
      </c>
      <c r="F121" s="356">
        <v>229.81666666666666</v>
      </c>
      <c r="G121" s="356">
        <v>226.48333333333332</v>
      </c>
      <c r="H121" s="356">
        <v>242.3833333333333</v>
      </c>
      <c r="I121" s="356">
        <v>245.71666666666667</v>
      </c>
      <c r="J121" s="356">
        <v>250.33333333333329</v>
      </c>
      <c r="K121" s="355">
        <v>241.1</v>
      </c>
      <c r="L121" s="355">
        <v>233.15</v>
      </c>
      <c r="M121" s="355">
        <v>1.3516300000000001</v>
      </c>
      <c r="N121" s="1"/>
      <c r="O121" s="1"/>
    </row>
    <row r="122" spans="1:15" ht="12.75" customHeight="1">
      <c r="A122" s="30">
        <v>112</v>
      </c>
      <c r="B122" s="384" t="s">
        <v>92</v>
      </c>
      <c r="C122" s="355">
        <v>133.94999999999999</v>
      </c>
      <c r="D122" s="356">
        <v>132.79999999999998</v>
      </c>
      <c r="E122" s="356">
        <v>130.74999999999997</v>
      </c>
      <c r="F122" s="356">
        <v>127.54999999999998</v>
      </c>
      <c r="G122" s="356">
        <v>125.49999999999997</v>
      </c>
      <c r="H122" s="356">
        <v>135.99999999999997</v>
      </c>
      <c r="I122" s="356">
        <v>138.04999999999998</v>
      </c>
      <c r="J122" s="356">
        <v>141.24999999999997</v>
      </c>
      <c r="K122" s="355">
        <v>134.85</v>
      </c>
      <c r="L122" s="355">
        <v>129.6</v>
      </c>
      <c r="M122" s="355">
        <v>22.966719999999999</v>
      </c>
      <c r="N122" s="1"/>
      <c r="O122" s="1"/>
    </row>
    <row r="123" spans="1:15" ht="12.75" customHeight="1">
      <c r="A123" s="30">
        <v>113</v>
      </c>
      <c r="B123" s="384" t="s">
        <v>93</v>
      </c>
      <c r="C123" s="355">
        <v>951.3</v>
      </c>
      <c r="D123" s="356">
        <v>952.13333333333333</v>
      </c>
      <c r="E123" s="356">
        <v>938.26666666666665</v>
      </c>
      <c r="F123" s="356">
        <v>925.23333333333335</v>
      </c>
      <c r="G123" s="356">
        <v>911.36666666666667</v>
      </c>
      <c r="H123" s="356">
        <v>965.16666666666663</v>
      </c>
      <c r="I123" s="356">
        <v>979.03333333333319</v>
      </c>
      <c r="J123" s="356">
        <v>992.06666666666661</v>
      </c>
      <c r="K123" s="355">
        <v>966</v>
      </c>
      <c r="L123" s="355">
        <v>939.1</v>
      </c>
      <c r="M123" s="355">
        <v>8.3214100000000002</v>
      </c>
      <c r="N123" s="1"/>
      <c r="O123" s="1"/>
    </row>
    <row r="124" spans="1:15" ht="12.75" customHeight="1">
      <c r="A124" s="30">
        <v>114</v>
      </c>
      <c r="B124" s="384" t="s">
        <v>346</v>
      </c>
      <c r="C124" s="355">
        <v>896.45</v>
      </c>
      <c r="D124" s="356">
        <v>890.98333333333323</v>
      </c>
      <c r="E124" s="356">
        <v>874.46666666666647</v>
      </c>
      <c r="F124" s="356">
        <v>852.48333333333323</v>
      </c>
      <c r="G124" s="356">
        <v>835.96666666666647</v>
      </c>
      <c r="H124" s="356">
        <v>912.96666666666647</v>
      </c>
      <c r="I124" s="356">
        <v>929.48333333333312</v>
      </c>
      <c r="J124" s="356">
        <v>951.46666666666647</v>
      </c>
      <c r="K124" s="355">
        <v>907.5</v>
      </c>
      <c r="L124" s="355">
        <v>869</v>
      </c>
      <c r="M124" s="355">
        <v>1.55582</v>
      </c>
      <c r="N124" s="1"/>
      <c r="O124" s="1"/>
    </row>
    <row r="125" spans="1:15" ht="12.75" customHeight="1">
      <c r="A125" s="30">
        <v>115</v>
      </c>
      <c r="B125" s="384" t="s">
        <v>94</v>
      </c>
      <c r="C125" s="355">
        <v>562.45000000000005</v>
      </c>
      <c r="D125" s="356">
        <v>559.08333333333337</v>
      </c>
      <c r="E125" s="356">
        <v>554.26666666666677</v>
      </c>
      <c r="F125" s="356">
        <v>546.08333333333337</v>
      </c>
      <c r="G125" s="356">
        <v>541.26666666666677</v>
      </c>
      <c r="H125" s="356">
        <v>567.26666666666677</v>
      </c>
      <c r="I125" s="356">
        <v>572.08333333333337</v>
      </c>
      <c r="J125" s="356">
        <v>580.26666666666677</v>
      </c>
      <c r="K125" s="355">
        <v>563.9</v>
      </c>
      <c r="L125" s="355">
        <v>550.9</v>
      </c>
      <c r="M125" s="355">
        <v>13.49136</v>
      </c>
      <c r="N125" s="1"/>
      <c r="O125" s="1"/>
    </row>
    <row r="126" spans="1:15" ht="12.75" customHeight="1">
      <c r="A126" s="30">
        <v>116</v>
      </c>
      <c r="B126" s="384" t="s">
        <v>252</v>
      </c>
      <c r="C126" s="355">
        <v>1854.6</v>
      </c>
      <c r="D126" s="356">
        <v>1835.4666666666665</v>
      </c>
      <c r="E126" s="356">
        <v>1810.9333333333329</v>
      </c>
      <c r="F126" s="356">
        <v>1767.2666666666664</v>
      </c>
      <c r="G126" s="356">
        <v>1742.7333333333329</v>
      </c>
      <c r="H126" s="356">
        <v>1879.133333333333</v>
      </c>
      <c r="I126" s="356">
        <v>1903.6666666666663</v>
      </c>
      <c r="J126" s="356">
        <v>1947.333333333333</v>
      </c>
      <c r="K126" s="355">
        <v>1860</v>
      </c>
      <c r="L126" s="355">
        <v>1791.8</v>
      </c>
      <c r="M126" s="355">
        <v>1.75484</v>
      </c>
      <c r="N126" s="1"/>
      <c r="O126" s="1"/>
    </row>
    <row r="127" spans="1:15" ht="12.75" customHeight="1">
      <c r="A127" s="30">
        <v>117</v>
      </c>
      <c r="B127" s="384" t="s">
        <v>351</v>
      </c>
      <c r="C127" s="355">
        <v>302.75</v>
      </c>
      <c r="D127" s="356">
        <v>306.7166666666667</v>
      </c>
      <c r="E127" s="356">
        <v>294.23333333333341</v>
      </c>
      <c r="F127" s="356">
        <v>285.7166666666667</v>
      </c>
      <c r="G127" s="356">
        <v>273.23333333333341</v>
      </c>
      <c r="H127" s="356">
        <v>315.23333333333341</v>
      </c>
      <c r="I127" s="356">
        <v>327.71666666666675</v>
      </c>
      <c r="J127" s="356">
        <v>336.23333333333341</v>
      </c>
      <c r="K127" s="355">
        <v>319.2</v>
      </c>
      <c r="L127" s="355">
        <v>298.2</v>
      </c>
      <c r="M127" s="355">
        <v>9.6803799999999995</v>
      </c>
      <c r="N127" s="1"/>
      <c r="O127" s="1"/>
    </row>
    <row r="128" spans="1:15" ht="12.75" customHeight="1">
      <c r="A128" s="30">
        <v>118</v>
      </c>
      <c r="B128" s="384" t="s">
        <v>347</v>
      </c>
      <c r="C128" s="355">
        <v>83.25</v>
      </c>
      <c r="D128" s="356">
        <v>82.25</v>
      </c>
      <c r="E128" s="356">
        <v>81</v>
      </c>
      <c r="F128" s="356">
        <v>78.75</v>
      </c>
      <c r="G128" s="356">
        <v>77.5</v>
      </c>
      <c r="H128" s="356">
        <v>84.5</v>
      </c>
      <c r="I128" s="356">
        <v>85.75</v>
      </c>
      <c r="J128" s="356">
        <v>88</v>
      </c>
      <c r="K128" s="355">
        <v>83.5</v>
      </c>
      <c r="L128" s="355">
        <v>80</v>
      </c>
      <c r="M128" s="355">
        <v>6.6629399999999999</v>
      </c>
      <c r="N128" s="1"/>
      <c r="O128" s="1"/>
    </row>
    <row r="129" spans="1:15" ht="12.75" customHeight="1">
      <c r="A129" s="30">
        <v>119</v>
      </c>
      <c r="B129" s="384" t="s">
        <v>348</v>
      </c>
      <c r="C129" s="355">
        <v>1084.5</v>
      </c>
      <c r="D129" s="356">
        <v>1063.9833333333333</v>
      </c>
      <c r="E129" s="356">
        <v>1033.0166666666667</v>
      </c>
      <c r="F129" s="356">
        <v>981.5333333333333</v>
      </c>
      <c r="G129" s="356">
        <v>950.56666666666661</v>
      </c>
      <c r="H129" s="356">
        <v>1115.4666666666667</v>
      </c>
      <c r="I129" s="356">
        <v>1146.4333333333334</v>
      </c>
      <c r="J129" s="356">
        <v>1197.9166666666667</v>
      </c>
      <c r="K129" s="355">
        <v>1094.95</v>
      </c>
      <c r="L129" s="355">
        <v>1012.5</v>
      </c>
      <c r="M129" s="355">
        <v>0.92544000000000004</v>
      </c>
      <c r="N129" s="1"/>
      <c r="O129" s="1"/>
    </row>
    <row r="130" spans="1:15" ht="12.75" customHeight="1">
      <c r="A130" s="30">
        <v>120</v>
      </c>
      <c r="B130" s="384" t="s">
        <v>95</v>
      </c>
      <c r="C130" s="355">
        <v>2137.85</v>
      </c>
      <c r="D130" s="356">
        <v>2098.1666666666665</v>
      </c>
      <c r="E130" s="356">
        <v>2046.333333333333</v>
      </c>
      <c r="F130" s="356">
        <v>1954.8166666666666</v>
      </c>
      <c r="G130" s="356">
        <v>1902.9833333333331</v>
      </c>
      <c r="H130" s="356">
        <v>2189.6833333333329</v>
      </c>
      <c r="I130" s="356">
        <v>2241.516666666666</v>
      </c>
      <c r="J130" s="356">
        <v>2333.0333333333328</v>
      </c>
      <c r="K130" s="355">
        <v>2150</v>
      </c>
      <c r="L130" s="355">
        <v>2006.65</v>
      </c>
      <c r="M130" s="355">
        <v>12.039479999999999</v>
      </c>
      <c r="N130" s="1"/>
      <c r="O130" s="1"/>
    </row>
    <row r="131" spans="1:15" ht="12.75" customHeight="1">
      <c r="A131" s="30">
        <v>121</v>
      </c>
      <c r="B131" s="384" t="s">
        <v>349</v>
      </c>
      <c r="C131" s="355">
        <v>277.25</v>
      </c>
      <c r="D131" s="356">
        <v>270.75</v>
      </c>
      <c r="E131" s="356">
        <v>262.5</v>
      </c>
      <c r="F131" s="356">
        <v>247.75</v>
      </c>
      <c r="G131" s="356">
        <v>239.5</v>
      </c>
      <c r="H131" s="356">
        <v>285.5</v>
      </c>
      <c r="I131" s="356">
        <v>293.75</v>
      </c>
      <c r="J131" s="356">
        <v>308.5</v>
      </c>
      <c r="K131" s="355">
        <v>279</v>
      </c>
      <c r="L131" s="355">
        <v>256</v>
      </c>
      <c r="M131" s="355">
        <v>53.63984</v>
      </c>
      <c r="N131" s="1"/>
      <c r="O131" s="1"/>
    </row>
    <row r="132" spans="1:15" ht="12.75" customHeight="1">
      <c r="A132" s="30">
        <v>122</v>
      </c>
      <c r="B132" s="384" t="s">
        <v>253</v>
      </c>
      <c r="C132" s="355">
        <v>132.15</v>
      </c>
      <c r="D132" s="356">
        <v>129.25</v>
      </c>
      <c r="E132" s="356">
        <v>124.85</v>
      </c>
      <c r="F132" s="356">
        <v>117.55</v>
      </c>
      <c r="G132" s="356">
        <v>113.14999999999999</v>
      </c>
      <c r="H132" s="356">
        <v>136.55000000000001</v>
      </c>
      <c r="I132" s="356">
        <v>140.94999999999999</v>
      </c>
      <c r="J132" s="356">
        <v>148.25</v>
      </c>
      <c r="K132" s="355">
        <v>133.65</v>
      </c>
      <c r="L132" s="355">
        <v>121.95</v>
      </c>
      <c r="M132" s="355">
        <v>86.795879999999997</v>
      </c>
      <c r="N132" s="1"/>
      <c r="O132" s="1"/>
    </row>
    <row r="133" spans="1:15" ht="12.75" customHeight="1">
      <c r="A133" s="30">
        <v>123</v>
      </c>
      <c r="B133" s="384" t="s">
        <v>350</v>
      </c>
      <c r="C133" s="355">
        <v>723.4</v>
      </c>
      <c r="D133" s="356">
        <v>721.25</v>
      </c>
      <c r="E133" s="356">
        <v>710.2</v>
      </c>
      <c r="F133" s="356">
        <v>697</v>
      </c>
      <c r="G133" s="356">
        <v>685.95</v>
      </c>
      <c r="H133" s="356">
        <v>734.45</v>
      </c>
      <c r="I133" s="356">
        <v>745.5</v>
      </c>
      <c r="J133" s="356">
        <v>758.7</v>
      </c>
      <c r="K133" s="355">
        <v>732.3</v>
      </c>
      <c r="L133" s="355">
        <v>708.05</v>
      </c>
      <c r="M133" s="355">
        <v>0.29286000000000001</v>
      </c>
      <c r="N133" s="1"/>
      <c r="O133" s="1"/>
    </row>
    <row r="134" spans="1:15" ht="12.75" customHeight="1">
      <c r="A134" s="30">
        <v>124</v>
      </c>
      <c r="B134" s="384" t="s">
        <v>96</v>
      </c>
      <c r="C134" s="355">
        <v>4325.8</v>
      </c>
      <c r="D134" s="356">
        <v>4317.2666666666664</v>
      </c>
      <c r="E134" s="356">
        <v>4288.5333333333328</v>
      </c>
      <c r="F134" s="356">
        <v>4251.2666666666664</v>
      </c>
      <c r="G134" s="356">
        <v>4222.5333333333328</v>
      </c>
      <c r="H134" s="356">
        <v>4354.5333333333328</v>
      </c>
      <c r="I134" s="356">
        <v>4383.2666666666664</v>
      </c>
      <c r="J134" s="356">
        <v>4420.5333333333328</v>
      </c>
      <c r="K134" s="355">
        <v>4346</v>
      </c>
      <c r="L134" s="355">
        <v>4280</v>
      </c>
      <c r="M134" s="355">
        <v>3.7157200000000001</v>
      </c>
      <c r="N134" s="1"/>
      <c r="O134" s="1"/>
    </row>
    <row r="135" spans="1:15" ht="12.75" customHeight="1">
      <c r="A135" s="30">
        <v>125</v>
      </c>
      <c r="B135" s="384" t="s">
        <v>254</v>
      </c>
      <c r="C135" s="355">
        <v>4297.95</v>
      </c>
      <c r="D135" s="356">
        <v>4254</v>
      </c>
      <c r="E135" s="356">
        <v>4188.05</v>
      </c>
      <c r="F135" s="356">
        <v>4078.1500000000005</v>
      </c>
      <c r="G135" s="356">
        <v>4012.2000000000007</v>
      </c>
      <c r="H135" s="356">
        <v>4363.8999999999996</v>
      </c>
      <c r="I135" s="356">
        <v>4429.8500000000004</v>
      </c>
      <c r="J135" s="356">
        <v>4539.7499999999991</v>
      </c>
      <c r="K135" s="355">
        <v>4319.95</v>
      </c>
      <c r="L135" s="355">
        <v>4144.1000000000004</v>
      </c>
      <c r="M135" s="355">
        <v>3.0179100000000001</v>
      </c>
      <c r="N135" s="1"/>
      <c r="O135" s="1"/>
    </row>
    <row r="136" spans="1:15" ht="12.75" customHeight="1">
      <c r="A136" s="30">
        <v>126</v>
      </c>
      <c r="B136" s="384" t="s">
        <v>98</v>
      </c>
      <c r="C136" s="355">
        <v>371.55</v>
      </c>
      <c r="D136" s="356">
        <v>364.18333333333334</v>
      </c>
      <c r="E136" s="356">
        <v>355.11666666666667</v>
      </c>
      <c r="F136" s="356">
        <v>338.68333333333334</v>
      </c>
      <c r="G136" s="356">
        <v>329.61666666666667</v>
      </c>
      <c r="H136" s="356">
        <v>380.61666666666667</v>
      </c>
      <c r="I136" s="356">
        <v>389.68333333333339</v>
      </c>
      <c r="J136" s="356">
        <v>406.11666666666667</v>
      </c>
      <c r="K136" s="355">
        <v>373.25</v>
      </c>
      <c r="L136" s="355">
        <v>347.75</v>
      </c>
      <c r="M136" s="355">
        <v>100.50051000000001</v>
      </c>
      <c r="N136" s="1"/>
      <c r="O136" s="1"/>
    </row>
    <row r="137" spans="1:15" ht="12.75" customHeight="1">
      <c r="A137" s="30">
        <v>127</v>
      </c>
      <c r="B137" s="384" t="s">
        <v>245</v>
      </c>
      <c r="C137" s="355">
        <v>4081.75</v>
      </c>
      <c r="D137" s="356">
        <v>4063.5499999999997</v>
      </c>
      <c r="E137" s="356">
        <v>3998.2</v>
      </c>
      <c r="F137" s="356">
        <v>3914.65</v>
      </c>
      <c r="G137" s="356">
        <v>3849.3</v>
      </c>
      <c r="H137" s="356">
        <v>4147.0999999999995</v>
      </c>
      <c r="I137" s="356">
        <v>4212.4499999999989</v>
      </c>
      <c r="J137" s="356">
        <v>4295.9999999999991</v>
      </c>
      <c r="K137" s="355">
        <v>4128.8999999999996</v>
      </c>
      <c r="L137" s="355">
        <v>3980</v>
      </c>
      <c r="M137" s="355">
        <v>3.7721200000000001</v>
      </c>
      <c r="N137" s="1"/>
      <c r="O137" s="1"/>
    </row>
    <row r="138" spans="1:15" ht="12.75" customHeight="1">
      <c r="A138" s="30">
        <v>128</v>
      </c>
      <c r="B138" s="384" t="s">
        <v>99</v>
      </c>
      <c r="C138" s="355">
        <v>4277.55</v>
      </c>
      <c r="D138" s="356">
        <v>4253.5333333333338</v>
      </c>
      <c r="E138" s="356">
        <v>4212.6166666666677</v>
      </c>
      <c r="F138" s="356">
        <v>4147.6833333333343</v>
      </c>
      <c r="G138" s="356">
        <v>4106.7666666666682</v>
      </c>
      <c r="H138" s="356">
        <v>4318.4666666666672</v>
      </c>
      <c r="I138" s="356">
        <v>4359.3833333333332</v>
      </c>
      <c r="J138" s="356">
        <v>4424.3166666666666</v>
      </c>
      <c r="K138" s="355">
        <v>4294.45</v>
      </c>
      <c r="L138" s="355">
        <v>4188.6000000000004</v>
      </c>
      <c r="M138" s="355">
        <v>3.5801099999999999</v>
      </c>
      <c r="N138" s="1"/>
      <c r="O138" s="1"/>
    </row>
    <row r="139" spans="1:15" ht="12.75" customHeight="1">
      <c r="A139" s="30">
        <v>129</v>
      </c>
      <c r="B139" s="384" t="s">
        <v>565</v>
      </c>
      <c r="C139" s="355">
        <v>2354.75</v>
      </c>
      <c r="D139" s="356">
        <v>2311.7833333333333</v>
      </c>
      <c r="E139" s="356">
        <v>2244.0666666666666</v>
      </c>
      <c r="F139" s="356">
        <v>2133.3833333333332</v>
      </c>
      <c r="G139" s="356">
        <v>2065.6666666666665</v>
      </c>
      <c r="H139" s="356">
        <v>2422.4666666666667</v>
      </c>
      <c r="I139" s="356">
        <v>2490.1833333333329</v>
      </c>
      <c r="J139" s="356">
        <v>2600.8666666666668</v>
      </c>
      <c r="K139" s="355">
        <v>2379.5</v>
      </c>
      <c r="L139" s="355">
        <v>2201.1</v>
      </c>
      <c r="M139" s="355">
        <v>0.58828000000000003</v>
      </c>
      <c r="N139" s="1"/>
      <c r="O139" s="1"/>
    </row>
    <row r="140" spans="1:15" ht="12.75" customHeight="1">
      <c r="A140" s="30">
        <v>130</v>
      </c>
      <c r="B140" s="384" t="s">
        <v>355</v>
      </c>
      <c r="C140" s="355">
        <v>62.95</v>
      </c>
      <c r="D140" s="356">
        <v>62.016666666666673</v>
      </c>
      <c r="E140" s="356">
        <v>60.633333333333347</v>
      </c>
      <c r="F140" s="356">
        <v>58.316666666666677</v>
      </c>
      <c r="G140" s="356">
        <v>56.933333333333351</v>
      </c>
      <c r="H140" s="356">
        <v>64.333333333333343</v>
      </c>
      <c r="I140" s="356">
        <v>65.716666666666669</v>
      </c>
      <c r="J140" s="356">
        <v>68.033333333333331</v>
      </c>
      <c r="K140" s="355">
        <v>63.4</v>
      </c>
      <c r="L140" s="355">
        <v>59.7</v>
      </c>
      <c r="M140" s="355">
        <v>14.77209</v>
      </c>
      <c r="N140" s="1"/>
      <c r="O140" s="1"/>
    </row>
    <row r="141" spans="1:15" ht="12.75" customHeight="1">
      <c r="A141" s="30">
        <v>131</v>
      </c>
      <c r="B141" s="384" t="s">
        <v>100</v>
      </c>
      <c r="C141" s="355">
        <v>2724</v>
      </c>
      <c r="D141" s="356">
        <v>2650.15</v>
      </c>
      <c r="E141" s="356">
        <v>2562.3000000000002</v>
      </c>
      <c r="F141" s="356">
        <v>2400.6</v>
      </c>
      <c r="G141" s="356">
        <v>2312.75</v>
      </c>
      <c r="H141" s="356">
        <v>2811.8500000000004</v>
      </c>
      <c r="I141" s="356">
        <v>2899.7</v>
      </c>
      <c r="J141" s="356">
        <v>3061.4000000000005</v>
      </c>
      <c r="K141" s="355">
        <v>2738</v>
      </c>
      <c r="L141" s="355">
        <v>2488.4499999999998</v>
      </c>
      <c r="M141" s="355">
        <v>22.16629</v>
      </c>
      <c r="N141" s="1"/>
      <c r="O141" s="1"/>
    </row>
    <row r="142" spans="1:15" ht="12.75" customHeight="1">
      <c r="A142" s="30">
        <v>132</v>
      </c>
      <c r="B142" s="384" t="s">
        <v>352</v>
      </c>
      <c r="C142" s="355">
        <v>433</v>
      </c>
      <c r="D142" s="356">
        <v>431.55</v>
      </c>
      <c r="E142" s="356">
        <v>420.1</v>
      </c>
      <c r="F142" s="356">
        <v>407.2</v>
      </c>
      <c r="G142" s="356">
        <v>395.75</v>
      </c>
      <c r="H142" s="356">
        <v>444.45000000000005</v>
      </c>
      <c r="I142" s="356">
        <v>455.9</v>
      </c>
      <c r="J142" s="356">
        <v>468.80000000000007</v>
      </c>
      <c r="K142" s="355">
        <v>443</v>
      </c>
      <c r="L142" s="355">
        <v>418.65</v>
      </c>
      <c r="M142" s="355">
        <v>3.0234899999999998</v>
      </c>
      <c r="N142" s="1"/>
      <c r="O142" s="1"/>
    </row>
    <row r="143" spans="1:15" ht="12.75" customHeight="1">
      <c r="A143" s="30">
        <v>133</v>
      </c>
      <c r="B143" s="384" t="s">
        <v>353</v>
      </c>
      <c r="C143" s="355">
        <v>138.35</v>
      </c>
      <c r="D143" s="356">
        <v>136.28333333333333</v>
      </c>
      <c r="E143" s="356">
        <v>132.06666666666666</v>
      </c>
      <c r="F143" s="356">
        <v>125.78333333333333</v>
      </c>
      <c r="G143" s="356">
        <v>121.56666666666666</v>
      </c>
      <c r="H143" s="356">
        <v>142.56666666666666</v>
      </c>
      <c r="I143" s="356">
        <v>146.7833333333333</v>
      </c>
      <c r="J143" s="356">
        <v>153.06666666666666</v>
      </c>
      <c r="K143" s="355">
        <v>140.5</v>
      </c>
      <c r="L143" s="355">
        <v>130</v>
      </c>
      <c r="M143" s="355">
        <v>2.9447999999999999</v>
      </c>
      <c r="N143" s="1"/>
      <c r="O143" s="1"/>
    </row>
    <row r="144" spans="1:15" ht="12.75" customHeight="1">
      <c r="A144" s="30">
        <v>134</v>
      </c>
      <c r="B144" s="384" t="s">
        <v>356</v>
      </c>
      <c r="C144" s="355">
        <v>370.95</v>
      </c>
      <c r="D144" s="356">
        <v>373.7166666666667</v>
      </c>
      <c r="E144" s="356">
        <v>357.23333333333341</v>
      </c>
      <c r="F144" s="356">
        <v>343.51666666666671</v>
      </c>
      <c r="G144" s="356">
        <v>327.03333333333342</v>
      </c>
      <c r="H144" s="356">
        <v>387.43333333333339</v>
      </c>
      <c r="I144" s="356">
        <v>403.91666666666674</v>
      </c>
      <c r="J144" s="356">
        <v>417.63333333333338</v>
      </c>
      <c r="K144" s="355">
        <v>390.2</v>
      </c>
      <c r="L144" s="355">
        <v>360</v>
      </c>
      <c r="M144" s="355">
        <v>4.7612300000000003</v>
      </c>
      <c r="N144" s="1"/>
      <c r="O144" s="1"/>
    </row>
    <row r="145" spans="1:15" ht="12.75" customHeight="1">
      <c r="A145" s="30">
        <v>135</v>
      </c>
      <c r="B145" s="384" t="s">
        <v>255</v>
      </c>
      <c r="C145" s="355">
        <v>494.85</v>
      </c>
      <c r="D145" s="356">
        <v>493.7166666666667</v>
      </c>
      <c r="E145" s="356">
        <v>491.13333333333338</v>
      </c>
      <c r="F145" s="356">
        <v>487.41666666666669</v>
      </c>
      <c r="G145" s="356">
        <v>484.83333333333337</v>
      </c>
      <c r="H145" s="356">
        <v>497.43333333333339</v>
      </c>
      <c r="I145" s="356">
        <v>500.01666666666665</v>
      </c>
      <c r="J145" s="356">
        <v>503.73333333333341</v>
      </c>
      <c r="K145" s="355">
        <v>496.3</v>
      </c>
      <c r="L145" s="355">
        <v>490</v>
      </c>
      <c r="M145" s="355">
        <v>2.0008499999999998</v>
      </c>
      <c r="N145" s="1"/>
      <c r="O145" s="1"/>
    </row>
    <row r="146" spans="1:15" ht="12.75" customHeight="1">
      <c r="A146" s="30">
        <v>136</v>
      </c>
      <c r="B146" s="384" t="s">
        <v>256</v>
      </c>
      <c r="C146" s="355">
        <v>1370.9</v>
      </c>
      <c r="D146" s="356">
        <v>1357.2</v>
      </c>
      <c r="E146" s="356">
        <v>1329.4</v>
      </c>
      <c r="F146" s="356">
        <v>1287.9000000000001</v>
      </c>
      <c r="G146" s="356">
        <v>1260.1000000000001</v>
      </c>
      <c r="H146" s="356">
        <v>1398.7</v>
      </c>
      <c r="I146" s="356">
        <v>1426.4999999999998</v>
      </c>
      <c r="J146" s="356">
        <v>1468</v>
      </c>
      <c r="K146" s="355">
        <v>1385</v>
      </c>
      <c r="L146" s="355">
        <v>1315.7</v>
      </c>
      <c r="M146" s="355">
        <v>2.6871399999999999</v>
      </c>
      <c r="N146" s="1"/>
      <c r="O146" s="1"/>
    </row>
    <row r="147" spans="1:15" ht="12.75" customHeight="1">
      <c r="A147" s="30">
        <v>137</v>
      </c>
      <c r="B147" s="384" t="s">
        <v>357</v>
      </c>
      <c r="C147" s="355">
        <v>67.400000000000006</v>
      </c>
      <c r="D147" s="356">
        <v>66.966666666666669</v>
      </c>
      <c r="E147" s="356">
        <v>66.333333333333343</v>
      </c>
      <c r="F147" s="356">
        <v>65.26666666666668</v>
      </c>
      <c r="G147" s="356">
        <v>64.633333333333354</v>
      </c>
      <c r="H147" s="356">
        <v>68.033333333333331</v>
      </c>
      <c r="I147" s="356">
        <v>68.666666666666657</v>
      </c>
      <c r="J147" s="356">
        <v>69.73333333333332</v>
      </c>
      <c r="K147" s="355">
        <v>67.599999999999994</v>
      </c>
      <c r="L147" s="355">
        <v>65.900000000000006</v>
      </c>
      <c r="M147" s="355">
        <v>10.15756</v>
      </c>
      <c r="N147" s="1"/>
      <c r="O147" s="1"/>
    </row>
    <row r="148" spans="1:15" ht="12.75" customHeight="1">
      <c r="A148" s="30">
        <v>138</v>
      </c>
      <c r="B148" s="384" t="s">
        <v>354</v>
      </c>
      <c r="C148" s="355">
        <v>171.95</v>
      </c>
      <c r="D148" s="356">
        <v>171.21666666666667</v>
      </c>
      <c r="E148" s="356">
        <v>168.88333333333333</v>
      </c>
      <c r="F148" s="356">
        <v>165.81666666666666</v>
      </c>
      <c r="G148" s="356">
        <v>163.48333333333332</v>
      </c>
      <c r="H148" s="356">
        <v>174.28333333333333</v>
      </c>
      <c r="I148" s="356">
        <v>176.61666666666665</v>
      </c>
      <c r="J148" s="356">
        <v>179.68333333333334</v>
      </c>
      <c r="K148" s="355">
        <v>173.55</v>
      </c>
      <c r="L148" s="355">
        <v>168.15</v>
      </c>
      <c r="M148" s="355">
        <v>1.57006</v>
      </c>
      <c r="N148" s="1"/>
      <c r="O148" s="1"/>
    </row>
    <row r="149" spans="1:15" ht="12.75" customHeight="1">
      <c r="A149" s="30">
        <v>139</v>
      </c>
      <c r="B149" s="384" t="s">
        <v>358</v>
      </c>
      <c r="C149" s="355">
        <v>116.05</v>
      </c>
      <c r="D149" s="356">
        <v>114.66666666666667</v>
      </c>
      <c r="E149" s="356">
        <v>112.38333333333334</v>
      </c>
      <c r="F149" s="356">
        <v>108.71666666666667</v>
      </c>
      <c r="G149" s="356">
        <v>106.43333333333334</v>
      </c>
      <c r="H149" s="356">
        <v>118.33333333333334</v>
      </c>
      <c r="I149" s="356">
        <v>120.61666666666667</v>
      </c>
      <c r="J149" s="356">
        <v>124.28333333333335</v>
      </c>
      <c r="K149" s="355">
        <v>116.95</v>
      </c>
      <c r="L149" s="355">
        <v>111</v>
      </c>
      <c r="M149" s="355">
        <v>12.144679999999999</v>
      </c>
      <c r="N149" s="1"/>
      <c r="O149" s="1"/>
    </row>
    <row r="150" spans="1:15" ht="12.75" customHeight="1">
      <c r="A150" s="30">
        <v>140</v>
      </c>
      <c r="B150" s="384" t="s">
        <v>834</v>
      </c>
      <c r="C150" s="355">
        <v>55.05</v>
      </c>
      <c r="D150" s="356">
        <v>54.666666666666664</v>
      </c>
      <c r="E150" s="356">
        <v>53.383333333333326</v>
      </c>
      <c r="F150" s="356">
        <v>51.716666666666661</v>
      </c>
      <c r="G150" s="356">
        <v>50.433333333333323</v>
      </c>
      <c r="H150" s="356">
        <v>56.333333333333329</v>
      </c>
      <c r="I150" s="356">
        <v>57.616666666666674</v>
      </c>
      <c r="J150" s="356">
        <v>59.283333333333331</v>
      </c>
      <c r="K150" s="355">
        <v>55.95</v>
      </c>
      <c r="L150" s="355">
        <v>53</v>
      </c>
      <c r="M150" s="355">
        <v>4.6878700000000002</v>
      </c>
      <c r="N150" s="1"/>
      <c r="O150" s="1"/>
    </row>
    <row r="151" spans="1:15" ht="12.75" customHeight="1">
      <c r="A151" s="30">
        <v>141</v>
      </c>
      <c r="B151" s="384" t="s">
        <v>359</v>
      </c>
      <c r="C151" s="355">
        <v>697.85</v>
      </c>
      <c r="D151" s="356">
        <v>699.81666666666661</v>
      </c>
      <c r="E151" s="356">
        <v>690.03333333333319</v>
      </c>
      <c r="F151" s="356">
        <v>682.21666666666658</v>
      </c>
      <c r="G151" s="356">
        <v>672.43333333333317</v>
      </c>
      <c r="H151" s="356">
        <v>707.63333333333321</v>
      </c>
      <c r="I151" s="356">
        <v>717.41666666666652</v>
      </c>
      <c r="J151" s="356">
        <v>725.23333333333323</v>
      </c>
      <c r="K151" s="355">
        <v>709.6</v>
      </c>
      <c r="L151" s="355">
        <v>692</v>
      </c>
      <c r="M151" s="355">
        <v>0.43951000000000001</v>
      </c>
      <c r="N151" s="1"/>
      <c r="O151" s="1"/>
    </row>
    <row r="152" spans="1:15" ht="12.75" customHeight="1">
      <c r="A152" s="30">
        <v>142</v>
      </c>
      <c r="B152" s="384" t="s">
        <v>101</v>
      </c>
      <c r="C152" s="355">
        <v>1840.7</v>
      </c>
      <c r="D152" s="356">
        <v>1841.3500000000001</v>
      </c>
      <c r="E152" s="356">
        <v>1832.3500000000004</v>
      </c>
      <c r="F152" s="356">
        <v>1824.0000000000002</v>
      </c>
      <c r="G152" s="356">
        <v>1815.0000000000005</v>
      </c>
      <c r="H152" s="356">
        <v>1849.7000000000003</v>
      </c>
      <c r="I152" s="356">
        <v>1858.6999999999998</v>
      </c>
      <c r="J152" s="356">
        <v>1867.0500000000002</v>
      </c>
      <c r="K152" s="355">
        <v>1850.35</v>
      </c>
      <c r="L152" s="355">
        <v>1833</v>
      </c>
      <c r="M152" s="355">
        <v>6.5581100000000001</v>
      </c>
      <c r="N152" s="1"/>
      <c r="O152" s="1"/>
    </row>
    <row r="153" spans="1:15" ht="12.75" customHeight="1">
      <c r="A153" s="30">
        <v>143</v>
      </c>
      <c r="B153" s="384" t="s">
        <v>102</v>
      </c>
      <c r="C153" s="355">
        <v>159.44999999999999</v>
      </c>
      <c r="D153" s="356">
        <v>158.03333333333333</v>
      </c>
      <c r="E153" s="356">
        <v>156.11666666666667</v>
      </c>
      <c r="F153" s="356">
        <v>152.78333333333333</v>
      </c>
      <c r="G153" s="356">
        <v>150.86666666666667</v>
      </c>
      <c r="H153" s="356">
        <v>161.36666666666667</v>
      </c>
      <c r="I153" s="356">
        <v>163.28333333333336</v>
      </c>
      <c r="J153" s="356">
        <v>166.61666666666667</v>
      </c>
      <c r="K153" s="355">
        <v>159.94999999999999</v>
      </c>
      <c r="L153" s="355">
        <v>154.69999999999999</v>
      </c>
      <c r="M153" s="355">
        <v>39.879269999999998</v>
      </c>
      <c r="N153" s="1"/>
      <c r="O153" s="1"/>
    </row>
    <row r="154" spans="1:15" ht="12.75" customHeight="1">
      <c r="A154" s="30">
        <v>144</v>
      </c>
      <c r="B154" s="384" t="s">
        <v>835</v>
      </c>
      <c r="C154" s="355">
        <v>119.7</v>
      </c>
      <c r="D154" s="356">
        <v>119.41666666666667</v>
      </c>
      <c r="E154" s="356">
        <v>117.28333333333335</v>
      </c>
      <c r="F154" s="356">
        <v>114.86666666666667</v>
      </c>
      <c r="G154" s="356">
        <v>112.73333333333335</v>
      </c>
      <c r="H154" s="356">
        <v>121.83333333333334</v>
      </c>
      <c r="I154" s="356">
        <v>123.96666666666667</v>
      </c>
      <c r="J154" s="356">
        <v>126.38333333333334</v>
      </c>
      <c r="K154" s="355">
        <v>121.55</v>
      </c>
      <c r="L154" s="355">
        <v>117</v>
      </c>
      <c r="M154" s="355">
        <v>3.7116099999999999</v>
      </c>
      <c r="N154" s="1"/>
      <c r="O154" s="1"/>
    </row>
    <row r="155" spans="1:15" ht="12.75" customHeight="1">
      <c r="A155" s="30">
        <v>145</v>
      </c>
      <c r="B155" s="384" t="s">
        <v>360</v>
      </c>
      <c r="C155" s="355">
        <v>303.64999999999998</v>
      </c>
      <c r="D155" s="356">
        <v>304.46666666666664</v>
      </c>
      <c r="E155" s="356">
        <v>299.0333333333333</v>
      </c>
      <c r="F155" s="356">
        <v>294.41666666666669</v>
      </c>
      <c r="G155" s="356">
        <v>288.98333333333335</v>
      </c>
      <c r="H155" s="356">
        <v>309.08333333333326</v>
      </c>
      <c r="I155" s="356">
        <v>314.51666666666654</v>
      </c>
      <c r="J155" s="356">
        <v>319.13333333333321</v>
      </c>
      <c r="K155" s="355">
        <v>309.89999999999998</v>
      </c>
      <c r="L155" s="355">
        <v>299.85000000000002</v>
      </c>
      <c r="M155" s="355">
        <v>5.4590100000000001</v>
      </c>
      <c r="N155" s="1"/>
      <c r="O155" s="1"/>
    </row>
    <row r="156" spans="1:15" ht="12.75" customHeight="1">
      <c r="A156" s="30">
        <v>146</v>
      </c>
      <c r="B156" s="384" t="s">
        <v>103</v>
      </c>
      <c r="C156" s="355">
        <v>100.45</v>
      </c>
      <c r="D156" s="356">
        <v>98.600000000000009</v>
      </c>
      <c r="E156" s="356">
        <v>96.250000000000014</v>
      </c>
      <c r="F156" s="356">
        <v>92.050000000000011</v>
      </c>
      <c r="G156" s="356">
        <v>89.700000000000017</v>
      </c>
      <c r="H156" s="356">
        <v>102.80000000000001</v>
      </c>
      <c r="I156" s="356">
        <v>105.15</v>
      </c>
      <c r="J156" s="356">
        <v>109.35000000000001</v>
      </c>
      <c r="K156" s="355">
        <v>100.95</v>
      </c>
      <c r="L156" s="355">
        <v>94.4</v>
      </c>
      <c r="M156" s="355">
        <v>208.03245000000001</v>
      </c>
      <c r="N156" s="1"/>
      <c r="O156" s="1"/>
    </row>
    <row r="157" spans="1:15" ht="12.75" customHeight="1">
      <c r="A157" s="30">
        <v>147</v>
      </c>
      <c r="B157" s="384" t="s">
        <v>362</v>
      </c>
      <c r="C157" s="355">
        <v>460.45</v>
      </c>
      <c r="D157" s="356">
        <v>454.5</v>
      </c>
      <c r="E157" s="356">
        <v>443</v>
      </c>
      <c r="F157" s="356">
        <v>425.55</v>
      </c>
      <c r="G157" s="356">
        <v>414.05</v>
      </c>
      <c r="H157" s="356">
        <v>471.95</v>
      </c>
      <c r="I157" s="356">
        <v>483.45</v>
      </c>
      <c r="J157" s="356">
        <v>500.9</v>
      </c>
      <c r="K157" s="355">
        <v>466</v>
      </c>
      <c r="L157" s="355">
        <v>437.05</v>
      </c>
      <c r="M157" s="355">
        <v>1.5825800000000001</v>
      </c>
      <c r="N157" s="1"/>
      <c r="O157" s="1"/>
    </row>
    <row r="158" spans="1:15" ht="12.75" customHeight="1">
      <c r="A158" s="30">
        <v>148</v>
      </c>
      <c r="B158" s="384" t="s">
        <v>361</v>
      </c>
      <c r="C158" s="355">
        <v>3774.25</v>
      </c>
      <c r="D158" s="356">
        <v>3722.15</v>
      </c>
      <c r="E158" s="356">
        <v>3615.3</v>
      </c>
      <c r="F158" s="356">
        <v>3456.35</v>
      </c>
      <c r="G158" s="356">
        <v>3349.5</v>
      </c>
      <c r="H158" s="356">
        <v>3881.1000000000004</v>
      </c>
      <c r="I158" s="356">
        <v>3987.95</v>
      </c>
      <c r="J158" s="356">
        <v>4146.9000000000005</v>
      </c>
      <c r="K158" s="355">
        <v>3829</v>
      </c>
      <c r="L158" s="355">
        <v>3563.2</v>
      </c>
      <c r="M158" s="355">
        <v>0.27024999999999999</v>
      </c>
      <c r="N158" s="1"/>
      <c r="O158" s="1"/>
    </row>
    <row r="159" spans="1:15" ht="12.75" customHeight="1">
      <c r="A159" s="30">
        <v>149</v>
      </c>
      <c r="B159" s="384" t="s">
        <v>363</v>
      </c>
      <c r="C159" s="355">
        <v>168.1</v>
      </c>
      <c r="D159" s="356">
        <v>166.54999999999998</v>
      </c>
      <c r="E159" s="356">
        <v>163.94999999999996</v>
      </c>
      <c r="F159" s="356">
        <v>159.79999999999998</v>
      </c>
      <c r="G159" s="356">
        <v>157.19999999999996</v>
      </c>
      <c r="H159" s="356">
        <v>170.69999999999996</v>
      </c>
      <c r="I159" s="356">
        <v>173.29999999999998</v>
      </c>
      <c r="J159" s="356">
        <v>177.44999999999996</v>
      </c>
      <c r="K159" s="355">
        <v>169.15</v>
      </c>
      <c r="L159" s="355">
        <v>162.4</v>
      </c>
      <c r="M159" s="355">
        <v>3.90293</v>
      </c>
      <c r="N159" s="1"/>
      <c r="O159" s="1"/>
    </row>
    <row r="160" spans="1:15" ht="12.75" customHeight="1">
      <c r="A160" s="30">
        <v>150</v>
      </c>
      <c r="B160" s="384" t="s">
        <v>380</v>
      </c>
      <c r="C160" s="355">
        <v>2815.95</v>
      </c>
      <c r="D160" s="356">
        <v>2767.3333333333335</v>
      </c>
      <c r="E160" s="356">
        <v>2660.666666666667</v>
      </c>
      <c r="F160" s="356">
        <v>2505.3833333333337</v>
      </c>
      <c r="G160" s="356">
        <v>2398.7166666666672</v>
      </c>
      <c r="H160" s="356">
        <v>2922.6166666666668</v>
      </c>
      <c r="I160" s="356">
        <v>3029.2833333333338</v>
      </c>
      <c r="J160" s="356">
        <v>3184.5666666666666</v>
      </c>
      <c r="K160" s="355">
        <v>2874</v>
      </c>
      <c r="L160" s="355">
        <v>2612.0500000000002</v>
      </c>
      <c r="M160" s="355">
        <v>2.2615799999999999</v>
      </c>
      <c r="N160" s="1"/>
      <c r="O160" s="1"/>
    </row>
    <row r="161" spans="1:15" ht="12.75" customHeight="1">
      <c r="A161" s="30">
        <v>151</v>
      </c>
      <c r="B161" s="384" t="s">
        <v>257</v>
      </c>
      <c r="C161" s="355">
        <v>266.39999999999998</v>
      </c>
      <c r="D161" s="356">
        <v>263.09999999999997</v>
      </c>
      <c r="E161" s="356">
        <v>258.19999999999993</v>
      </c>
      <c r="F161" s="356">
        <v>249.99999999999997</v>
      </c>
      <c r="G161" s="356">
        <v>245.09999999999994</v>
      </c>
      <c r="H161" s="356">
        <v>271.29999999999995</v>
      </c>
      <c r="I161" s="356">
        <v>276.19999999999993</v>
      </c>
      <c r="J161" s="356">
        <v>284.39999999999992</v>
      </c>
      <c r="K161" s="355">
        <v>268</v>
      </c>
      <c r="L161" s="355">
        <v>254.9</v>
      </c>
      <c r="M161" s="355">
        <v>13.106490000000001</v>
      </c>
      <c r="N161" s="1"/>
      <c r="O161" s="1"/>
    </row>
    <row r="162" spans="1:15" ht="12.75" customHeight="1">
      <c r="A162" s="30">
        <v>152</v>
      </c>
      <c r="B162" s="384" t="s">
        <v>366</v>
      </c>
      <c r="C162" s="355">
        <v>45.95</v>
      </c>
      <c r="D162" s="356">
        <v>45.833333333333336</v>
      </c>
      <c r="E162" s="356">
        <v>44.416666666666671</v>
      </c>
      <c r="F162" s="356">
        <v>42.883333333333333</v>
      </c>
      <c r="G162" s="356">
        <v>41.466666666666669</v>
      </c>
      <c r="H162" s="356">
        <v>47.366666666666674</v>
      </c>
      <c r="I162" s="356">
        <v>48.783333333333346</v>
      </c>
      <c r="J162" s="356">
        <v>50.316666666666677</v>
      </c>
      <c r="K162" s="355">
        <v>47.25</v>
      </c>
      <c r="L162" s="355">
        <v>44.3</v>
      </c>
      <c r="M162" s="355">
        <v>28.001609999999999</v>
      </c>
      <c r="N162" s="1"/>
      <c r="O162" s="1"/>
    </row>
    <row r="163" spans="1:15" ht="12.75" customHeight="1">
      <c r="A163" s="30">
        <v>153</v>
      </c>
      <c r="B163" s="384" t="s">
        <v>364</v>
      </c>
      <c r="C163" s="355">
        <v>141.05000000000001</v>
      </c>
      <c r="D163" s="356">
        <v>139.54999999999998</v>
      </c>
      <c r="E163" s="356">
        <v>137.09999999999997</v>
      </c>
      <c r="F163" s="356">
        <v>133.14999999999998</v>
      </c>
      <c r="G163" s="356">
        <v>130.69999999999996</v>
      </c>
      <c r="H163" s="356">
        <v>143.49999999999997</v>
      </c>
      <c r="I163" s="356">
        <v>145.94999999999996</v>
      </c>
      <c r="J163" s="356">
        <v>149.89999999999998</v>
      </c>
      <c r="K163" s="355">
        <v>142</v>
      </c>
      <c r="L163" s="355">
        <v>135.6</v>
      </c>
      <c r="M163" s="355">
        <v>44.594569999999997</v>
      </c>
      <c r="N163" s="1"/>
      <c r="O163" s="1"/>
    </row>
    <row r="164" spans="1:15" ht="12.75" customHeight="1">
      <c r="A164" s="30">
        <v>154</v>
      </c>
      <c r="B164" s="384" t="s">
        <v>379</v>
      </c>
      <c r="C164" s="355">
        <v>189.6</v>
      </c>
      <c r="D164" s="356">
        <v>186.58333333333334</v>
      </c>
      <c r="E164" s="356">
        <v>180.16666666666669</v>
      </c>
      <c r="F164" s="356">
        <v>170.73333333333335</v>
      </c>
      <c r="G164" s="356">
        <v>164.31666666666669</v>
      </c>
      <c r="H164" s="356">
        <v>196.01666666666668</v>
      </c>
      <c r="I164" s="356">
        <v>202.43333333333337</v>
      </c>
      <c r="J164" s="356">
        <v>211.86666666666667</v>
      </c>
      <c r="K164" s="355">
        <v>193</v>
      </c>
      <c r="L164" s="355">
        <v>177.15</v>
      </c>
      <c r="M164" s="355">
        <v>5.1774899999999997</v>
      </c>
      <c r="N164" s="1"/>
      <c r="O164" s="1"/>
    </row>
    <row r="165" spans="1:15" ht="12.75" customHeight="1">
      <c r="A165" s="30">
        <v>155</v>
      </c>
      <c r="B165" s="384" t="s">
        <v>104</v>
      </c>
      <c r="C165" s="355">
        <v>139.25</v>
      </c>
      <c r="D165" s="356">
        <v>137.70000000000002</v>
      </c>
      <c r="E165" s="356">
        <v>135.70000000000005</v>
      </c>
      <c r="F165" s="356">
        <v>132.15000000000003</v>
      </c>
      <c r="G165" s="356">
        <v>130.15000000000006</v>
      </c>
      <c r="H165" s="356">
        <v>141.25000000000003</v>
      </c>
      <c r="I165" s="356">
        <v>143.24999999999997</v>
      </c>
      <c r="J165" s="356">
        <v>146.80000000000001</v>
      </c>
      <c r="K165" s="355">
        <v>139.69999999999999</v>
      </c>
      <c r="L165" s="355">
        <v>134.15</v>
      </c>
      <c r="M165" s="355">
        <v>65.976420000000005</v>
      </c>
      <c r="N165" s="1"/>
      <c r="O165" s="1"/>
    </row>
    <row r="166" spans="1:15" ht="12.75" customHeight="1">
      <c r="A166" s="30">
        <v>156</v>
      </c>
      <c r="B166" s="384" t="s">
        <v>368</v>
      </c>
      <c r="C166" s="355">
        <v>2830.65</v>
      </c>
      <c r="D166" s="356">
        <v>2846.8166666666671</v>
      </c>
      <c r="E166" s="356">
        <v>2743.6333333333341</v>
      </c>
      <c r="F166" s="356">
        <v>2656.6166666666672</v>
      </c>
      <c r="G166" s="356">
        <v>2553.4333333333343</v>
      </c>
      <c r="H166" s="356">
        <v>2933.8333333333339</v>
      </c>
      <c r="I166" s="356">
        <v>3037.0166666666673</v>
      </c>
      <c r="J166" s="356">
        <v>3124.0333333333338</v>
      </c>
      <c r="K166" s="355">
        <v>2950</v>
      </c>
      <c r="L166" s="355">
        <v>2759.8</v>
      </c>
      <c r="M166" s="355">
        <v>0.20504</v>
      </c>
      <c r="N166" s="1"/>
      <c r="O166" s="1"/>
    </row>
    <row r="167" spans="1:15" ht="12.75" customHeight="1">
      <c r="A167" s="30">
        <v>157</v>
      </c>
      <c r="B167" s="384" t="s">
        <v>369</v>
      </c>
      <c r="C167" s="355">
        <v>2951.3</v>
      </c>
      <c r="D167" s="356">
        <v>2926.3166666666671</v>
      </c>
      <c r="E167" s="356">
        <v>2874.983333333334</v>
      </c>
      <c r="F167" s="356">
        <v>2798.666666666667</v>
      </c>
      <c r="G167" s="356">
        <v>2747.3333333333339</v>
      </c>
      <c r="H167" s="356">
        <v>3002.6333333333341</v>
      </c>
      <c r="I167" s="356">
        <v>3053.9666666666672</v>
      </c>
      <c r="J167" s="356">
        <v>3130.2833333333342</v>
      </c>
      <c r="K167" s="355">
        <v>2977.65</v>
      </c>
      <c r="L167" s="355">
        <v>2850</v>
      </c>
      <c r="M167" s="355">
        <v>0.18003</v>
      </c>
      <c r="N167" s="1"/>
      <c r="O167" s="1"/>
    </row>
    <row r="168" spans="1:15" ht="12.75" customHeight="1">
      <c r="A168" s="30">
        <v>158</v>
      </c>
      <c r="B168" s="384" t="s">
        <v>375</v>
      </c>
      <c r="C168" s="355">
        <v>307.35000000000002</v>
      </c>
      <c r="D168" s="356">
        <v>308.84999999999997</v>
      </c>
      <c r="E168" s="356">
        <v>302.99999999999994</v>
      </c>
      <c r="F168" s="356">
        <v>298.64999999999998</v>
      </c>
      <c r="G168" s="356">
        <v>292.79999999999995</v>
      </c>
      <c r="H168" s="356">
        <v>313.19999999999993</v>
      </c>
      <c r="I168" s="356">
        <v>319.04999999999995</v>
      </c>
      <c r="J168" s="356">
        <v>323.39999999999992</v>
      </c>
      <c r="K168" s="355">
        <v>314.7</v>
      </c>
      <c r="L168" s="355">
        <v>304.5</v>
      </c>
      <c r="M168" s="355">
        <v>1.09196</v>
      </c>
      <c r="N168" s="1"/>
      <c r="O168" s="1"/>
    </row>
    <row r="169" spans="1:15" ht="12.75" customHeight="1">
      <c r="A169" s="30">
        <v>159</v>
      </c>
      <c r="B169" s="384" t="s">
        <v>370</v>
      </c>
      <c r="C169" s="355">
        <v>131.75</v>
      </c>
      <c r="D169" s="356">
        <v>130.68333333333334</v>
      </c>
      <c r="E169" s="356">
        <v>127.56666666666666</v>
      </c>
      <c r="F169" s="356">
        <v>123.38333333333333</v>
      </c>
      <c r="G169" s="356">
        <v>120.26666666666665</v>
      </c>
      <c r="H169" s="356">
        <v>134.86666666666667</v>
      </c>
      <c r="I169" s="356">
        <v>137.98333333333335</v>
      </c>
      <c r="J169" s="356">
        <v>142.16666666666669</v>
      </c>
      <c r="K169" s="355">
        <v>133.80000000000001</v>
      </c>
      <c r="L169" s="355">
        <v>126.5</v>
      </c>
      <c r="M169" s="355">
        <v>5.4809200000000002</v>
      </c>
      <c r="N169" s="1"/>
      <c r="O169" s="1"/>
    </row>
    <row r="170" spans="1:15" ht="12.75" customHeight="1">
      <c r="A170" s="30">
        <v>160</v>
      </c>
      <c r="B170" s="384" t="s">
        <v>371</v>
      </c>
      <c r="C170" s="355">
        <v>5052.3</v>
      </c>
      <c r="D170" s="356">
        <v>5029.083333333333</v>
      </c>
      <c r="E170" s="356">
        <v>4973.2166666666662</v>
      </c>
      <c r="F170" s="356">
        <v>4894.1333333333332</v>
      </c>
      <c r="G170" s="356">
        <v>4838.2666666666664</v>
      </c>
      <c r="H170" s="356">
        <v>5108.1666666666661</v>
      </c>
      <c r="I170" s="356">
        <v>5164.0333333333328</v>
      </c>
      <c r="J170" s="356">
        <v>5243.1166666666659</v>
      </c>
      <c r="K170" s="355">
        <v>5084.95</v>
      </c>
      <c r="L170" s="355">
        <v>4950</v>
      </c>
      <c r="M170" s="355">
        <v>4.0259999999999997E-2</v>
      </c>
      <c r="N170" s="1"/>
      <c r="O170" s="1"/>
    </row>
    <row r="171" spans="1:15" ht="12.75" customHeight="1">
      <c r="A171" s="30">
        <v>161</v>
      </c>
      <c r="B171" s="384" t="s">
        <v>258</v>
      </c>
      <c r="C171" s="355">
        <v>3411.35</v>
      </c>
      <c r="D171" s="356">
        <v>3416.3833333333337</v>
      </c>
      <c r="E171" s="356">
        <v>3343.0166666666673</v>
      </c>
      <c r="F171" s="356">
        <v>3274.6833333333338</v>
      </c>
      <c r="G171" s="356">
        <v>3201.3166666666675</v>
      </c>
      <c r="H171" s="356">
        <v>3484.7166666666672</v>
      </c>
      <c r="I171" s="356">
        <v>3558.083333333333</v>
      </c>
      <c r="J171" s="356">
        <v>3626.416666666667</v>
      </c>
      <c r="K171" s="355">
        <v>3489.75</v>
      </c>
      <c r="L171" s="355">
        <v>3348.05</v>
      </c>
      <c r="M171" s="355">
        <v>2.1586599999999998</v>
      </c>
      <c r="N171" s="1"/>
      <c r="O171" s="1"/>
    </row>
    <row r="172" spans="1:15" ht="12.75" customHeight="1">
      <c r="A172" s="30">
        <v>162</v>
      </c>
      <c r="B172" s="384" t="s">
        <v>372</v>
      </c>
      <c r="C172" s="355">
        <v>1572.25</v>
      </c>
      <c r="D172" s="356">
        <v>1566.2333333333333</v>
      </c>
      <c r="E172" s="356">
        <v>1548.0166666666667</v>
      </c>
      <c r="F172" s="356">
        <v>1523.7833333333333</v>
      </c>
      <c r="G172" s="356">
        <v>1505.5666666666666</v>
      </c>
      <c r="H172" s="356">
        <v>1590.4666666666667</v>
      </c>
      <c r="I172" s="356">
        <v>1608.6833333333334</v>
      </c>
      <c r="J172" s="356">
        <v>1632.9166666666667</v>
      </c>
      <c r="K172" s="355">
        <v>1584.45</v>
      </c>
      <c r="L172" s="355">
        <v>1542</v>
      </c>
      <c r="M172" s="355">
        <v>0.55071000000000003</v>
      </c>
      <c r="N172" s="1"/>
      <c r="O172" s="1"/>
    </row>
    <row r="173" spans="1:15" ht="12.75" customHeight="1">
      <c r="A173" s="30">
        <v>163</v>
      </c>
      <c r="B173" s="384" t="s">
        <v>105</v>
      </c>
      <c r="C173" s="355">
        <v>485.55</v>
      </c>
      <c r="D173" s="356">
        <v>480.23333333333335</v>
      </c>
      <c r="E173" s="356">
        <v>473.36666666666667</v>
      </c>
      <c r="F173" s="356">
        <v>461.18333333333334</v>
      </c>
      <c r="G173" s="356">
        <v>454.31666666666666</v>
      </c>
      <c r="H173" s="356">
        <v>492.41666666666669</v>
      </c>
      <c r="I173" s="356">
        <v>499.28333333333336</v>
      </c>
      <c r="J173" s="356">
        <v>511.4666666666667</v>
      </c>
      <c r="K173" s="355">
        <v>487.1</v>
      </c>
      <c r="L173" s="355">
        <v>468.05</v>
      </c>
      <c r="M173" s="355">
        <v>7.2735300000000001</v>
      </c>
      <c r="N173" s="1"/>
      <c r="O173" s="1"/>
    </row>
    <row r="174" spans="1:15" ht="12.75" customHeight="1">
      <c r="A174" s="30">
        <v>164</v>
      </c>
      <c r="B174" s="384" t="s">
        <v>367</v>
      </c>
      <c r="C174" s="355">
        <v>4597.8</v>
      </c>
      <c r="D174" s="356">
        <v>4590.7</v>
      </c>
      <c r="E174" s="356">
        <v>4503.3999999999996</v>
      </c>
      <c r="F174" s="356">
        <v>4409</v>
      </c>
      <c r="G174" s="356">
        <v>4321.7</v>
      </c>
      <c r="H174" s="356">
        <v>4685.0999999999995</v>
      </c>
      <c r="I174" s="356">
        <v>4772.4000000000005</v>
      </c>
      <c r="J174" s="356">
        <v>4866.7999999999993</v>
      </c>
      <c r="K174" s="355">
        <v>4678</v>
      </c>
      <c r="L174" s="355">
        <v>4496.3</v>
      </c>
      <c r="M174" s="355">
        <v>0.25933</v>
      </c>
      <c r="N174" s="1"/>
      <c r="O174" s="1"/>
    </row>
    <row r="175" spans="1:15" ht="12.75" customHeight="1">
      <c r="A175" s="30">
        <v>165</v>
      </c>
      <c r="B175" s="384" t="s">
        <v>107</v>
      </c>
      <c r="C175" s="355">
        <v>41.1</v>
      </c>
      <c r="D175" s="356">
        <v>40.43333333333333</v>
      </c>
      <c r="E175" s="356">
        <v>39.61666666666666</v>
      </c>
      <c r="F175" s="356">
        <v>38.133333333333333</v>
      </c>
      <c r="G175" s="356">
        <v>37.316666666666663</v>
      </c>
      <c r="H175" s="356">
        <v>41.916666666666657</v>
      </c>
      <c r="I175" s="356">
        <v>42.733333333333334</v>
      </c>
      <c r="J175" s="356">
        <v>44.216666666666654</v>
      </c>
      <c r="K175" s="355">
        <v>41.25</v>
      </c>
      <c r="L175" s="355">
        <v>38.950000000000003</v>
      </c>
      <c r="M175" s="355">
        <v>301.87536999999998</v>
      </c>
      <c r="N175" s="1"/>
      <c r="O175" s="1"/>
    </row>
    <row r="176" spans="1:15" ht="12.75" customHeight="1">
      <c r="A176" s="30">
        <v>166</v>
      </c>
      <c r="B176" s="384" t="s">
        <v>381</v>
      </c>
      <c r="C176" s="355">
        <v>558.1</v>
      </c>
      <c r="D176" s="356">
        <v>547.5</v>
      </c>
      <c r="E176" s="356">
        <v>534.6</v>
      </c>
      <c r="F176" s="356">
        <v>511.1</v>
      </c>
      <c r="G176" s="356">
        <v>498.20000000000005</v>
      </c>
      <c r="H176" s="356">
        <v>571</v>
      </c>
      <c r="I176" s="356">
        <v>583.90000000000009</v>
      </c>
      <c r="J176" s="356">
        <v>607.4</v>
      </c>
      <c r="K176" s="355">
        <v>560.4</v>
      </c>
      <c r="L176" s="355">
        <v>524</v>
      </c>
      <c r="M176" s="355">
        <v>30.904530000000001</v>
      </c>
      <c r="N176" s="1"/>
      <c r="O176" s="1"/>
    </row>
    <row r="177" spans="1:15" ht="12.75" customHeight="1">
      <c r="A177" s="30">
        <v>167</v>
      </c>
      <c r="B177" s="384" t="s">
        <v>373</v>
      </c>
      <c r="C177" s="355">
        <v>1070.6500000000001</v>
      </c>
      <c r="D177" s="356">
        <v>1066.05</v>
      </c>
      <c r="E177" s="356">
        <v>1051.5999999999999</v>
      </c>
      <c r="F177" s="356">
        <v>1032.55</v>
      </c>
      <c r="G177" s="356">
        <v>1018.0999999999999</v>
      </c>
      <c r="H177" s="356">
        <v>1085.0999999999999</v>
      </c>
      <c r="I177" s="356">
        <v>1099.5500000000002</v>
      </c>
      <c r="J177" s="356">
        <v>1118.5999999999999</v>
      </c>
      <c r="K177" s="355">
        <v>1080.5</v>
      </c>
      <c r="L177" s="355">
        <v>1047</v>
      </c>
      <c r="M177" s="355">
        <v>0.16003999999999999</v>
      </c>
      <c r="N177" s="1"/>
      <c r="O177" s="1"/>
    </row>
    <row r="178" spans="1:15" ht="12.75" customHeight="1">
      <c r="A178" s="30">
        <v>168</v>
      </c>
      <c r="B178" s="384" t="s">
        <v>259</v>
      </c>
      <c r="C178" s="355">
        <v>493.4</v>
      </c>
      <c r="D178" s="356">
        <v>493.68333333333334</v>
      </c>
      <c r="E178" s="356">
        <v>481.9666666666667</v>
      </c>
      <c r="F178" s="356">
        <v>470.53333333333336</v>
      </c>
      <c r="G178" s="356">
        <v>458.81666666666672</v>
      </c>
      <c r="H178" s="356">
        <v>505.11666666666667</v>
      </c>
      <c r="I178" s="356">
        <v>516.83333333333326</v>
      </c>
      <c r="J178" s="356">
        <v>528.26666666666665</v>
      </c>
      <c r="K178" s="355">
        <v>505.4</v>
      </c>
      <c r="L178" s="355">
        <v>482.25</v>
      </c>
      <c r="M178" s="355">
        <v>0.82870999999999995</v>
      </c>
      <c r="N178" s="1"/>
      <c r="O178" s="1"/>
    </row>
    <row r="179" spans="1:15" ht="12.75" customHeight="1">
      <c r="A179" s="30">
        <v>169</v>
      </c>
      <c r="B179" s="384" t="s">
        <v>108</v>
      </c>
      <c r="C179" s="355">
        <v>813.75</v>
      </c>
      <c r="D179" s="356">
        <v>817.26666666666677</v>
      </c>
      <c r="E179" s="356">
        <v>799.78333333333353</v>
      </c>
      <c r="F179" s="356">
        <v>785.81666666666672</v>
      </c>
      <c r="G179" s="356">
        <v>768.33333333333348</v>
      </c>
      <c r="H179" s="356">
        <v>831.23333333333358</v>
      </c>
      <c r="I179" s="356">
        <v>848.71666666666692</v>
      </c>
      <c r="J179" s="356">
        <v>862.68333333333362</v>
      </c>
      <c r="K179" s="355">
        <v>834.75</v>
      </c>
      <c r="L179" s="355">
        <v>803.3</v>
      </c>
      <c r="M179" s="355">
        <v>25.174050000000001</v>
      </c>
      <c r="N179" s="1"/>
      <c r="O179" s="1"/>
    </row>
    <row r="180" spans="1:15" ht="12.75" customHeight="1">
      <c r="A180" s="30">
        <v>170</v>
      </c>
      <c r="B180" s="384" t="s">
        <v>260</v>
      </c>
      <c r="C180" s="355">
        <v>550.5</v>
      </c>
      <c r="D180" s="356">
        <v>545.5</v>
      </c>
      <c r="E180" s="356">
        <v>536</v>
      </c>
      <c r="F180" s="356">
        <v>521.5</v>
      </c>
      <c r="G180" s="356">
        <v>512</v>
      </c>
      <c r="H180" s="356">
        <v>560</v>
      </c>
      <c r="I180" s="356">
        <v>569.5</v>
      </c>
      <c r="J180" s="356">
        <v>584</v>
      </c>
      <c r="K180" s="355">
        <v>555</v>
      </c>
      <c r="L180" s="355">
        <v>531</v>
      </c>
      <c r="M180" s="355">
        <v>1.2080500000000001</v>
      </c>
      <c r="N180" s="1"/>
      <c r="O180" s="1"/>
    </row>
    <row r="181" spans="1:15" ht="12.75" customHeight="1">
      <c r="A181" s="30">
        <v>171</v>
      </c>
      <c r="B181" s="384" t="s">
        <v>109</v>
      </c>
      <c r="C181" s="355">
        <v>1554.3</v>
      </c>
      <c r="D181" s="356">
        <v>1532.4833333333333</v>
      </c>
      <c r="E181" s="356">
        <v>1502.9166666666667</v>
      </c>
      <c r="F181" s="356">
        <v>1451.5333333333333</v>
      </c>
      <c r="G181" s="356">
        <v>1421.9666666666667</v>
      </c>
      <c r="H181" s="356">
        <v>1583.8666666666668</v>
      </c>
      <c r="I181" s="356">
        <v>1613.4333333333334</v>
      </c>
      <c r="J181" s="356">
        <v>1664.8166666666668</v>
      </c>
      <c r="K181" s="355">
        <v>1562.05</v>
      </c>
      <c r="L181" s="355">
        <v>1481.1</v>
      </c>
      <c r="M181" s="355">
        <v>15.330310000000001</v>
      </c>
      <c r="N181" s="1"/>
      <c r="O181" s="1"/>
    </row>
    <row r="182" spans="1:15" ht="12.75" customHeight="1">
      <c r="A182" s="30">
        <v>172</v>
      </c>
      <c r="B182" s="384" t="s">
        <v>382</v>
      </c>
      <c r="C182" s="355">
        <v>92.15</v>
      </c>
      <c r="D182" s="356">
        <v>91.616666666666674</v>
      </c>
      <c r="E182" s="356">
        <v>90.633333333333354</v>
      </c>
      <c r="F182" s="356">
        <v>89.116666666666674</v>
      </c>
      <c r="G182" s="356">
        <v>88.133333333333354</v>
      </c>
      <c r="H182" s="356">
        <v>93.133333333333354</v>
      </c>
      <c r="I182" s="356">
        <v>94.116666666666674</v>
      </c>
      <c r="J182" s="356">
        <v>95.633333333333354</v>
      </c>
      <c r="K182" s="355">
        <v>92.6</v>
      </c>
      <c r="L182" s="355">
        <v>90.1</v>
      </c>
      <c r="M182" s="355">
        <v>1.88863</v>
      </c>
      <c r="N182" s="1"/>
      <c r="O182" s="1"/>
    </row>
    <row r="183" spans="1:15" ht="12.75" customHeight="1">
      <c r="A183" s="30">
        <v>173</v>
      </c>
      <c r="B183" s="384" t="s">
        <v>110</v>
      </c>
      <c r="C183" s="355">
        <v>309.85000000000002</v>
      </c>
      <c r="D183" s="356">
        <v>306.31666666666666</v>
      </c>
      <c r="E183" s="356">
        <v>301.7833333333333</v>
      </c>
      <c r="F183" s="356">
        <v>293.71666666666664</v>
      </c>
      <c r="G183" s="356">
        <v>289.18333333333328</v>
      </c>
      <c r="H183" s="356">
        <v>314.38333333333333</v>
      </c>
      <c r="I183" s="356">
        <v>318.91666666666674</v>
      </c>
      <c r="J183" s="356">
        <v>326.98333333333335</v>
      </c>
      <c r="K183" s="355">
        <v>310.85000000000002</v>
      </c>
      <c r="L183" s="355">
        <v>298.25</v>
      </c>
      <c r="M183" s="355">
        <v>8.8141599999999993</v>
      </c>
      <c r="N183" s="1"/>
      <c r="O183" s="1"/>
    </row>
    <row r="184" spans="1:15" ht="12.75" customHeight="1">
      <c r="A184" s="30">
        <v>174</v>
      </c>
      <c r="B184" s="384" t="s">
        <v>374</v>
      </c>
      <c r="C184" s="355">
        <v>492.35</v>
      </c>
      <c r="D184" s="356">
        <v>494.98333333333335</v>
      </c>
      <c r="E184" s="356">
        <v>481.9666666666667</v>
      </c>
      <c r="F184" s="356">
        <v>471.58333333333337</v>
      </c>
      <c r="G184" s="356">
        <v>458.56666666666672</v>
      </c>
      <c r="H184" s="356">
        <v>505.36666666666667</v>
      </c>
      <c r="I184" s="356">
        <v>518.38333333333333</v>
      </c>
      <c r="J184" s="356">
        <v>528.76666666666665</v>
      </c>
      <c r="K184" s="355">
        <v>508</v>
      </c>
      <c r="L184" s="355">
        <v>484.6</v>
      </c>
      <c r="M184" s="355">
        <v>16.506820000000001</v>
      </c>
      <c r="N184" s="1"/>
      <c r="O184" s="1"/>
    </row>
    <row r="185" spans="1:15" ht="12.75" customHeight="1">
      <c r="A185" s="30">
        <v>175</v>
      </c>
      <c r="B185" s="384" t="s">
        <v>111</v>
      </c>
      <c r="C185" s="355">
        <v>1712.1</v>
      </c>
      <c r="D185" s="356">
        <v>1681.9833333333333</v>
      </c>
      <c r="E185" s="356">
        <v>1648.1666666666667</v>
      </c>
      <c r="F185" s="356">
        <v>1584.2333333333333</v>
      </c>
      <c r="G185" s="356">
        <v>1550.4166666666667</v>
      </c>
      <c r="H185" s="356">
        <v>1745.9166666666667</v>
      </c>
      <c r="I185" s="356">
        <v>1779.7333333333333</v>
      </c>
      <c r="J185" s="356">
        <v>1843.6666666666667</v>
      </c>
      <c r="K185" s="355">
        <v>1715.8</v>
      </c>
      <c r="L185" s="355">
        <v>1618.05</v>
      </c>
      <c r="M185" s="355">
        <v>11.948539999999999</v>
      </c>
      <c r="N185" s="1"/>
      <c r="O185" s="1"/>
    </row>
    <row r="186" spans="1:15" ht="12.75" customHeight="1">
      <c r="A186" s="30">
        <v>176</v>
      </c>
      <c r="B186" s="384" t="s">
        <v>376</v>
      </c>
      <c r="C186" s="355">
        <v>182.95</v>
      </c>
      <c r="D186" s="356">
        <v>179.96666666666667</v>
      </c>
      <c r="E186" s="356">
        <v>174.43333333333334</v>
      </c>
      <c r="F186" s="356">
        <v>165.91666666666666</v>
      </c>
      <c r="G186" s="356">
        <v>160.38333333333333</v>
      </c>
      <c r="H186" s="356">
        <v>188.48333333333335</v>
      </c>
      <c r="I186" s="356">
        <v>194.01666666666671</v>
      </c>
      <c r="J186" s="356">
        <v>202.53333333333336</v>
      </c>
      <c r="K186" s="355">
        <v>185.5</v>
      </c>
      <c r="L186" s="355">
        <v>171.45</v>
      </c>
      <c r="M186" s="355">
        <v>47.623640000000002</v>
      </c>
      <c r="N186" s="1"/>
      <c r="O186" s="1"/>
    </row>
    <row r="187" spans="1:15" ht="12.75" customHeight="1">
      <c r="A187" s="30">
        <v>177</v>
      </c>
      <c r="B187" s="384" t="s">
        <v>377</v>
      </c>
      <c r="C187" s="355">
        <v>1628.8</v>
      </c>
      <c r="D187" s="356">
        <v>1627.7</v>
      </c>
      <c r="E187" s="356">
        <v>1596.4</v>
      </c>
      <c r="F187" s="356">
        <v>1564</v>
      </c>
      <c r="G187" s="356">
        <v>1532.7</v>
      </c>
      <c r="H187" s="356">
        <v>1660.1000000000001</v>
      </c>
      <c r="I187" s="356">
        <v>1691.3999999999999</v>
      </c>
      <c r="J187" s="356">
        <v>1723.8000000000002</v>
      </c>
      <c r="K187" s="355">
        <v>1659</v>
      </c>
      <c r="L187" s="355">
        <v>1595.3</v>
      </c>
      <c r="M187" s="355">
        <v>0.69476000000000004</v>
      </c>
      <c r="N187" s="1"/>
      <c r="O187" s="1"/>
    </row>
    <row r="188" spans="1:15" ht="12.75" customHeight="1">
      <c r="A188" s="30">
        <v>178</v>
      </c>
      <c r="B188" s="384" t="s">
        <v>383</v>
      </c>
      <c r="C188" s="355">
        <v>127.85</v>
      </c>
      <c r="D188" s="356">
        <v>126.08333333333331</v>
      </c>
      <c r="E188" s="356">
        <v>123.71666666666664</v>
      </c>
      <c r="F188" s="356">
        <v>119.58333333333333</v>
      </c>
      <c r="G188" s="356">
        <v>117.21666666666665</v>
      </c>
      <c r="H188" s="356">
        <v>130.21666666666664</v>
      </c>
      <c r="I188" s="356">
        <v>132.58333333333331</v>
      </c>
      <c r="J188" s="356">
        <v>136.71666666666661</v>
      </c>
      <c r="K188" s="355">
        <v>128.44999999999999</v>
      </c>
      <c r="L188" s="355">
        <v>121.95</v>
      </c>
      <c r="M188" s="355">
        <v>11.736829999999999</v>
      </c>
      <c r="N188" s="1"/>
      <c r="O188" s="1"/>
    </row>
    <row r="189" spans="1:15" ht="12.75" customHeight="1">
      <c r="A189" s="30">
        <v>179</v>
      </c>
      <c r="B189" s="384" t="s">
        <v>261</v>
      </c>
      <c r="C189" s="355">
        <v>294.25</v>
      </c>
      <c r="D189" s="356">
        <v>289.3</v>
      </c>
      <c r="E189" s="356">
        <v>283.20000000000005</v>
      </c>
      <c r="F189" s="356">
        <v>272.15000000000003</v>
      </c>
      <c r="G189" s="356">
        <v>266.05000000000007</v>
      </c>
      <c r="H189" s="356">
        <v>300.35000000000002</v>
      </c>
      <c r="I189" s="356">
        <v>306.45000000000005</v>
      </c>
      <c r="J189" s="356">
        <v>317.5</v>
      </c>
      <c r="K189" s="355">
        <v>295.39999999999998</v>
      </c>
      <c r="L189" s="355">
        <v>278.25</v>
      </c>
      <c r="M189" s="355">
        <v>6.9431200000000004</v>
      </c>
      <c r="N189" s="1"/>
      <c r="O189" s="1"/>
    </row>
    <row r="190" spans="1:15" ht="12.75" customHeight="1">
      <c r="A190" s="30">
        <v>180</v>
      </c>
      <c r="B190" s="384" t="s">
        <v>378</v>
      </c>
      <c r="C190" s="355">
        <v>707.35</v>
      </c>
      <c r="D190" s="356">
        <v>699.2833333333333</v>
      </c>
      <c r="E190" s="356">
        <v>684.06666666666661</v>
      </c>
      <c r="F190" s="356">
        <v>660.7833333333333</v>
      </c>
      <c r="G190" s="356">
        <v>645.56666666666661</v>
      </c>
      <c r="H190" s="356">
        <v>722.56666666666661</v>
      </c>
      <c r="I190" s="356">
        <v>737.7833333333333</v>
      </c>
      <c r="J190" s="356">
        <v>761.06666666666661</v>
      </c>
      <c r="K190" s="355">
        <v>714.5</v>
      </c>
      <c r="L190" s="355">
        <v>676</v>
      </c>
      <c r="M190" s="355">
        <v>3.1528200000000002</v>
      </c>
      <c r="N190" s="1"/>
      <c r="O190" s="1"/>
    </row>
    <row r="191" spans="1:15" ht="12.75" customHeight="1">
      <c r="A191" s="30">
        <v>181</v>
      </c>
      <c r="B191" s="384" t="s">
        <v>112</v>
      </c>
      <c r="C191" s="355">
        <v>663.1</v>
      </c>
      <c r="D191" s="356">
        <v>651.69999999999993</v>
      </c>
      <c r="E191" s="356">
        <v>637.39999999999986</v>
      </c>
      <c r="F191" s="356">
        <v>611.69999999999993</v>
      </c>
      <c r="G191" s="356">
        <v>597.39999999999986</v>
      </c>
      <c r="H191" s="356">
        <v>677.39999999999986</v>
      </c>
      <c r="I191" s="356">
        <v>691.69999999999982</v>
      </c>
      <c r="J191" s="356">
        <v>717.39999999999986</v>
      </c>
      <c r="K191" s="355">
        <v>666</v>
      </c>
      <c r="L191" s="355">
        <v>626</v>
      </c>
      <c r="M191" s="355">
        <v>15.760759999999999</v>
      </c>
      <c r="N191" s="1"/>
      <c r="O191" s="1"/>
    </row>
    <row r="192" spans="1:15" ht="12.75" customHeight="1">
      <c r="A192" s="30">
        <v>182</v>
      </c>
      <c r="B192" s="384" t="s">
        <v>262</v>
      </c>
      <c r="C192" s="355">
        <v>1367.4</v>
      </c>
      <c r="D192" s="356">
        <v>1352.1166666666668</v>
      </c>
      <c r="E192" s="356">
        <v>1331.2833333333335</v>
      </c>
      <c r="F192" s="356">
        <v>1295.1666666666667</v>
      </c>
      <c r="G192" s="356">
        <v>1274.3333333333335</v>
      </c>
      <c r="H192" s="356">
        <v>1388.2333333333336</v>
      </c>
      <c r="I192" s="356">
        <v>1409.0666666666666</v>
      </c>
      <c r="J192" s="356">
        <v>1445.1833333333336</v>
      </c>
      <c r="K192" s="355">
        <v>1372.95</v>
      </c>
      <c r="L192" s="355">
        <v>1316</v>
      </c>
      <c r="M192" s="355">
        <v>3.2481599999999999</v>
      </c>
      <c r="N192" s="1"/>
      <c r="O192" s="1"/>
    </row>
    <row r="193" spans="1:15" ht="12.75" customHeight="1">
      <c r="A193" s="30">
        <v>183</v>
      </c>
      <c r="B193" s="384" t="s">
        <v>387</v>
      </c>
      <c r="C193" s="355">
        <v>1018</v>
      </c>
      <c r="D193" s="356">
        <v>1010.1833333333334</v>
      </c>
      <c r="E193" s="356">
        <v>992.81666666666683</v>
      </c>
      <c r="F193" s="356">
        <v>967.63333333333344</v>
      </c>
      <c r="G193" s="356">
        <v>950.26666666666688</v>
      </c>
      <c r="H193" s="356">
        <v>1035.3666666666668</v>
      </c>
      <c r="I193" s="356">
        <v>1052.7333333333333</v>
      </c>
      <c r="J193" s="356">
        <v>1077.9166666666667</v>
      </c>
      <c r="K193" s="355">
        <v>1027.55</v>
      </c>
      <c r="L193" s="355">
        <v>985</v>
      </c>
      <c r="M193" s="355">
        <v>3.4987300000000001</v>
      </c>
      <c r="N193" s="1"/>
      <c r="O193" s="1"/>
    </row>
    <row r="194" spans="1:15" ht="12.75" customHeight="1">
      <c r="A194" s="30">
        <v>184</v>
      </c>
      <c r="B194" s="384" t="s">
        <v>836</v>
      </c>
      <c r="C194" s="355">
        <v>20.3</v>
      </c>
      <c r="D194" s="356">
        <v>20.149999999999999</v>
      </c>
      <c r="E194" s="356">
        <v>19.799999999999997</v>
      </c>
      <c r="F194" s="356">
        <v>19.299999999999997</v>
      </c>
      <c r="G194" s="356">
        <v>18.949999999999996</v>
      </c>
      <c r="H194" s="356">
        <v>20.65</v>
      </c>
      <c r="I194" s="356">
        <v>21</v>
      </c>
      <c r="J194" s="356">
        <v>21.5</v>
      </c>
      <c r="K194" s="355">
        <v>20.5</v>
      </c>
      <c r="L194" s="355">
        <v>19.649999999999999</v>
      </c>
      <c r="M194" s="355">
        <v>74.947059999999993</v>
      </c>
      <c r="N194" s="1"/>
      <c r="O194" s="1"/>
    </row>
    <row r="195" spans="1:15" ht="12.75" customHeight="1">
      <c r="A195" s="30">
        <v>185</v>
      </c>
      <c r="B195" s="384" t="s">
        <v>388</v>
      </c>
      <c r="C195" s="355">
        <v>1117.0999999999999</v>
      </c>
      <c r="D195" s="356">
        <v>1109.3666666666666</v>
      </c>
      <c r="E195" s="356">
        <v>1094.7333333333331</v>
      </c>
      <c r="F195" s="356">
        <v>1072.3666666666666</v>
      </c>
      <c r="G195" s="356">
        <v>1057.7333333333331</v>
      </c>
      <c r="H195" s="356">
        <v>1131.7333333333331</v>
      </c>
      <c r="I195" s="356">
        <v>1146.3666666666668</v>
      </c>
      <c r="J195" s="356">
        <v>1168.7333333333331</v>
      </c>
      <c r="K195" s="355">
        <v>1124</v>
      </c>
      <c r="L195" s="355">
        <v>1087</v>
      </c>
      <c r="M195" s="355">
        <v>0.15853</v>
      </c>
      <c r="N195" s="1"/>
      <c r="O195" s="1"/>
    </row>
    <row r="196" spans="1:15" ht="12.75" customHeight="1">
      <c r="A196" s="30">
        <v>186</v>
      </c>
      <c r="B196" s="384" t="s">
        <v>113</v>
      </c>
      <c r="C196" s="355">
        <v>1189.8</v>
      </c>
      <c r="D196" s="356">
        <v>1174.9333333333334</v>
      </c>
      <c r="E196" s="356">
        <v>1155.8666666666668</v>
      </c>
      <c r="F196" s="356">
        <v>1121.9333333333334</v>
      </c>
      <c r="G196" s="356">
        <v>1102.8666666666668</v>
      </c>
      <c r="H196" s="356">
        <v>1208.8666666666668</v>
      </c>
      <c r="I196" s="356">
        <v>1227.9333333333334</v>
      </c>
      <c r="J196" s="356">
        <v>1261.8666666666668</v>
      </c>
      <c r="K196" s="355">
        <v>1194</v>
      </c>
      <c r="L196" s="355">
        <v>1141</v>
      </c>
      <c r="M196" s="355">
        <v>13.259410000000001</v>
      </c>
      <c r="N196" s="1"/>
      <c r="O196" s="1"/>
    </row>
    <row r="197" spans="1:15" ht="12.75" customHeight="1">
      <c r="A197" s="30">
        <v>187</v>
      </c>
      <c r="B197" s="384" t="s">
        <v>114</v>
      </c>
      <c r="C197" s="355">
        <v>1168.55</v>
      </c>
      <c r="D197" s="356">
        <v>1163.55</v>
      </c>
      <c r="E197" s="356">
        <v>1153.0999999999999</v>
      </c>
      <c r="F197" s="356">
        <v>1137.6499999999999</v>
      </c>
      <c r="G197" s="356">
        <v>1127.1999999999998</v>
      </c>
      <c r="H197" s="356">
        <v>1179</v>
      </c>
      <c r="I197" s="356">
        <v>1189.4500000000003</v>
      </c>
      <c r="J197" s="356">
        <v>1204.9000000000001</v>
      </c>
      <c r="K197" s="355">
        <v>1174</v>
      </c>
      <c r="L197" s="355">
        <v>1148.0999999999999</v>
      </c>
      <c r="M197" s="355">
        <v>30.004919999999998</v>
      </c>
      <c r="N197" s="1"/>
      <c r="O197" s="1"/>
    </row>
    <row r="198" spans="1:15" ht="12.75" customHeight="1">
      <c r="A198" s="30">
        <v>188</v>
      </c>
      <c r="B198" s="384" t="s">
        <v>115</v>
      </c>
      <c r="C198" s="355">
        <v>2340.25</v>
      </c>
      <c r="D198" s="356">
        <v>2324.0333333333333</v>
      </c>
      <c r="E198" s="356">
        <v>2303.0666666666666</v>
      </c>
      <c r="F198" s="356">
        <v>2265.8833333333332</v>
      </c>
      <c r="G198" s="356">
        <v>2244.9166666666665</v>
      </c>
      <c r="H198" s="356">
        <v>2361.2166666666667</v>
      </c>
      <c r="I198" s="356">
        <v>2382.1833333333329</v>
      </c>
      <c r="J198" s="356">
        <v>2419.3666666666668</v>
      </c>
      <c r="K198" s="355">
        <v>2345</v>
      </c>
      <c r="L198" s="355">
        <v>2286.85</v>
      </c>
      <c r="M198" s="355">
        <v>91.537059999999997</v>
      </c>
      <c r="N198" s="1"/>
      <c r="O198" s="1"/>
    </row>
    <row r="199" spans="1:15" ht="12.75" customHeight="1">
      <c r="A199" s="30">
        <v>189</v>
      </c>
      <c r="B199" s="384" t="s">
        <v>116</v>
      </c>
      <c r="C199" s="355">
        <v>2201.1</v>
      </c>
      <c r="D199" s="356">
        <v>2193.1833333333334</v>
      </c>
      <c r="E199" s="356">
        <v>2175.1166666666668</v>
      </c>
      <c r="F199" s="356">
        <v>2149.1333333333332</v>
      </c>
      <c r="G199" s="356">
        <v>2131.0666666666666</v>
      </c>
      <c r="H199" s="356">
        <v>2219.166666666667</v>
      </c>
      <c r="I199" s="356">
        <v>2237.2333333333336</v>
      </c>
      <c r="J199" s="356">
        <v>2263.2166666666672</v>
      </c>
      <c r="K199" s="355">
        <v>2211.25</v>
      </c>
      <c r="L199" s="355">
        <v>2167.1999999999998</v>
      </c>
      <c r="M199" s="355">
        <v>2.7083699999999999</v>
      </c>
      <c r="N199" s="1"/>
      <c r="O199" s="1"/>
    </row>
    <row r="200" spans="1:15" ht="12.75" customHeight="1">
      <c r="A200" s="30">
        <v>190</v>
      </c>
      <c r="B200" s="384" t="s">
        <v>117</v>
      </c>
      <c r="C200" s="355">
        <v>1517.8</v>
      </c>
      <c r="D200" s="356">
        <v>1505.25</v>
      </c>
      <c r="E200" s="356">
        <v>1485.6</v>
      </c>
      <c r="F200" s="356">
        <v>1453.3999999999999</v>
      </c>
      <c r="G200" s="356">
        <v>1433.7499999999998</v>
      </c>
      <c r="H200" s="356">
        <v>1537.45</v>
      </c>
      <c r="I200" s="356">
        <v>1557.1000000000001</v>
      </c>
      <c r="J200" s="356">
        <v>1589.3000000000002</v>
      </c>
      <c r="K200" s="355">
        <v>1524.9</v>
      </c>
      <c r="L200" s="355">
        <v>1473.05</v>
      </c>
      <c r="M200" s="355">
        <v>65.675330000000002</v>
      </c>
      <c r="N200" s="1"/>
      <c r="O200" s="1"/>
    </row>
    <row r="201" spans="1:15" ht="12.75" customHeight="1">
      <c r="A201" s="30">
        <v>191</v>
      </c>
      <c r="B201" s="384" t="s">
        <v>118</v>
      </c>
      <c r="C201" s="355">
        <v>573.6</v>
      </c>
      <c r="D201" s="356">
        <v>566.56666666666661</v>
      </c>
      <c r="E201" s="356">
        <v>558.63333333333321</v>
      </c>
      <c r="F201" s="356">
        <v>543.66666666666663</v>
      </c>
      <c r="G201" s="356">
        <v>535.73333333333323</v>
      </c>
      <c r="H201" s="356">
        <v>581.53333333333319</v>
      </c>
      <c r="I201" s="356">
        <v>589.46666666666658</v>
      </c>
      <c r="J201" s="356">
        <v>604.43333333333317</v>
      </c>
      <c r="K201" s="355">
        <v>574.5</v>
      </c>
      <c r="L201" s="355">
        <v>551.6</v>
      </c>
      <c r="M201" s="355">
        <v>42.823239999999998</v>
      </c>
      <c r="N201" s="1"/>
      <c r="O201" s="1"/>
    </row>
    <row r="202" spans="1:15" ht="12.75" customHeight="1">
      <c r="A202" s="30">
        <v>192</v>
      </c>
      <c r="B202" s="384" t="s">
        <v>385</v>
      </c>
      <c r="C202" s="355">
        <v>1329.15</v>
      </c>
      <c r="D202" s="356">
        <v>1324.7333333333333</v>
      </c>
      <c r="E202" s="356">
        <v>1299.4666666666667</v>
      </c>
      <c r="F202" s="356">
        <v>1269.7833333333333</v>
      </c>
      <c r="G202" s="356">
        <v>1244.5166666666667</v>
      </c>
      <c r="H202" s="356">
        <v>1354.4166666666667</v>
      </c>
      <c r="I202" s="356">
        <v>1379.6833333333336</v>
      </c>
      <c r="J202" s="356">
        <v>1409.3666666666668</v>
      </c>
      <c r="K202" s="355">
        <v>1350</v>
      </c>
      <c r="L202" s="355">
        <v>1295.05</v>
      </c>
      <c r="M202" s="355">
        <v>3.2438799999999999</v>
      </c>
      <c r="N202" s="1"/>
      <c r="O202" s="1"/>
    </row>
    <row r="203" spans="1:15" ht="12.75" customHeight="1">
      <c r="A203" s="30">
        <v>193</v>
      </c>
      <c r="B203" s="384" t="s">
        <v>389</v>
      </c>
      <c r="C203" s="355">
        <v>203.8</v>
      </c>
      <c r="D203" s="356">
        <v>204.01666666666665</v>
      </c>
      <c r="E203" s="356">
        <v>200.98333333333329</v>
      </c>
      <c r="F203" s="356">
        <v>198.16666666666663</v>
      </c>
      <c r="G203" s="356">
        <v>195.13333333333327</v>
      </c>
      <c r="H203" s="356">
        <v>206.83333333333331</v>
      </c>
      <c r="I203" s="356">
        <v>209.86666666666667</v>
      </c>
      <c r="J203" s="356">
        <v>212.68333333333334</v>
      </c>
      <c r="K203" s="355">
        <v>207.05</v>
      </c>
      <c r="L203" s="355">
        <v>201.2</v>
      </c>
      <c r="M203" s="355">
        <v>1.2506600000000001</v>
      </c>
      <c r="N203" s="1"/>
      <c r="O203" s="1"/>
    </row>
    <row r="204" spans="1:15" ht="12.75" customHeight="1">
      <c r="A204" s="30">
        <v>194</v>
      </c>
      <c r="B204" s="384" t="s">
        <v>390</v>
      </c>
      <c r="C204" s="355">
        <v>120.85</v>
      </c>
      <c r="D204" s="356">
        <v>120.28333333333335</v>
      </c>
      <c r="E204" s="356">
        <v>117.06666666666669</v>
      </c>
      <c r="F204" s="356">
        <v>113.28333333333335</v>
      </c>
      <c r="G204" s="356">
        <v>110.06666666666669</v>
      </c>
      <c r="H204" s="356">
        <v>124.06666666666669</v>
      </c>
      <c r="I204" s="356">
        <v>127.28333333333336</v>
      </c>
      <c r="J204" s="356">
        <v>131.06666666666669</v>
      </c>
      <c r="K204" s="355">
        <v>123.5</v>
      </c>
      <c r="L204" s="355">
        <v>116.5</v>
      </c>
      <c r="M204" s="355">
        <v>14.57037</v>
      </c>
      <c r="N204" s="1"/>
      <c r="O204" s="1"/>
    </row>
    <row r="205" spans="1:15" ht="12.75" customHeight="1">
      <c r="A205" s="30">
        <v>195</v>
      </c>
      <c r="B205" s="384" t="s">
        <v>119</v>
      </c>
      <c r="C205" s="355">
        <v>2778.65</v>
      </c>
      <c r="D205" s="356">
        <v>2732.1666666666665</v>
      </c>
      <c r="E205" s="356">
        <v>2676.4833333333331</v>
      </c>
      <c r="F205" s="356">
        <v>2574.3166666666666</v>
      </c>
      <c r="G205" s="356">
        <v>2518.6333333333332</v>
      </c>
      <c r="H205" s="356">
        <v>2834.333333333333</v>
      </c>
      <c r="I205" s="356">
        <v>2890.0166666666664</v>
      </c>
      <c r="J205" s="356">
        <v>2992.1833333333329</v>
      </c>
      <c r="K205" s="355">
        <v>2787.85</v>
      </c>
      <c r="L205" s="355">
        <v>2630</v>
      </c>
      <c r="M205" s="355">
        <v>11.31545</v>
      </c>
      <c r="N205" s="1"/>
      <c r="O205" s="1"/>
    </row>
    <row r="206" spans="1:15" ht="12.75" customHeight="1">
      <c r="A206" s="30">
        <v>196</v>
      </c>
      <c r="B206" s="384" t="s">
        <v>386</v>
      </c>
      <c r="C206" s="355">
        <v>79.349999999999994</v>
      </c>
      <c r="D206" s="356">
        <v>77.783333333333331</v>
      </c>
      <c r="E206" s="356">
        <v>75.566666666666663</v>
      </c>
      <c r="F206" s="356">
        <v>71.783333333333331</v>
      </c>
      <c r="G206" s="356">
        <v>69.566666666666663</v>
      </c>
      <c r="H206" s="356">
        <v>81.566666666666663</v>
      </c>
      <c r="I206" s="356">
        <v>83.783333333333331</v>
      </c>
      <c r="J206" s="356">
        <v>87.566666666666663</v>
      </c>
      <c r="K206" s="355">
        <v>80</v>
      </c>
      <c r="L206" s="355">
        <v>74</v>
      </c>
      <c r="M206" s="355">
        <v>188.72945999999999</v>
      </c>
      <c r="N206" s="1"/>
      <c r="O206" s="1"/>
    </row>
    <row r="207" spans="1:15" ht="12.75" customHeight="1">
      <c r="A207" s="30">
        <v>197</v>
      </c>
      <c r="B207" s="384" t="s">
        <v>837</v>
      </c>
      <c r="C207" s="355">
        <v>2510.9499999999998</v>
      </c>
      <c r="D207" s="356">
        <v>2482</v>
      </c>
      <c r="E207" s="356">
        <v>2449</v>
      </c>
      <c r="F207" s="356">
        <v>2387.0500000000002</v>
      </c>
      <c r="G207" s="356">
        <v>2354.0500000000002</v>
      </c>
      <c r="H207" s="356">
        <v>2543.9499999999998</v>
      </c>
      <c r="I207" s="356">
        <v>2576.9499999999998</v>
      </c>
      <c r="J207" s="356">
        <v>2638.8999999999996</v>
      </c>
      <c r="K207" s="355">
        <v>2515</v>
      </c>
      <c r="L207" s="355">
        <v>2420.0500000000002</v>
      </c>
      <c r="M207" s="355">
        <v>0.50724000000000002</v>
      </c>
      <c r="N207" s="1"/>
      <c r="O207" s="1"/>
    </row>
    <row r="208" spans="1:15" ht="12.75" customHeight="1">
      <c r="A208" s="30">
        <v>198</v>
      </c>
      <c r="B208" s="384" t="s">
        <v>825</v>
      </c>
      <c r="C208" s="355">
        <v>410</v>
      </c>
      <c r="D208" s="356">
        <v>409.43333333333339</v>
      </c>
      <c r="E208" s="356">
        <v>397.9166666666668</v>
      </c>
      <c r="F208" s="356">
        <v>385.83333333333343</v>
      </c>
      <c r="G208" s="356">
        <v>374.31666666666683</v>
      </c>
      <c r="H208" s="356">
        <v>421.51666666666677</v>
      </c>
      <c r="I208" s="356">
        <v>433.03333333333342</v>
      </c>
      <c r="J208" s="356">
        <v>445.11666666666673</v>
      </c>
      <c r="K208" s="355">
        <v>420.95</v>
      </c>
      <c r="L208" s="355">
        <v>397.35</v>
      </c>
      <c r="M208" s="355">
        <v>2.10094</v>
      </c>
      <c r="N208" s="1"/>
      <c r="O208" s="1"/>
    </row>
    <row r="209" spans="1:15" ht="12.75" customHeight="1">
      <c r="A209" s="30">
        <v>199</v>
      </c>
      <c r="B209" s="384" t="s">
        <v>121</v>
      </c>
      <c r="C209" s="355">
        <v>533.85</v>
      </c>
      <c r="D209" s="356">
        <v>527.9666666666667</v>
      </c>
      <c r="E209" s="356">
        <v>519.58333333333337</v>
      </c>
      <c r="F209" s="356">
        <v>505.31666666666672</v>
      </c>
      <c r="G209" s="356">
        <v>496.93333333333339</v>
      </c>
      <c r="H209" s="356">
        <v>542.23333333333335</v>
      </c>
      <c r="I209" s="356">
        <v>550.61666666666656</v>
      </c>
      <c r="J209" s="356">
        <v>564.88333333333333</v>
      </c>
      <c r="K209" s="355">
        <v>536.35</v>
      </c>
      <c r="L209" s="355">
        <v>513.70000000000005</v>
      </c>
      <c r="M209" s="355">
        <v>82.332170000000005</v>
      </c>
      <c r="N209" s="1"/>
      <c r="O209" s="1"/>
    </row>
    <row r="210" spans="1:15" ht="12.75" customHeight="1">
      <c r="A210" s="30">
        <v>200</v>
      </c>
      <c r="B210" s="384" t="s">
        <v>391</v>
      </c>
      <c r="C210" s="355">
        <v>131.65</v>
      </c>
      <c r="D210" s="356">
        <v>128.81666666666666</v>
      </c>
      <c r="E210" s="356">
        <v>125.13333333333333</v>
      </c>
      <c r="F210" s="356">
        <v>118.61666666666666</v>
      </c>
      <c r="G210" s="356">
        <v>114.93333333333332</v>
      </c>
      <c r="H210" s="356">
        <v>135.33333333333331</v>
      </c>
      <c r="I210" s="356">
        <v>139.01666666666665</v>
      </c>
      <c r="J210" s="356">
        <v>145.53333333333333</v>
      </c>
      <c r="K210" s="355">
        <v>132.5</v>
      </c>
      <c r="L210" s="355">
        <v>122.3</v>
      </c>
      <c r="M210" s="355">
        <v>88.770229999999998</v>
      </c>
      <c r="N210" s="1"/>
      <c r="O210" s="1"/>
    </row>
    <row r="211" spans="1:15" ht="12.75" customHeight="1">
      <c r="A211" s="30">
        <v>201</v>
      </c>
      <c r="B211" s="384" t="s">
        <v>122</v>
      </c>
      <c r="C211" s="355">
        <v>295.5</v>
      </c>
      <c r="D211" s="356">
        <v>291.43333333333334</v>
      </c>
      <c r="E211" s="356">
        <v>286.61666666666667</v>
      </c>
      <c r="F211" s="356">
        <v>277.73333333333335</v>
      </c>
      <c r="G211" s="356">
        <v>272.91666666666669</v>
      </c>
      <c r="H211" s="356">
        <v>300.31666666666666</v>
      </c>
      <c r="I211" s="356">
        <v>305.13333333333338</v>
      </c>
      <c r="J211" s="356">
        <v>314.01666666666665</v>
      </c>
      <c r="K211" s="355">
        <v>296.25</v>
      </c>
      <c r="L211" s="355">
        <v>282.55</v>
      </c>
      <c r="M211" s="355">
        <v>22.348579999999998</v>
      </c>
      <c r="N211" s="1"/>
      <c r="O211" s="1"/>
    </row>
    <row r="212" spans="1:15" ht="12.75" customHeight="1">
      <c r="A212" s="30">
        <v>202</v>
      </c>
      <c r="B212" s="384" t="s">
        <v>123</v>
      </c>
      <c r="C212" s="355">
        <v>2290.1</v>
      </c>
      <c r="D212" s="356">
        <v>2272.2666666666669</v>
      </c>
      <c r="E212" s="356">
        <v>2240.3833333333337</v>
      </c>
      <c r="F212" s="356">
        <v>2190.666666666667</v>
      </c>
      <c r="G212" s="356">
        <v>2158.7833333333338</v>
      </c>
      <c r="H212" s="356">
        <v>2321.9833333333336</v>
      </c>
      <c r="I212" s="356">
        <v>2353.8666666666668</v>
      </c>
      <c r="J212" s="356">
        <v>2403.5833333333335</v>
      </c>
      <c r="K212" s="355">
        <v>2304.15</v>
      </c>
      <c r="L212" s="355">
        <v>2222.5500000000002</v>
      </c>
      <c r="M212" s="355">
        <v>15.3307</v>
      </c>
      <c r="N212" s="1"/>
      <c r="O212" s="1"/>
    </row>
    <row r="213" spans="1:15" ht="12.75" customHeight="1">
      <c r="A213" s="30">
        <v>203</v>
      </c>
      <c r="B213" s="384" t="s">
        <v>263</v>
      </c>
      <c r="C213" s="355">
        <v>315.10000000000002</v>
      </c>
      <c r="D213" s="356">
        <v>313.73333333333335</v>
      </c>
      <c r="E213" s="356">
        <v>311.11666666666667</v>
      </c>
      <c r="F213" s="356">
        <v>307.13333333333333</v>
      </c>
      <c r="G213" s="356">
        <v>304.51666666666665</v>
      </c>
      <c r="H213" s="356">
        <v>317.7166666666667</v>
      </c>
      <c r="I213" s="356">
        <v>320.33333333333337</v>
      </c>
      <c r="J213" s="356">
        <v>324.31666666666672</v>
      </c>
      <c r="K213" s="355">
        <v>316.35000000000002</v>
      </c>
      <c r="L213" s="355">
        <v>309.75</v>
      </c>
      <c r="M213" s="355">
        <v>4.8079099999999997</v>
      </c>
      <c r="N213" s="1"/>
      <c r="O213" s="1"/>
    </row>
    <row r="214" spans="1:15" ht="12.75" customHeight="1">
      <c r="A214" s="30">
        <v>204</v>
      </c>
      <c r="B214" s="384" t="s">
        <v>838</v>
      </c>
      <c r="C214" s="355">
        <v>717.15</v>
      </c>
      <c r="D214" s="356">
        <v>711.45000000000016</v>
      </c>
      <c r="E214" s="356">
        <v>699.90000000000032</v>
      </c>
      <c r="F214" s="356">
        <v>682.6500000000002</v>
      </c>
      <c r="G214" s="356">
        <v>671.10000000000036</v>
      </c>
      <c r="H214" s="356">
        <v>728.70000000000027</v>
      </c>
      <c r="I214" s="356">
        <v>740.25000000000023</v>
      </c>
      <c r="J214" s="356">
        <v>757.50000000000023</v>
      </c>
      <c r="K214" s="355">
        <v>723</v>
      </c>
      <c r="L214" s="355">
        <v>694.2</v>
      </c>
      <c r="M214" s="355">
        <v>0.61990999999999996</v>
      </c>
      <c r="N214" s="1"/>
      <c r="O214" s="1"/>
    </row>
    <row r="215" spans="1:15" ht="12.75" customHeight="1">
      <c r="A215" s="30">
        <v>205</v>
      </c>
      <c r="B215" s="384" t="s">
        <v>392</v>
      </c>
      <c r="C215" s="355">
        <v>41561.65</v>
      </c>
      <c r="D215" s="356">
        <v>41368.066666666673</v>
      </c>
      <c r="E215" s="356">
        <v>40818.583333333343</v>
      </c>
      <c r="F215" s="356">
        <v>40075.51666666667</v>
      </c>
      <c r="G215" s="356">
        <v>39526.03333333334</v>
      </c>
      <c r="H215" s="356">
        <v>42111.133333333346</v>
      </c>
      <c r="I215" s="356">
        <v>42660.616666666669</v>
      </c>
      <c r="J215" s="356">
        <v>43403.683333333349</v>
      </c>
      <c r="K215" s="355">
        <v>41917.550000000003</v>
      </c>
      <c r="L215" s="355">
        <v>40625</v>
      </c>
      <c r="M215" s="355">
        <v>6.7330000000000001E-2</v>
      </c>
      <c r="N215" s="1"/>
      <c r="O215" s="1"/>
    </row>
    <row r="216" spans="1:15" ht="12.75" customHeight="1">
      <c r="A216" s="30">
        <v>206</v>
      </c>
      <c r="B216" s="384" t="s">
        <v>393</v>
      </c>
      <c r="C216" s="355">
        <v>36.9</v>
      </c>
      <c r="D216" s="356">
        <v>36.949999999999996</v>
      </c>
      <c r="E216" s="356">
        <v>36.349999999999994</v>
      </c>
      <c r="F216" s="356">
        <v>35.799999999999997</v>
      </c>
      <c r="G216" s="356">
        <v>35.199999999999996</v>
      </c>
      <c r="H216" s="356">
        <v>37.499999999999993</v>
      </c>
      <c r="I216" s="356">
        <v>38.1</v>
      </c>
      <c r="J216" s="356">
        <v>38.649999999999991</v>
      </c>
      <c r="K216" s="355">
        <v>37.549999999999997</v>
      </c>
      <c r="L216" s="355">
        <v>36.4</v>
      </c>
      <c r="M216" s="355">
        <v>23.44501</v>
      </c>
      <c r="N216" s="1"/>
      <c r="O216" s="1"/>
    </row>
    <row r="217" spans="1:15" ht="12.75" customHeight="1">
      <c r="A217" s="30">
        <v>207</v>
      </c>
      <c r="B217" s="384" t="s">
        <v>405</v>
      </c>
      <c r="C217" s="355">
        <v>127.5</v>
      </c>
      <c r="D217" s="356">
        <v>125.65000000000002</v>
      </c>
      <c r="E217" s="356">
        <v>122.45000000000005</v>
      </c>
      <c r="F217" s="356">
        <v>117.40000000000002</v>
      </c>
      <c r="G217" s="356">
        <v>114.20000000000005</v>
      </c>
      <c r="H217" s="356">
        <v>130.70000000000005</v>
      </c>
      <c r="I217" s="356">
        <v>133.9</v>
      </c>
      <c r="J217" s="356">
        <v>138.95000000000005</v>
      </c>
      <c r="K217" s="355">
        <v>128.85</v>
      </c>
      <c r="L217" s="355">
        <v>120.6</v>
      </c>
      <c r="M217" s="355">
        <v>114.81122999999999</v>
      </c>
      <c r="N217" s="1"/>
      <c r="O217" s="1"/>
    </row>
    <row r="218" spans="1:15" ht="12.75" customHeight="1">
      <c r="A218" s="30">
        <v>208</v>
      </c>
      <c r="B218" s="384" t="s">
        <v>124</v>
      </c>
      <c r="C218" s="355">
        <v>189.2</v>
      </c>
      <c r="D218" s="356">
        <v>186.91666666666666</v>
      </c>
      <c r="E218" s="356">
        <v>183.88333333333333</v>
      </c>
      <c r="F218" s="356">
        <v>178.56666666666666</v>
      </c>
      <c r="G218" s="356">
        <v>175.53333333333333</v>
      </c>
      <c r="H218" s="356">
        <v>192.23333333333332</v>
      </c>
      <c r="I218" s="356">
        <v>195.26666666666668</v>
      </c>
      <c r="J218" s="356">
        <v>200.58333333333331</v>
      </c>
      <c r="K218" s="355">
        <v>189.95</v>
      </c>
      <c r="L218" s="355">
        <v>181.6</v>
      </c>
      <c r="M218" s="355">
        <v>101.80244999999999</v>
      </c>
      <c r="N218" s="1"/>
      <c r="O218" s="1"/>
    </row>
    <row r="219" spans="1:15" ht="12.75" customHeight="1">
      <c r="A219" s="30">
        <v>209</v>
      </c>
      <c r="B219" s="384" t="s">
        <v>125</v>
      </c>
      <c r="C219" s="355">
        <v>776.05</v>
      </c>
      <c r="D219" s="356">
        <v>765.75</v>
      </c>
      <c r="E219" s="356">
        <v>753.5</v>
      </c>
      <c r="F219" s="356">
        <v>730.95</v>
      </c>
      <c r="G219" s="356">
        <v>718.7</v>
      </c>
      <c r="H219" s="356">
        <v>788.3</v>
      </c>
      <c r="I219" s="356">
        <v>800.55</v>
      </c>
      <c r="J219" s="356">
        <v>823.09999999999991</v>
      </c>
      <c r="K219" s="355">
        <v>778</v>
      </c>
      <c r="L219" s="355">
        <v>743.2</v>
      </c>
      <c r="M219" s="355">
        <v>188.80659</v>
      </c>
      <c r="N219" s="1"/>
      <c r="O219" s="1"/>
    </row>
    <row r="220" spans="1:15" ht="12.75" customHeight="1">
      <c r="A220" s="30">
        <v>210</v>
      </c>
      <c r="B220" s="384" t="s">
        <v>126</v>
      </c>
      <c r="C220" s="355">
        <v>1295.0999999999999</v>
      </c>
      <c r="D220" s="356">
        <v>1289.6833333333334</v>
      </c>
      <c r="E220" s="356">
        <v>1279.4166666666667</v>
      </c>
      <c r="F220" s="356">
        <v>1263.7333333333333</v>
      </c>
      <c r="G220" s="356">
        <v>1253.4666666666667</v>
      </c>
      <c r="H220" s="356">
        <v>1305.3666666666668</v>
      </c>
      <c r="I220" s="356">
        <v>1315.6333333333332</v>
      </c>
      <c r="J220" s="356">
        <v>1331.3166666666668</v>
      </c>
      <c r="K220" s="355">
        <v>1299.95</v>
      </c>
      <c r="L220" s="355">
        <v>1274</v>
      </c>
      <c r="M220" s="355">
        <v>7.3955900000000003</v>
      </c>
      <c r="N220" s="1"/>
      <c r="O220" s="1"/>
    </row>
    <row r="221" spans="1:15" ht="12.75" customHeight="1">
      <c r="A221" s="30">
        <v>211</v>
      </c>
      <c r="B221" s="384" t="s">
        <v>127</v>
      </c>
      <c r="C221" s="355">
        <v>507.1</v>
      </c>
      <c r="D221" s="356">
        <v>507.2</v>
      </c>
      <c r="E221" s="356">
        <v>500</v>
      </c>
      <c r="F221" s="356">
        <v>492.90000000000003</v>
      </c>
      <c r="G221" s="356">
        <v>485.70000000000005</v>
      </c>
      <c r="H221" s="356">
        <v>514.29999999999995</v>
      </c>
      <c r="I221" s="356">
        <v>521.49999999999989</v>
      </c>
      <c r="J221" s="356">
        <v>528.59999999999991</v>
      </c>
      <c r="K221" s="355">
        <v>514.4</v>
      </c>
      <c r="L221" s="355">
        <v>500.1</v>
      </c>
      <c r="M221" s="355">
        <v>46.581000000000003</v>
      </c>
      <c r="N221" s="1"/>
      <c r="O221" s="1"/>
    </row>
    <row r="222" spans="1:15" ht="12.75" customHeight="1">
      <c r="A222" s="30">
        <v>212</v>
      </c>
      <c r="B222" s="384" t="s">
        <v>409</v>
      </c>
      <c r="C222" s="355">
        <v>195.35</v>
      </c>
      <c r="D222" s="356">
        <v>191.38333333333333</v>
      </c>
      <c r="E222" s="356">
        <v>185.96666666666664</v>
      </c>
      <c r="F222" s="356">
        <v>176.58333333333331</v>
      </c>
      <c r="G222" s="356">
        <v>171.16666666666663</v>
      </c>
      <c r="H222" s="356">
        <v>200.76666666666665</v>
      </c>
      <c r="I222" s="356">
        <v>206.18333333333334</v>
      </c>
      <c r="J222" s="356">
        <v>215.56666666666666</v>
      </c>
      <c r="K222" s="355">
        <v>196.8</v>
      </c>
      <c r="L222" s="355">
        <v>182</v>
      </c>
      <c r="M222" s="355">
        <v>6.9941300000000002</v>
      </c>
      <c r="N222" s="1"/>
      <c r="O222" s="1"/>
    </row>
    <row r="223" spans="1:15" ht="12.75" customHeight="1">
      <c r="A223" s="30">
        <v>213</v>
      </c>
      <c r="B223" s="384" t="s">
        <v>395</v>
      </c>
      <c r="C223" s="355">
        <v>47.2</v>
      </c>
      <c r="D223" s="356">
        <v>46.266666666666673</v>
      </c>
      <c r="E223" s="356">
        <v>44.633333333333347</v>
      </c>
      <c r="F223" s="356">
        <v>42.066666666666677</v>
      </c>
      <c r="G223" s="356">
        <v>40.433333333333351</v>
      </c>
      <c r="H223" s="356">
        <v>48.833333333333343</v>
      </c>
      <c r="I223" s="356">
        <v>50.466666666666669</v>
      </c>
      <c r="J223" s="356">
        <v>53.033333333333339</v>
      </c>
      <c r="K223" s="355">
        <v>47.9</v>
      </c>
      <c r="L223" s="355">
        <v>43.7</v>
      </c>
      <c r="M223" s="355">
        <v>161.38323</v>
      </c>
      <c r="N223" s="1"/>
      <c r="O223" s="1"/>
    </row>
    <row r="224" spans="1:15" ht="12.75" customHeight="1">
      <c r="A224" s="30">
        <v>214</v>
      </c>
      <c r="B224" s="384" t="s">
        <v>128</v>
      </c>
      <c r="C224" s="355">
        <v>10.65</v>
      </c>
      <c r="D224" s="356">
        <v>10.483333333333334</v>
      </c>
      <c r="E224" s="356">
        <v>10.166666666666668</v>
      </c>
      <c r="F224" s="356">
        <v>9.6833333333333336</v>
      </c>
      <c r="G224" s="356">
        <v>9.3666666666666671</v>
      </c>
      <c r="H224" s="356">
        <v>10.966666666666669</v>
      </c>
      <c r="I224" s="356">
        <v>11.283333333333335</v>
      </c>
      <c r="J224" s="356">
        <v>11.766666666666669</v>
      </c>
      <c r="K224" s="355">
        <v>10.8</v>
      </c>
      <c r="L224" s="355">
        <v>10</v>
      </c>
      <c r="M224" s="355">
        <v>2369.71182</v>
      </c>
      <c r="N224" s="1"/>
      <c r="O224" s="1"/>
    </row>
    <row r="225" spans="1:15" ht="12.75" customHeight="1">
      <c r="A225" s="30">
        <v>215</v>
      </c>
      <c r="B225" s="384" t="s">
        <v>396</v>
      </c>
      <c r="C225" s="355">
        <v>62.05</v>
      </c>
      <c r="D225" s="356">
        <v>61.15</v>
      </c>
      <c r="E225" s="356">
        <v>60.05</v>
      </c>
      <c r="F225" s="356">
        <v>58.05</v>
      </c>
      <c r="G225" s="356">
        <v>56.949999999999996</v>
      </c>
      <c r="H225" s="356">
        <v>63.15</v>
      </c>
      <c r="I225" s="356">
        <v>64.25</v>
      </c>
      <c r="J225" s="356">
        <v>66.25</v>
      </c>
      <c r="K225" s="355">
        <v>62.25</v>
      </c>
      <c r="L225" s="355">
        <v>59.15</v>
      </c>
      <c r="M225" s="355">
        <v>98.633529999999993</v>
      </c>
      <c r="N225" s="1"/>
      <c r="O225" s="1"/>
    </row>
    <row r="226" spans="1:15" ht="12.75" customHeight="1">
      <c r="A226" s="30">
        <v>216</v>
      </c>
      <c r="B226" s="384" t="s">
        <v>129</v>
      </c>
      <c r="C226" s="355">
        <v>45.4</v>
      </c>
      <c r="D226" s="356">
        <v>44.633333333333333</v>
      </c>
      <c r="E226" s="356">
        <v>43.666666666666664</v>
      </c>
      <c r="F226" s="356">
        <v>41.93333333333333</v>
      </c>
      <c r="G226" s="356">
        <v>40.966666666666661</v>
      </c>
      <c r="H226" s="356">
        <v>46.366666666666667</v>
      </c>
      <c r="I226" s="356">
        <v>47.333333333333336</v>
      </c>
      <c r="J226" s="356">
        <v>49.06666666666667</v>
      </c>
      <c r="K226" s="355">
        <v>45.6</v>
      </c>
      <c r="L226" s="355">
        <v>42.9</v>
      </c>
      <c r="M226" s="355">
        <v>289.96530999999999</v>
      </c>
      <c r="N226" s="1"/>
      <c r="O226" s="1"/>
    </row>
    <row r="227" spans="1:15" ht="12.75" customHeight="1">
      <c r="A227" s="30">
        <v>217</v>
      </c>
      <c r="B227" s="384" t="s">
        <v>407</v>
      </c>
      <c r="C227" s="355">
        <v>221</v>
      </c>
      <c r="D227" s="356">
        <v>217.35</v>
      </c>
      <c r="E227" s="356">
        <v>212.5</v>
      </c>
      <c r="F227" s="356">
        <v>204</v>
      </c>
      <c r="G227" s="356">
        <v>199.15</v>
      </c>
      <c r="H227" s="356">
        <v>225.85</v>
      </c>
      <c r="I227" s="356">
        <v>230.69999999999996</v>
      </c>
      <c r="J227" s="356">
        <v>239.2</v>
      </c>
      <c r="K227" s="355">
        <v>222.2</v>
      </c>
      <c r="L227" s="355">
        <v>208.85</v>
      </c>
      <c r="M227" s="355">
        <v>122.56444999999999</v>
      </c>
      <c r="N227" s="1"/>
      <c r="O227" s="1"/>
    </row>
    <row r="228" spans="1:15" ht="12.75" customHeight="1">
      <c r="A228" s="30">
        <v>218</v>
      </c>
      <c r="B228" s="384" t="s">
        <v>397</v>
      </c>
      <c r="C228" s="355">
        <v>910.5</v>
      </c>
      <c r="D228" s="356">
        <v>910.76666666666677</v>
      </c>
      <c r="E228" s="356">
        <v>890.08333333333348</v>
      </c>
      <c r="F228" s="356">
        <v>869.66666666666674</v>
      </c>
      <c r="G228" s="356">
        <v>848.98333333333346</v>
      </c>
      <c r="H228" s="356">
        <v>931.18333333333351</v>
      </c>
      <c r="I228" s="356">
        <v>951.86666666666667</v>
      </c>
      <c r="J228" s="356">
        <v>972.28333333333353</v>
      </c>
      <c r="K228" s="355">
        <v>931.45</v>
      </c>
      <c r="L228" s="355">
        <v>890.35</v>
      </c>
      <c r="M228" s="355">
        <v>0.17982999999999999</v>
      </c>
      <c r="N228" s="1"/>
      <c r="O228" s="1"/>
    </row>
    <row r="229" spans="1:15" ht="12.75" customHeight="1">
      <c r="A229" s="30">
        <v>219</v>
      </c>
      <c r="B229" s="384" t="s">
        <v>130</v>
      </c>
      <c r="C229" s="355">
        <v>383.75</v>
      </c>
      <c r="D229" s="356">
        <v>380.85000000000008</v>
      </c>
      <c r="E229" s="356">
        <v>375.00000000000017</v>
      </c>
      <c r="F229" s="356">
        <v>366.25000000000011</v>
      </c>
      <c r="G229" s="356">
        <v>360.4000000000002</v>
      </c>
      <c r="H229" s="356">
        <v>389.60000000000014</v>
      </c>
      <c r="I229" s="356">
        <v>395.45000000000005</v>
      </c>
      <c r="J229" s="356">
        <v>404.2000000000001</v>
      </c>
      <c r="K229" s="355">
        <v>386.7</v>
      </c>
      <c r="L229" s="355">
        <v>372.1</v>
      </c>
      <c r="M229" s="355">
        <v>25.75874</v>
      </c>
      <c r="N229" s="1"/>
      <c r="O229" s="1"/>
    </row>
    <row r="230" spans="1:15" ht="12.75" customHeight="1">
      <c r="A230" s="30">
        <v>220</v>
      </c>
      <c r="B230" s="384" t="s">
        <v>398</v>
      </c>
      <c r="C230" s="355">
        <v>319.8</v>
      </c>
      <c r="D230" s="356">
        <v>315.05</v>
      </c>
      <c r="E230" s="356">
        <v>306.8</v>
      </c>
      <c r="F230" s="356">
        <v>293.8</v>
      </c>
      <c r="G230" s="356">
        <v>285.55</v>
      </c>
      <c r="H230" s="356">
        <v>328.05</v>
      </c>
      <c r="I230" s="356">
        <v>336.3</v>
      </c>
      <c r="J230" s="356">
        <v>349.3</v>
      </c>
      <c r="K230" s="355">
        <v>323.3</v>
      </c>
      <c r="L230" s="355">
        <v>302.05</v>
      </c>
      <c r="M230" s="355">
        <v>5.0149699999999999</v>
      </c>
      <c r="N230" s="1"/>
      <c r="O230" s="1"/>
    </row>
    <row r="231" spans="1:15" ht="12.75" customHeight="1">
      <c r="A231" s="30">
        <v>221</v>
      </c>
      <c r="B231" s="384" t="s">
        <v>399</v>
      </c>
      <c r="C231" s="355">
        <v>1576.35</v>
      </c>
      <c r="D231" s="356">
        <v>1567.6499999999999</v>
      </c>
      <c r="E231" s="356">
        <v>1521.3999999999996</v>
      </c>
      <c r="F231" s="356">
        <v>1466.4499999999998</v>
      </c>
      <c r="G231" s="356">
        <v>1420.1999999999996</v>
      </c>
      <c r="H231" s="356">
        <v>1622.5999999999997</v>
      </c>
      <c r="I231" s="356">
        <v>1668.8500000000001</v>
      </c>
      <c r="J231" s="356">
        <v>1723.7999999999997</v>
      </c>
      <c r="K231" s="355">
        <v>1613.9</v>
      </c>
      <c r="L231" s="355">
        <v>1512.7</v>
      </c>
      <c r="M231" s="355">
        <v>0.66529000000000005</v>
      </c>
      <c r="N231" s="1"/>
      <c r="O231" s="1"/>
    </row>
    <row r="232" spans="1:15" ht="12.75" customHeight="1">
      <c r="A232" s="30">
        <v>222</v>
      </c>
      <c r="B232" s="384" t="s">
        <v>131</v>
      </c>
      <c r="C232" s="355">
        <v>206</v>
      </c>
      <c r="D232" s="356">
        <v>202.33333333333334</v>
      </c>
      <c r="E232" s="356">
        <v>197.76666666666668</v>
      </c>
      <c r="F232" s="356">
        <v>189.53333333333333</v>
      </c>
      <c r="G232" s="356">
        <v>184.96666666666667</v>
      </c>
      <c r="H232" s="356">
        <v>210.56666666666669</v>
      </c>
      <c r="I232" s="356">
        <v>215.13333333333335</v>
      </c>
      <c r="J232" s="356">
        <v>223.3666666666667</v>
      </c>
      <c r="K232" s="355">
        <v>206.9</v>
      </c>
      <c r="L232" s="355">
        <v>194.1</v>
      </c>
      <c r="M232" s="355">
        <v>33.572229999999998</v>
      </c>
      <c r="N232" s="1"/>
      <c r="O232" s="1"/>
    </row>
    <row r="233" spans="1:15" ht="12.75" customHeight="1">
      <c r="A233" s="30">
        <v>223</v>
      </c>
      <c r="B233" s="384" t="s">
        <v>404</v>
      </c>
      <c r="C233" s="355">
        <v>209.85</v>
      </c>
      <c r="D233" s="356">
        <v>205.85</v>
      </c>
      <c r="E233" s="356">
        <v>199.79999999999998</v>
      </c>
      <c r="F233" s="356">
        <v>189.75</v>
      </c>
      <c r="G233" s="356">
        <v>183.7</v>
      </c>
      <c r="H233" s="356">
        <v>215.89999999999998</v>
      </c>
      <c r="I233" s="356">
        <v>221.95</v>
      </c>
      <c r="J233" s="356">
        <v>231.99999999999997</v>
      </c>
      <c r="K233" s="355">
        <v>211.9</v>
      </c>
      <c r="L233" s="355">
        <v>195.8</v>
      </c>
      <c r="M233" s="355">
        <v>32.911839999999998</v>
      </c>
      <c r="N233" s="1"/>
      <c r="O233" s="1"/>
    </row>
    <row r="234" spans="1:15" ht="12.75" customHeight="1">
      <c r="A234" s="30">
        <v>224</v>
      </c>
      <c r="B234" s="384" t="s">
        <v>265</v>
      </c>
      <c r="C234" s="355">
        <v>5166.8999999999996</v>
      </c>
      <c r="D234" s="356">
        <v>5127.166666666667</v>
      </c>
      <c r="E234" s="356">
        <v>5024.3333333333339</v>
      </c>
      <c r="F234" s="356">
        <v>4881.7666666666673</v>
      </c>
      <c r="G234" s="356">
        <v>4778.9333333333343</v>
      </c>
      <c r="H234" s="356">
        <v>5269.7333333333336</v>
      </c>
      <c r="I234" s="356">
        <v>5372.5666666666675</v>
      </c>
      <c r="J234" s="356">
        <v>5515.1333333333332</v>
      </c>
      <c r="K234" s="355">
        <v>5230</v>
      </c>
      <c r="L234" s="355">
        <v>4984.6000000000004</v>
      </c>
      <c r="M234" s="355">
        <v>1.7103999999999999</v>
      </c>
      <c r="N234" s="1"/>
      <c r="O234" s="1"/>
    </row>
    <row r="235" spans="1:15" ht="12.75" customHeight="1">
      <c r="A235" s="30">
        <v>225</v>
      </c>
      <c r="B235" s="384" t="s">
        <v>406</v>
      </c>
      <c r="C235" s="355">
        <v>153.80000000000001</v>
      </c>
      <c r="D235" s="356">
        <v>151.20000000000002</v>
      </c>
      <c r="E235" s="356">
        <v>147.40000000000003</v>
      </c>
      <c r="F235" s="356">
        <v>141.00000000000003</v>
      </c>
      <c r="G235" s="356">
        <v>137.20000000000005</v>
      </c>
      <c r="H235" s="356">
        <v>157.60000000000002</v>
      </c>
      <c r="I235" s="356">
        <v>161.40000000000003</v>
      </c>
      <c r="J235" s="356">
        <v>167.8</v>
      </c>
      <c r="K235" s="355">
        <v>155</v>
      </c>
      <c r="L235" s="355">
        <v>144.80000000000001</v>
      </c>
      <c r="M235" s="355">
        <v>40.59534</v>
      </c>
      <c r="N235" s="1"/>
      <c r="O235" s="1"/>
    </row>
    <row r="236" spans="1:15" ht="12.75" customHeight="1">
      <c r="A236" s="30">
        <v>226</v>
      </c>
      <c r="B236" s="384" t="s">
        <v>132</v>
      </c>
      <c r="C236" s="355">
        <v>2190.6</v>
      </c>
      <c r="D236" s="356">
        <v>2153.6999999999998</v>
      </c>
      <c r="E236" s="356">
        <v>2108.4499999999998</v>
      </c>
      <c r="F236" s="356">
        <v>2026.3000000000002</v>
      </c>
      <c r="G236" s="356">
        <v>1981.0500000000002</v>
      </c>
      <c r="H236" s="356">
        <v>2235.8499999999995</v>
      </c>
      <c r="I236" s="356">
        <v>2281.0999999999995</v>
      </c>
      <c r="J236" s="356">
        <v>2363.2499999999991</v>
      </c>
      <c r="K236" s="355">
        <v>2198.9499999999998</v>
      </c>
      <c r="L236" s="355">
        <v>2071.5500000000002</v>
      </c>
      <c r="M236" s="355">
        <v>10.91103</v>
      </c>
      <c r="N236" s="1"/>
      <c r="O236" s="1"/>
    </row>
    <row r="237" spans="1:15" ht="12.75" customHeight="1">
      <c r="A237" s="30">
        <v>227</v>
      </c>
      <c r="B237" s="384" t="s">
        <v>839</v>
      </c>
      <c r="C237" s="355">
        <v>1893.45</v>
      </c>
      <c r="D237" s="356">
        <v>1903.4833333333333</v>
      </c>
      <c r="E237" s="356">
        <v>1857.9666666666667</v>
      </c>
      <c r="F237" s="356">
        <v>1822.4833333333333</v>
      </c>
      <c r="G237" s="356">
        <v>1776.9666666666667</v>
      </c>
      <c r="H237" s="356">
        <v>1938.9666666666667</v>
      </c>
      <c r="I237" s="356">
        <v>1984.4833333333336</v>
      </c>
      <c r="J237" s="356">
        <v>2019.9666666666667</v>
      </c>
      <c r="K237" s="355">
        <v>1949</v>
      </c>
      <c r="L237" s="355">
        <v>1868</v>
      </c>
      <c r="M237" s="355">
        <v>0.19394</v>
      </c>
      <c r="N237" s="1"/>
      <c r="O237" s="1"/>
    </row>
    <row r="238" spans="1:15" ht="12.75" customHeight="1">
      <c r="A238" s="30">
        <v>228</v>
      </c>
      <c r="B238" s="384" t="s">
        <v>410</v>
      </c>
      <c r="C238" s="355">
        <v>346.2</v>
      </c>
      <c r="D238" s="356">
        <v>352.2</v>
      </c>
      <c r="E238" s="356">
        <v>338.04999999999995</v>
      </c>
      <c r="F238" s="356">
        <v>329.9</v>
      </c>
      <c r="G238" s="356">
        <v>315.74999999999994</v>
      </c>
      <c r="H238" s="356">
        <v>360.34999999999997</v>
      </c>
      <c r="I238" s="356">
        <v>374.49999999999994</v>
      </c>
      <c r="J238" s="356">
        <v>382.65</v>
      </c>
      <c r="K238" s="355">
        <v>366.35</v>
      </c>
      <c r="L238" s="355">
        <v>344.05</v>
      </c>
      <c r="M238" s="355">
        <v>3.9300899999999999</v>
      </c>
      <c r="N238" s="1"/>
      <c r="O238" s="1"/>
    </row>
    <row r="239" spans="1:15" ht="12.75" customHeight="1">
      <c r="A239" s="30">
        <v>229</v>
      </c>
      <c r="B239" s="384" t="s">
        <v>133</v>
      </c>
      <c r="C239" s="355">
        <v>969.7</v>
      </c>
      <c r="D239" s="356">
        <v>954.98333333333323</v>
      </c>
      <c r="E239" s="356">
        <v>937.96666666666647</v>
      </c>
      <c r="F239" s="356">
        <v>906.23333333333323</v>
      </c>
      <c r="G239" s="356">
        <v>889.21666666666647</v>
      </c>
      <c r="H239" s="356">
        <v>986.71666666666647</v>
      </c>
      <c r="I239" s="356">
        <v>1003.7333333333331</v>
      </c>
      <c r="J239" s="356">
        <v>1035.4666666666665</v>
      </c>
      <c r="K239" s="355">
        <v>972</v>
      </c>
      <c r="L239" s="355">
        <v>923.25</v>
      </c>
      <c r="M239" s="355">
        <v>39.855589999999999</v>
      </c>
      <c r="N239" s="1"/>
      <c r="O239" s="1"/>
    </row>
    <row r="240" spans="1:15" ht="12.75" customHeight="1">
      <c r="A240" s="30">
        <v>230</v>
      </c>
      <c r="B240" s="384" t="s">
        <v>134</v>
      </c>
      <c r="C240" s="355">
        <v>256.85000000000002</v>
      </c>
      <c r="D240" s="356">
        <v>254.08333333333334</v>
      </c>
      <c r="E240" s="356">
        <v>249.66666666666669</v>
      </c>
      <c r="F240" s="356">
        <v>242.48333333333335</v>
      </c>
      <c r="G240" s="356">
        <v>238.06666666666669</v>
      </c>
      <c r="H240" s="356">
        <v>261.26666666666665</v>
      </c>
      <c r="I240" s="356">
        <v>265.68333333333339</v>
      </c>
      <c r="J240" s="356">
        <v>272.86666666666667</v>
      </c>
      <c r="K240" s="355">
        <v>258.5</v>
      </c>
      <c r="L240" s="355">
        <v>246.9</v>
      </c>
      <c r="M240" s="355">
        <v>29.422070000000001</v>
      </c>
      <c r="N240" s="1"/>
      <c r="O240" s="1"/>
    </row>
    <row r="241" spans="1:15" ht="12.75" customHeight="1">
      <c r="A241" s="30">
        <v>231</v>
      </c>
      <c r="B241" s="384" t="s">
        <v>411</v>
      </c>
      <c r="C241" s="355">
        <v>41.9</v>
      </c>
      <c r="D241" s="356">
        <v>41.499999999999993</v>
      </c>
      <c r="E241" s="356">
        <v>40.699999999999989</v>
      </c>
      <c r="F241" s="356">
        <v>39.499999999999993</v>
      </c>
      <c r="G241" s="356">
        <v>38.699999999999989</v>
      </c>
      <c r="H241" s="356">
        <v>42.699999999999989</v>
      </c>
      <c r="I241" s="356">
        <v>43.499999999999986</v>
      </c>
      <c r="J241" s="356">
        <v>44.699999999999989</v>
      </c>
      <c r="K241" s="355">
        <v>42.3</v>
      </c>
      <c r="L241" s="355">
        <v>40.299999999999997</v>
      </c>
      <c r="M241" s="355">
        <v>28.34648</v>
      </c>
      <c r="N241" s="1"/>
      <c r="O241" s="1"/>
    </row>
    <row r="242" spans="1:15" ht="12.75" customHeight="1">
      <c r="A242" s="30">
        <v>232</v>
      </c>
      <c r="B242" s="384" t="s">
        <v>135</v>
      </c>
      <c r="C242" s="355">
        <v>1738.25</v>
      </c>
      <c r="D242" s="356">
        <v>1725.1499999999999</v>
      </c>
      <c r="E242" s="356">
        <v>1703.5499999999997</v>
      </c>
      <c r="F242" s="356">
        <v>1668.85</v>
      </c>
      <c r="G242" s="356">
        <v>1647.2499999999998</v>
      </c>
      <c r="H242" s="356">
        <v>1759.8499999999997</v>
      </c>
      <c r="I242" s="356">
        <v>1781.4499999999996</v>
      </c>
      <c r="J242" s="356">
        <v>1816.1499999999996</v>
      </c>
      <c r="K242" s="355">
        <v>1746.75</v>
      </c>
      <c r="L242" s="355">
        <v>1690.45</v>
      </c>
      <c r="M242" s="355">
        <v>46.699150000000003</v>
      </c>
      <c r="N242" s="1"/>
      <c r="O242" s="1"/>
    </row>
    <row r="243" spans="1:15" ht="12.75" customHeight="1">
      <c r="A243" s="30">
        <v>233</v>
      </c>
      <c r="B243" s="384" t="s">
        <v>412</v>
      </c>
      <c r="C243" s="355">
        <v>1397.8</v>
      </c>
      <c r="D243" s="356">
        <v>1388.6000000000001</v>
      </c>
      <c r="E243" s="356">
        <v>1363.2000000000003</v>
      </c>
      <c r="F243" s="356">
        <v>1328.6000000000001</v>
      </c>
      <c r="G243" s="356">
        <v>1303.2000000000003</v>
      </c>
      <c r="H243" s="356">
        <v>1423.2000000000003</v>
      </c>
      <c r="I243" s="356">
        <v>1448.6000000000004</v>
      </c>
      <c r="J243" s="356">
        <v>1483.2000000000003</v>
      </c>
      <c r="K243" s="355">
        <v>1414</v>
      </c>
      <c r="L243" s="355">
        <v>1354</v>
      </c>
      <c r="M243" s="355">
        <v>0.70125999999999999</v>
      </c>
      <c r="N243" s="1"/>
      <c r="O243" s="1"/>
    </row>
    <row r="244" spans="1:15" ht="12.75" customHeight="1">
      <c r="A244" s="30">
        <v>234</v>
      </c>
      <c r="B244" s="384" t="s">
        <v>413</v>
      </c>
      <c r="C244" s="355">
        <v>407.55</v>
      </c>
      <c r="D244" s="356">
        <v>403.55</v>
      </c>
      <c r="E244" s="356">
        <v>397.1</v>
      </c>
      <c r="F244" s="356">
        <v>386.65000000000003</v>
      </c>
      <c r="G244" s="356">
        <v>380.20000000000005</v>
      </c>
      <c r="H244" s="356">
        <v>414</v>
      </c>
      <c r="I244" s="356">
        <v>420.44999999999993</v>
      </c>
      <c r="J244" s="356">
        <v>430.9</v>
      </c>
      <c r="K244" s="355">
        <v>410</v>
      </c>
      <c r="L244" s="355">
        <v>393.1</v>
      </c>
      <c r="M244" s="355">
        <v>1.97661</v>
      </c>
      <c r="N244" s="1"/>
      <c r="O244" s="1"/>
    </row>
    <row r="245" spans="1:15" ht="12.75" customHeight="1">
      <c r="A245" s="30">
        <v>235</v>
      </c>
      <c r="B245" s="384" t="s">
        <v>414</v>
      </c>
      <c r="C245" s="355">
        <v>676.15</v>
      </c>
      <c r="D245" s="356">
        <v>670.38333333333333</v>
      </c>
      <c r="E245" s="356">
        <v>654.81666666666661</v>
      </c>
      <c r="F245" s="356">
        <v>633.48333333333323</v>
      </c>
      <c r="G245" s="356">
        <v>617.91666666666652</v>
      </c>
      <c r="H245" s="356">
        <v>691.7166666666667</v>
      </c>
      <c r="I245" s="356">
        <v>707.28333333333353</v>
      </c>
      <c r="J245" s="356">
        <v>728.61666666666679</v>
      </c>
      <c r="K245" s="355">
        <v>685.95</v>
      </c>
      <c r="L245" s="355">
        <v>649.04999999999995</v>
      </c>
      <c r="M245" s="355">
        <v>6.64499</v>
      </c>
      <c r="N245" s="1"/>
      <c r="O245" s="1"/>
    </row>
    <row r="246" spans="1:15" ht="12.75" customHeight="1">
      <c r="A246" s="30">
        <v>236</v>
      </c>
      <c r="B246" s="384" t="s">
        <v>408</v>
      </c>
      <c r="C246" s="355">
        <v>19.5</v>
      </c>
      <c r="D246" s="356">
        <v>19.383333333333336</v>
      </c>
      <c r="E246" s="356">
        <v>19.166666666666671</v>
      </c>
      <c r="F246" s="356">
        <v>18.833333333333336</v>
      </c>
      <c r="G246" s="356">
        <v>18.616666666666671</v>
      </c>
      <c r="H246" s="356">
        <v>19.716666666666672</v>
      </c>
      <c r="I246" s="356">
        <v>19.933333333333334</v>
      </c>
      <c r="J246" s="356">
        <v>20.266666666666673</v>
      </c>
      <c r="K246" s="355">
        <v>19.600000000000001</v>
      </c>
      <c r="L246" s="355">
        <v>19.05</v>
      </c>
      <c r="M246" s="355">
        <v>33.862520000000004</v>
      </c>
      <c r="N246" s="1"/>
      <c r="O246" s="1"/>
    </row>
    <row r="247" spans="1:15" ht="12.75" customHeight="1">
      <c r="A247" s="30">
        <v>237</v>
      </c>
      <c r="B247" s="384" t="s">
        <v>136</v>
      </c>
      <c r="C247" s="355">
        <v>118.75</v>
      </c>
      <c r="D247" s="356">
        <v>117.41666666666667</v>
      </c>
      <c r="E247" s="356">
        <v>115.83333333333334</v>
      </c>
      <c r="F247" s="356">
        <v>112.91666666666667</v>
      </c>
      <c r="G247" s="356">
        <v>111.33333333333334</v>
      </c>
      <c r="H247" s="356">
        <v>120.33333333333334</v>
      </c>
      <c r="I247" s="356">
        <v>121.91666666666669</v>
      </c>
      <c r="J247" s="356">
        <v>124.83333333333334</v>
      </c>
      <c r="K247" s="355">
        <v>119</v>
      </c>
      <c r="L247" s="355">
        <v>114.5</v>
      </c>
      <c r="M247" s="355">
        <v>86.52149</v>
      </c>
      <c r="N247" s="1"/>
      <c r="O247" s="1"/>
    </row>
    <row r="248" spans="1:15" ht="12.75" customHeight="1">
      <c r="A248" s="30">
        <v>238</v>
      </c>
      <c r="B248" s="384" t="s">
        <v>400</v>
      </c>
      <c r="C248" s="355">
        <v>387.1</v>
      </c>
      <c r="D248" s="356">
        <v>384.55</v>
      </c>
      <c r="E248" s="356">
        <v>376.15000000000003</v>
      </c>
      <c r="F248" s="356">
        <v>365.20000000000005</v>
      </c>
      <c r="G248" s="356">
        <v>356.80000000000007</v>
      </c>
      <c r="H248" s="356">
        <v>395.5</v>
      </c>
      <c r="I248" s="356">
        <v>403.9</v>
      </c>
      <c r="J248" s="356">
        <v>414.84999999999997</v>
      </c>
      <c r="K248" s="355">
        <v>392.95</v>
      </c>
      <c r="L248" s="355">
        <v>373.6</v>
      </c>
      <c r="M248" s="355">
        <v>2.4514200000000002</v>
      </c>
      <c r="N248" s="1"/>
      <c r="O248" s="1"/>
    </row>
    <row r="249" spans="1:15" ht="12.75" customHeight="1">
      <c r="A249" s="30">
        <v>239</v>
      </c>
      <c r="B249" s="384" t="s">
        <v>266</v>
      </c>
      <c r="C249" s="355">
        <v>989.05</v>
      </c>
      <c r="D249" s="356">
        <v>974.66666666666663</v>
      </c>
      <c r="E249" s="356">
        <v>954.38333333333321</v>
      </c>
      <c r="F249" s="356">
        <v>919.71666666666658</v>
      </c>
      <c r="G249" s="356">
        <v>899.43333333333317</v>
      </c>
      <c r="H249" s="356">
        <v>1009.3333333333333</v>
      </c>
      <c r="I249" s="356">
        <v>1029.6166666666668</v>
      </c>
      <c r="J249" s="356">
        <v>1064.2833333333333</v>
      </c>
      <c r="K249" s="355">
        <v>994.95</v>
      </c>
      <c r="L249" s="355">
        <v>940</v>
      </c>
      <c r="M249" s="355">
        <v>9.4089799999999997</v>
      </c>
      <c r="N249" s="1"/>
      <c r="O249" s="1"/>
    </row>
    <row r="250" spans="1:15" ht="12.75" customHeight="1">
      <c r="A250" s="30">
        <v>240</v>
      </c>
      <c r="B250" s="384" t="s">
        <v>401</v>
      </c>
      <c r="C250" s="355">
        <v>272.35000000000002</v>
      </c>
      <c r="D250" s="356">
        <v>269.56666666666666</v>
      </c>
      <c r="E250" s="356">
        <v>262.13333333333333</v>
      </c>
      <c r="F250" s="356">
        <v>251.91666666666669</v>
      </c>
      <c r="G250" s="356">
        <v>244.48333333333335</v>
      </c>
      <c r="H250" s="356">
        <v>279.7833333333333</v>
      </c>
      <c r="I250" s="356">
        <v>287.21666666666658</v>
      </c>
      <c r="J250" s="356">
        <v>297.43333333333328</v>
      </c>
      <c r="K250" s="355">
        <v>277</v>
      </c>
      <c r="L250" s="355">
        <v>259.35000000000002</v>
      </c>
      <c r="M250" s="355">
        <v>37.560310000000001</v>
      </c>
      <c r="N250" s="1"/>
      <c r="O250" s="1"/>
    </row>
    <row r="251" spans="1:15" ht="12.75" customHeight="1">
      <c r="A251" s="30">
        <v>241</v>
      </c>
      <c r="B251" s="384" t="s">
        <v>402</v>
      </c>
      <c r="C251" s="355">
        <v>43.05</v>
      </c>
      <c r="D251" s="356">
        <v>43.216666666666669</v>
      </c>
      <c r="E251" s="356">
        <v>42.433333333333337</v>
      </c>
      <c r="F251" s="356">
        <v>41.81666666666667</v>
      </c>
      <c r="G251" s="356">
        <v>41.033333333333339</v>
      </c>
      <c r="H251" s="356">
        <v>43.833333333333336</v>
      </c>
      <c r="I251" s="356">
        <v>44.616666666666667</v>
      </c>
      <c r="J251" s="356">
        <v>45.233333333333334</v>
      </c>
      <c r="K251" s="355">
        <v>44</v>
      </c>
      <c r="L251" s="355">
        <v>42.6</v>
      </c>
      <c r="M251" s="355">
        <v>20.244980000000002</v>
      </c>
      <c r="N251" s="1"/>
      <c r="O251" s="1"/>
    </row>
    <row r="252" spans="1:15" ht="12.75" customHeight="1">
      <c r="A252" s="30">
        <v>242</v>
      </c>
      <c r="B252" s="384" t="s">
        <v>137</v>
      </c>
      <c r="C252" s="355">
        <v>820.5</v>
      </c>
      <c r="D252" s="356">
        <v>811.66666666666663</v>
      </c>
      <c r="E252" s="356">
        <v>800.33333333333326</v>
      </c>
      <c r="F252" s="356">
        <v>780.16666666666663</v>
      </c>
      <c r="G252" s="356">
        <v>768.83333333333326</v>
      </c>
      <c r="H252" s="356">
        <v>831.83333333333326</v>
      </c>
      <c r="I252" s="356">
        <v>843.16666666666652</v>
      </c>
      <c r="J252" s="356">
        <v>863.33333333333326</v>
      </c>
      <c r="K252" s="355">
        <v>823</v>
      </c>
      <c r="L252" s="355">
        <v>791.5</v>
      </c>
      <c r="M252" s="355">
        <v>43.585619999999999</v>
      </c>
      <c r="N252" s="1"/>
      <c r="O252" s="1"/>
    </row>
    <row r="253" spans="1:15" ht="12.75" customHeight="1">
      <c r="A253" s="30">
        <v>243</v>
      </c>
      <c r="B253" s="384" t="s">
        <v>832</v>
      </c>
      <c r="C253" s="355">
        <v>22.5</v>
      </c>
      <c r="D253" s="356">
        <v>22.383333333333336</v>
      </c>
      <c r="E253" s="356">
        <v>22.216666666666672</v>
      </c>
      <c r="F253" s="356">
        <v>21.933333333333337</v>
      </c>
      <c r="G253" s="356">
        <v>21.766666666666673</v>
      </c>
      <c r="H253" s="356">
        <v>22.666666666666671</v>
      </c>
      <c r="I253" s="356">
        <v>22.833333333333336</v>
      </c>
      <c r="J253" s="356">
        <v>23.116666666666671</v>
      </c>
      <c r="K253" s="355">
        <v>22.55</v>
      </c>
      <c r="L253" s="355">
        <v>22.1</v>
      </c>
      <c r="M253" s="355">
        <v>63.293149999999997</v>
      </c>
      <c r="N253" s="1"/>
      <c r="O253" s="1"/>
    </row>
    <row r="254" spans="1:15" ht="12.75" customHeight="1">
      <c r="A254" s="30">
        <v>244</v>
      </c>
      <c r="B254" s="384" t="s">
        <v>264</v>
      </c>
      <c r="C254" s="355">
        <v>721.3</v>
      </c>
      <c r="D254" s="356">
        <v>723.2166666666667</v>
      </c>
      <c r="E254" s="356">
        <v>712.73333333333335</v>
      </c>
      <c r="F254" s="356">
        <v>704.16666666666663</v>
      </c>
      <c r="G254" s="356">
        <v>693.68333333333328</v>
      </c>
      <c r="H254" s="356">
        <v>731.78333333333342</v>
      </c>
      <c r="I254" s="356">
        <v>742.26666666666677</v>
      </c>
      <c r="J254" s="356">
        <v>750.83333333333348</v>
      </c>
      <c r="K254" s="355">
        <v>733.7</v>
      </c>
      <c r="L254" s="355">
        <v>714.65</v>
      </c>
      <c r="M254" s="355">
        <v>5.4679799999999998</v>
      </c>
      <c r="N254" s="1"/>
      <c r="O254" s="1"/>
    </row>
    <row r="255" spans="1:15" ht="12.75" customHeight="1">
      <c r="A255" s="30">
        <v>245</v>
      </c>
      <c r="B255" s="384" t="s">
        <v>138</v>
      </c>
      <c r="C255" s="355">
        <v>223</v>
      </c>
      <c r="D255" s="356">
        <v>221.68333333333331</v>
      </c>
      <c r="E255" s="356">
        <v>219.86666666666662</v>
      </c>
      <c r="F255" s="356">
        <v>216.73333333333332</v>
      </c>
      <c r="G255" s="356">
        <v>214.91666666666663</v>
      </c>
      <c r="H255" s="356">
        <v>224.81666666666661</v>
      </c>
      <c r="I255" s="356">
        <v>226.63333333333327</v>
      </c>
      <c r="J255" s="356">
        <v>229.76666666666659</v>
      </c>
      <c r="K255" s="355">
        <v>223.5</v>
      </c>
      <c r="L255" s="355">
        <v>218.55</v>
      </c>
      <c r="M255" s="355">
        <v>128.75310999999999</v>
      </c>
      <c r="N255" s="1"/>
      <c r="O255" s="1"/>
    </row>
    <row r="256" spans="1:15" ht="12.75" customHeight="1">
      <c r="A256" s="30">
        <v>246</v>
      </c>
      <c r="B256" s="384" t="s">
        <v>403</v>
      </c>
      <c r="C256" s="355">
        <v>110.55</v>
      </c>
      <c r="D256" s="356">
        <v>109.93333333333334</v>
      </c>
      <c r="E256" s="356">
        <v>107.86666666666667</v>
      </c>
      <c r="F256" s="356">
        <v>105.18333333333334</v>
      </c>
      <c r="G256" s="356">
        <v>103.11666666666667</v>
      </c>
      <c r="H256" s="356">
        <v>112.61666666666667</v>
      </c>
      <c r="I256" s="356">
        <v>114.68333333333334</v>
      </c>
      <c r="J256" s="356">
        <v>117.36666666666667</v>
      </c>
      <c r="K256" s="355">
        <v>112</v>
      </c>
      <c r="L256" s="355">
        <v>107.25</v>
      </c>
      <c r="M256" s="355">
        <v>1.7252099999999999</v>
      </c>
      <c r="N256" s="1"/>
      <c r="O256" s="1"/>
    </row>
    <row r="257" spans="1:15" ht="12.75" customHeight="1">
      <c r="A257" s="30">
        <v>247</v>
      </c>
      <c r="B257" s="384" t="s">
        <v>421</v>
      </c>
      <c r="C257" s="355">
        <v>103.15</v>
      </c>
      <c r="D257" s="356">
        <v>102.31666666666666</v>
      </c>
      <c r="E257" s="356">
        <v>98.633333333333326</v>
      </c>
      <c r="F257" s="356">
        <v>94.11666666666666</v>
      </c>
      <c r="G257" s="356">
        <v>90.433333333333323</v>
      </c>
      <c r="H257" s="356">
        <v>106.83333333333333</v>
      </c>
      <c r="I257" s="356">
        <v>110.51666666666667</v>
      </c>
      <c r="J257" s="356">
        <v>115.03333333333333</v>
      </c>
      <c r="K257" s="355">
        <v>106</v>
      </c>
      <c r="L257" s="355">
        <v>97.8</v>
      </c>
      <c r="M257" s="355">
        <v>12.35812</v>
      </c>
      <c r="N257" s="1"/>
      <c r="O257" s="1"/>
    </row>
    <row r="258" spans="1:15" ht="12.75" customHeight="1">
      <c r="A258" s="30">
        <v>248</v>
      </c>
      <c r="B258" s="384" t="s">
        <v>415</v>
      </c>
      <c r="C258" s="355">
        <v>1618.75</v>
      </c>
      <c r="D258" s="356">
        <v>1607.5666666666666</v>
      </c>
      <c r="E258" s="356">
        <v>1573.2333333333331</v>
      </c>
      <c r="F258" s="356">
        <v>1527.7166666666665</v>
      </c>
      <c r="G258" s="356">
        <v>1493.383333333333</v>
      </c>
      <c r="H258" s="356">
        <v>1653.0833333333333</v>
      </c>
      <c r="I258" s="356">
        <v>1687.4166666666667</v>
      </c>
      <c r="J258" s="356">
        <v>1732.9333333333334</v>
      </c>
      <c r="K258" s="355">
        <v>1641.9</v>
      </c>
      <c r="L258" s="355">
        <v>1562.05</v>
      </c>
      <c r="M258" s="355">
        <v>1.7480100000000001</v>
      </c>
      <c r="N258" s="1"/>
      <c r="O258" s="1"/>
    </row>
    <row r="259" spans="1:15" ht="12.75" customHeight="1">
      <c r="A259" s="30">
        <v>249</v>
      </c>
      <c r="B259" s="384" t="s">
        <v>425</v>
      </c>
      <c r="C259" s="355">
        <v>1876.95</v>
      </c>
      <c r="D259" s="356">
        <v>1894.3166666666666</v>
      </c>
      <c r="E259" s="356">
        <v>1833.6333333333332</v>
      </c>
      <c r="F259" s="356">
        <v>1790.3166666666666</v>
      </c>
      <c r="G259" s="356">
        <v>1729.6333333333332</v>
      </c>
      <c r="H259" s="356">
        <v>1937.6333333333332</v>
      </c>
      <c r="I259" s="356">
        <v>1998.3166666666666</v>
      </c>
      <c r="J259" s="356">
        <v>2041.6333333333332</v>
      </c>
      <c r="K259" s="355">
        <v>1955</v>
      </c>
      <c r="L259" s="355">
        <v>1851</v>
      </c>
      <c r="M259" s="355">
        <v>0.26367000000000002</v>
      </c>
      <c r="N259" s="1"/>
      <c r="O259" s="1"/>
    </row>
    <row r="260" spans="1:15" ht="12.75" customHeight="1">
      <c r="A260" s="30">
        <v>250</v>
      </c>
      <c r="B260" s="384" t="s">
        <v>422</v>
      </c>
      <c r="C260" s="355">
        <v>95.6</v>
      </c>
      <c r="D260" s="356">
        <v>95.09999999999998</v>
      </c>
      <c r="E260" s="356">
        <v>92.599999999999966</v>
      </c>
      <c r="F260" s="356">
        <v>89.59999999999998</v>
      </c>
      <c r="G260" s="356">
        <v>87.099999999999966</v>
      </c>
      <c r="H260" s="356">
        <v>98.099999999999966</v>
      </c>
      <c r="I260" s="356">
        <v>100.6</v>
      </c>
      <c r="J260" s="356">
        <v>103.59999999999997</v>
      </c>
      <c r="K260" s="355">
        <v>97.6</v>
      </c>
      <c r="L260" s="355">
        <v>92.1</v>
      </c>
      <c r="M260" s="355">
        <v>14.337770000000001</v>
      </c>
      <c r="N260" s="1"/>
      <c r="O260" s="1"/>
    </row>
    <row r="261" spans="1:15" ht="12.75" customHeight="1">
      <c r="A261" s="30">
        <v>251</v>
      </c>
      <c r="B261" s="384" t="s">
        <v>139</v>
      </c>
      <c r="C261" s="355">
        <v>415.7</v>
      </c>
      <c r="D261" s="356">
        <v>408.76666666666665</v>
      </c>
      <c r="E261" s="356">
        <v>399.93333333333328</v>
      </c>
      <c r="F261" s="356">
        <v>384.16666666666663</v>
      </c>
      <c r="G261" s="356">
        <v>375.33333333333326</v>
      </c>
      <c r="H261" s="356">
        <v>424.5333333333333</v>
      </c>
      <c r="I261" s="356">
        <v>433.36666666666667</v>
      </c>
      <c r="J261" s="356">
        <v>449.13333333333333</v>
      </c>
      <c r="K261" s="355">
        <v>417.6</v>
      </c>
      <c r="L261" s="355">
        <v>393</v>
      </c>
      <c r="M261" s="355">
        <v>112.25763999999999</v>
      </c>
      <c r="N261" s="1"/>
      <c r="O261" s="1"/>
    </row>
    <row r="262" spans="1:15" ht="12.75" customHeight="1">
      <c r="A262" s="30">
        <v>252</v>
      </c>
      <c r="B262" s="384" t="s">
        <v>416</v>
      </c>
      <c r="C262" s="355">
        <v>3149.8</v>
      </c>
      <c r="D262" s="356">
        <v>3130.6333333333332</v>
      </c>
      <c r="E262" s="356">
        <v>3061.2666666666664</v>
      </c>
      <c r="F262" s="356">
        <v>2972.7333333333331</v>
      </c>
      <c r="G262" s="356">
        <v>2903.3666666666663</v>
      </c>
      <c r="H262" s="356">
        <v>3219.1666666666665</v>
      </c>
      <c r="I262" s="356">
        <v>3288.5333333333333</v>
      </c>
      <c r="J262" s="356">
        <v>3377.0666666666666</v>
      </c>
      <c r="K262" s="355">
        <v>3200</v>
      </c>
      <c r="L262" s="355">
        <v>3042.1</v>
      </c>
      <c r="M262" s="355">
        <v>0.58960999999999997</v>
      </c>
      <c r="N262" s="1"/>
      <c r="O262" s="1"/>
    </row>
    <row r="263" spans="1:15" ht="12.75" customHeight="1">
      <c r="A263" s="30">
        <v>253</v>
      </c>
      <c r="B263" s="384" t="s">
        <v>417</v>
      </c>
      <c r="C263" s="355">
        <v>480.55</v>
      </c>
      <c r="D263" s="356">
        <v>485.05</v>
      </c>
      <c r="E263" s="356">
        <v>467.15000000000003</v>
      </c>
      <c r="F263" s="356">
        <v>453.75</v>
      </c>
      <c r="G263" s="356">
        <v>435.85</v>
      </c>
      <c r="H263" s="356">
        <v>498.45000000000005</v>
      </c>
      <c r="I263" s="356">
        <v>516.35</v>
      </c>
      <c r="J263" s="356">
        <v>529.75</v>
      </c>
      <c r="K263" s="355">
        <v>502.95</v>
      </c>
      <c r="L263" s="355">
        <v>471.65</v>
      </c>
      <c r="M263" s="355">
        <v>4.7744999999999997</v>
      </c>
      <c r="N263" s="1"/>
      <c r="O263" s="1"/>
    </row>
    <row r="264" spans="1:15" ht="12.75" customHeight="1">
      <c r="A264" s="30">
        <v>254</v>
      </c>
      <c r="B264" s="384" t="s">
        <v>418</v>
      </c>
      <c r="C264" s="355">
        <v>224</v>
      </c>
      <c r="D264" s="356">
        <v>222.55000000000004</v>
      </c>
      <c r="E264" s="356">
        <v>218.50000000000009</v>
      </c>
      <c r="F264" s="356">
        <v>213.00000000000006</v>
      </c>
      <c r="G264" s="356">
        <v>208.9500000000001</v>
      </c>
      <c r="H264" s="356">
        <v>228.05000000000007</v>
      </c>
      <c r="I264" s="356">
        <v>232.10000000000002</v>
      </c>
      <c r="J264" s="356">
        <v>237.60000000000005</v>
      </c>
      <c r="K264" s="355">
        <v>226.6</v>
      </c>
      <c r="L264" s="355">
        <v>217.05</v>
      </c>
      <c r="M264" s="355">
        <v>6.0249699999999997</v>
      </c>
      <c r="N264" s="1"/>
      <c r="O264" s="1"/>
    </row>
    <row r="265" spans="1:15" ht="12.75" customHeight="1">
      <c r="A265" s="30">
        <v>255</v>
      </c>
      <c r="B265" s="384" t="s">
        <v>419</v>
      </c>
      <c r="C265" s="355">
        <v>121.6</v>
      </c>
      <c r="D265" s="356">
        <v>120.16666666666667</v>
      </c>
      <c r="E265" s="356">
        <v>118.38333333333334</v>
      </c>
      <c r="F265" s="356">
        <v>115.16666666666667</v>
      </c>
      <c r="G265" s="356">
        <v>113.38333333333334</v>
      </c>
      <c r="H265" s="356">
        <v>123.38333333333334</v>
      </c>
      <c r="I265" s="356">
        <v>125.16666666666667</v>
      </c>
      <c r="J265" s="356">
        <v>128.38333333333333</v>
      </c>
      <c r="K265" s="355">
        <v>121.95</v>
      </c>
      <c r="L265" s="355">
        <v>116.95</v>
      </c>
      <c r="M265" s="355">
        <v>7.0971700000000002</v>
      </c>
      <c r="N265" s="1"/>
      <c r="O265" s="1"/>
    </row>
    <row r="266" spans="1:15" ht="12.75" customHeight="1">
      <c r="A266" s="30">
        <v>256</v>
      </c>
      <c r="B266" s="384" t="s">
        <v>420</v>
      </c>
      <c r="C266" s="355">
        <v>68.7</v>
      </c>
      <c r="D266" s="356">
        <v>68.13333333333334</v>
      </c>
      <c r="E266" s="356">
        <v>67.066666666666677</v>
      </c>
      <c r="F266" s="356">
        <v>65.433333333333337</v>
      </c>
      <c r="G266" s="356">
        <v>64.366666666666674</v>
      </c>
      <c r="H266" s="356">
        <v>69.76666666666668</v>
      </c>
      <c r="I266" s="356">
        <v>70.833333333333343</v>
      </c>
      <c r="J266" s="356">
        <v>72.466666666666683</v>
      </c>
      <c r="K266" s="355">
        <v>69.2</v>
      </c>
      <c r="L266" s="355">
        <v>66.5</v>
      </c>
      <c r="M266" s="355">
        <v>6.0155000000000003</v>
      </c>
      <c r="N266" s="1"/>
      <c r="O266" s="1"/>
    </row>
    <row r="267" spans="1:15" ht="12.75" customHeight="1">
      <c r="A267" s="30">
        <v>257</v>
      </c>
      <c r="B267" s="384" t="s">
        <v>424</v>
      </c>
      <c r="C267" s="355">
        <v>196.9</v>
      </c>
      <c r="D267" s="356">
        <v>193.61666666666667</v>
      </c>
      <c r="E267" s="356">
        <v>188.63333333333335</v>
      </c>
      <c r="F267" s="356">
        <v>180.36666666666667</v>
      </c>
      <c r="G267" s="356">
        <v>175.38333333333335</v>
      </c>
      <c r="H267" s="356">
        <v>201.88333333333335</v>
      </c>
      <c r="I267" s="356">
        <v>206.8666666666667</v>
      </c>
      <c r="J267" s="356">
        <v>215.13333333333335</v>
      </c>
      <c r="K267" s="355">
        <v>198.6</v>
      </c>
      <c r="L267" s="355">
        <v>185.35</v>
      </c>
      <c r="M267" s="355">
        <v>17.189419999999998</v>
      </c>
      <c r="N267" s="1"/>
      <c r="O267" s="1"/>
    </row>
    <row r="268" spans="1:15" ht="12.75" customHeight="1">
      <c r="A268" s="30">
        <v>258</v>
      </c>
      <c r="B268" s="384" t="s">
        <v>423</v>
      </c>
      <c r="C268" s="355">
        <v>372.85</v>
      </c>
      <c r="D268" s="356">
        <v>369.9666666666667</v>
      </c>
      <c r="E268" s="356">
        <v>361.88333333333338</v>
      </c>
      <c r="F268" s="356">
        <v>350.91666666666669</v>
      </c>
      <c r="G268" s="356">
        <v>342.83333333333337</v>
      </c>
      <c r="H268" s="356">
        <v>380.93333333333339</v>
      </c>
      <c r="I268" s="356">
        <v>389.01666666666665</v>
      </c>
      <c r="J268" s="356">
        <v>399.98333333333341</v>
      </c>
      <c r="K268" s="355">
        <v>378.05</v>
      </c>
      <c r="L268" s="355">
        <v>359</v>
      </c>
      <c r="M268" s="355">
        <v>3.2126299999999999</v>
      </c>
      <c r="N268" s="1"/>
      <c r="O268" s="1"/>
    </row>
    <row r="269" spans="1:15" ht="12.75" customHeight="1">
      <c r="A269" s="30">
        <v>259</v>
      </c>
      <c r="B269" s="384" t="s">
        <v>267</v>
      </c>
      <c r="C269" s="355">
        <v>328.8</v>
      </c>
      <c r="D269" s="356">
        <v>323.64999999999998</v>
      </c>
      <c r="E269" s="356">
        <v>313.29999999999995</v>
      </c>
      <c r="F269" s="356">
        <v>297.79999999999995</v>
      </c>
      <c r="G269" s="356">
        <v>287.44999999999993</v>
      </c>
      <c r="H269" s="356">
        <v>339.15</v>
      </c>
      <c r="I269" s="356">
        <v>349.5</v>
      </c>
      <c r="J269" s="356">
        <v>365</v>
      </c>
      <c r="K269" s="355">
        <v>334</v>
      </c>
      <c r="L269" s="355">
        <v>308.14999999999998</v>
      </c>
      <c r="M269" s="355">
        <v>4.6202699999999997</v>
      </c>
      <c r="N269" s="1"/>
      <c r="O269" s="1"/>
    </row>
    <row r="270" spans="1:15" ht="12.75" customHeight="1">
      <c r="A270" s="30">
        <v>260</v>
      </c>
      <c r="B270" s="384" t="s">
        <v>140</v>
      </c>
      <c r="C270" s="355">
        <v>640.65</v>
      </c>
      <c r="D270" s="356">
        <v>633.73333333333323</v>
      </c>
      <c r="E270" s="356">
        <v>624.01666666666642</v>
      </c>
      <c r="F270" s="356">
        <v>607.38333333333321</v>
      </c>
      <c r="G270" s="356">
        <v>597.6666666666664</v>
      </c>
      <c r="H270" s="356">
        <v>650.36666666666645</v>
      </c>
      <c r="I270" s="356">
        <v>660.08333333333337</v>
      </c>
      <c r="J270" s="356">
        <v>676.71666666666647</v>
      </c>
      <c r="K270" s="355">
        <v>643.45000000000005</v>
      </c>
      <c r="L270" s="355">
        <v>617.1</v>
      </c>
      <c r="M270" s="355">
        <v>40.018389999999997</v>
      </c>
      <c r="N270" s="1"/>
      <c r="O270" s="1"/>
    </row>
    <row r="271" spans="1:15" ht="12.75" customHeight="1">
      <c r="A271" s="30">
        <v>261</v>
      </c>
      <c r="B271" s="384" t="s">
        <v>141</v>
      </c>
      <c r="C271" s="355">
        <v>3144.5</v>
      </c>
      <c r="D271" s="356">
        <v>3083.5</v>
      </c>
      <c r="E271" s="356">
        <v>3011</v>
      </c>
      <c r="F271" s="356">
        <v>2877.5</v>
      </c>
      <c r="G271" s="356">
        <v>2805</v>
      </c>
      <c r="H271" s="356">
        <v>3217</v>
      </c>
      <c r="I271" s="356">
        <v>3289.5</v>
      </c>
      <c r="J271" s="356">
        <v>3423</v>
      </c>
      <c r="K271" s="355">
        <v>3156</v>
      </c>
      <c r="L271" s="355">
        <v>2950</v>
      </c>
      <c r="M271" s="355">
        <v>14.53009</v>
      </c>
      <c r="N271" s="1"/>
      <c r="O271" s="1"/>
    </row>
    <row r="272" spans="1:15" ht="12.75" customHeight="1">
      <c r="A272" s="30">
        <v>262</v>
      </c>
      <c r="B272" s="384" t="s">
        <v>840</v>
      </c>
      <c r="C272" s="355">
        <v>536.85</v>
      </c>
      <c r="D272" s="356">
        <v>536.2833333333333</v>
      </c>
      <c r="E272" s="356">
        <v>528.56666666666661</v>
      </c>
      <c r="F272" s="356">
        <v>520.2833333333333</v>
      </c>
      <c r="G272" s="356">
        <v>512.56666666666661</v>
      </c>
      <c r="H272" s="356">
        <v>544.56666666666661</v>
      </c>
      <c r="I272" s="356">
        <v>552.2833333333333</v>
      </c>
      <c r="J272" s="356">
        <v>560.56666666666661</v>
      </c>
      <c r="K272" s="355">
        <v>544</v>
      </c>
      <c r="L272" s="355">
        <v>528</v>
      </c>
      <c r="M272" s="355">
        <v>4.17544</v>
      </c>
      <c r="N272" s="1"/>
      <c r="O272" s="1"/>
    </row>
    <row r="273" spans="1:15" ht="12.75" customHeight="1">
      <c r="A273" s="30">
        <v>263</v>
      </c>
      <c r="B273" s="384" t="s">
        <v>841</v>
      </c>
      <c r="C273" s="355">
        <v>452.4</v>
      </c>
      <c r="D273" s="356">
        <v>452.2833333333333</v>
      </c>
      <c r="E273" s="356">
        <v>447.11666666666662</v>
      </c>
      <c r="F273" s="356">
        <v>441.83333333333331</v>
      </c>
      <c r="G273" s="356">
        <v>436.66666666666663</v>
      </c>
      <c r="H273" s="356">
        <v>457.56666666666661</v>
      </c>
      <c r="I273" s="356">
        <v>462.73333333333335</v>
      </c>
      <c r="J273" s="356">
        <v>468.01666666666659</v>
      </c>
      <c r="K273" s="355">
        <v>457.45</v>
      </c>
      <c r="L273" s="355">
        <v>447</v>
      </c>
      <c r="M273" s="355">
        <v>0.9173</v>
      </c>
      <c r="N273" s="1"/>
      <c r="O273" s="1"/>
    </row>
    <row r="274" spans="1:15" ht="12.75" customHeight="1">
      <c r="A274" s="30">
        <v>264</v>
      </c>
      <c r="B274" s="384" t="s">
        <v>426</v>
      </c>
      <c r="C274" s="355">
        <v>838.05</v>
      </c>
      <c r="D274" s="356">
        <v>826.73333333333323</v>
      </c>
      <c r="E274" s="356">
        <v>805.31666666666649</v>
      </c>
      <c r="F274" s="356">
        <v>772.58333333333326</v>
      </c>
      <c r="G274" s="356">
        <v>751.16666666666652</v>
      </c>
      <c r="H274" s="356">
        <v>859.46666666666647</v>
      </c>
      <c r="I274" s="356">
        <v>880.88333333333321</v>
      </c>
      <c r="J274" s="356">
        <v>913.61666666666645</v>
      </c>
      <c r="K274" s="355">
        <v>848.15</v>
      </c>
      <c r="L274" s="355">
        <v>794</v>
      </c>
      <c r="M274" s="355">
        <v>6.3704900000000002</v>
      </c>
      <c r="N274" s="1"/>
      <c r="O274" s="1"/>
    </row>
    <row r="275" spans="1:15" ht="12.75" customHeight="1">
      <c r="A275" s="30">
        <v>265</v>
      </c>
      <c r="B275" s="384" t="s">
        <v>427</v>
      </c>
      <c r="C275" s="355">
        <v>136.15</v>
      </c>
      <c r="D275" s="356">
        <v>135.95000000000002</v>
      </c>
      <c r="E275" s="356">
        <v>134.30000000000004</v>
      </c>
      <c r="F275" s="356">
        <v>132.45000000000002</v>
      </c>
      <c r="G275" s="356">
        <v>130.80000000000004</v>
      </c>
      <c r="H275" s="356">
        <v>137.80000000000004</v>
      </c>
      <c r="I275" s="356">
        <v>139.45000000000002</v>
      </c>
      <c r="J275" s="356">
        <v>141.30000000000004</v>
      </c>
      <c r="K275" s="355">
        <v>137.6</v>
      </c>
      <c r="L275" s="355">
        <v>134.1</v>
      </c>
      <c r="M275" s="355">
        <v>1.75292</v>
      </c>
      <c r="N275" s="1"/>
      <c r="O275" s="1"/>
    </row>
    <row r="276" spans="1:15" ht="12.75" customHeight="1">
      <c r="A276" s="30">
        <v>266</v>
      </c>
      <c r="B276" s="384" t="s">
        <v>434</v>
      </c>
      <c r="C276" s="355">
        <v>1264.55</v>
      </c>
      <c r="D276" s="356">
        <v>1254.6166666666666</v>
      </c>
      <c r="E276" s="356">
        <v>1227.333333333333</v>
      </c>
      <c r="F276" s="356">
        <v>1190.1166666666666</v>
      </c>
      <c r="G276" s="356">
        <v>1162.833333333333</v>
      </c>
      <c r="H276" s="356">
        <v>1291.833333333333</v>
      </c>
      <c r="I276" s="356">
        <v>1319.1166666666663</v>
      </c>
      <c r="J276" s="356">
        <v>1356.333333333333</v>
      </c>
      <c r="K276" s="355">
        <v>1281.9000000000001</v>
      </c>
      <c r="L276" s="355">
        <v>1217.4000000000001</v>
      </c>
      <c r="M276" s="355">
        <v>0.72458999999999996</v>
      </c>
      <c r="N276" s="1"/>
      <c r="O276" s="1"/>
    </row>
    <row r="277" spans="1:15" ht="12.75" customHeight="1">
      <c r="A277" s="30">
        <v>267</v>
      </c>
      <c r="B277" s="384" t="s">
        <v>435</v>
      </c>
      <c r="C277" s="355">
        <v>382.2</v>
      </c>
      <c r="D277" s="356">
        <v>380.73333333333335</v>
      </c>
      <c r="E277" s="356">
        <v>371.4666666666667</v>
      </c>
      <c r="F277" s="356">
        <v>360.73333333333335</v>
      </c>
      <c r="G277" s="356">
        <v>351.4666666666667</v>
      </c>
      <c r="H277" s="356">
        <v>391.4666666666667</v>
      </c>
      <c r="I277" s="356">
        <v>400.73333333333335</v>
      </c>
      <c r="J277" s="356">
        <v>411.4666666666667</v>
      </c>
      <c r="K277" s="355">
        <v>390</v>
      </c>
      <c r="L277" s="355">
        <v>370</v>
      </c>
      <c r="M277" s="355">
        <v>0.91205999999999998</v>
      </c>
      <c r="N277" s="1"/>
      <c r="O277" s="1"/>
    </row>
    <row r="278" spans="1:15" ht="12.75" customHeight="1">
      <c r="A278" s="30">
        <v>268</v>
      </c>
      <c r="B278" s="384" t="s">
        <v>842</v>
      </c>
      <c r="C278" s="355">
        <v>63.3</v>
      </c>
      <c r="D278" s="356">
        <v>63.333333333333336</v>
      </c>
      <c r="E278" s="356">
        <v>62.266666666666666</v>
      </c>
      <c r="F278" s="356">
        <v>61.233333333333327</v>
      </c>
      <c r="G278" s="356">
        <v>60.166666666666657</v>
      </c>
      <c r="H278" s="356">
        <v>64.366666666666674</v>
      </c>
      <c r="I278" s="356">
        <v>65.433333333333351</v>
      </c>
      <c r="J278" s="356">
        <v>66.466666666666683</v>
      </c>
      <c r="K278" s="355">
        <v>64.400000000000006</v>
      </c>
      <c r="L278" s="355">
        <v>62.3</v>
      </c>
      <c r="M278" s="355">
        <v>8.7374799999999997</v>
      </c>
      <c r="N278" s="1"/>
      <c r="O278" s="1"/>
    </row>
    <row r="279" spans="1:15" ht="12.75" customHeight="1">
      <c r="A279" s="30">
        <v>269</v>
      </c>
      <c r="B279" s="384" t="s">
        <v>436</v>
      </c>
      <c r="C279" s="355">
        <v>493.45</v>
      </c>
      <c r="D279" s="356">
        <v>489.2</v>
      </c>
      <c r="E279" s="356">
        <v>482.25</v>
      </c>
      <c r="F279" s="356">
        <v>471.05</v>
      </c>
      <c r="G279" s="356">
        <v>464.1</v>
      </c>
      <c r="H279" s="356">
        <v>500.4</v>
      </c>
      <c r="I279" s="356">
        <v>507.34999999999991</v>
      </c>
      <c r="J279" s="356">
        <v>518.54999999999995</v>
      </c>
      <c r="K279" s="355">
        <v>496.15</v>
      </c>
      <c r="L279" s="355">
        <v>478</v>
      </c>
      <c r="M279" s="355">
        <v>0.99668000000000001</v>
      </c>
      <c r="N279" s="1"/>
      <c r="O279" s="1"/>
    </row>
    <row r="280" spans="1:15" ht="12.75" customHeight="1">
      <c r="A280" s="30">
        <v>270</v>
      </c>
      <c r="B280" s="384" t="s">
        <v>437</v>
      </c>
      <c r="C280" s="355">
        <v>52.4</v>
      </c>
      <c r="D280" s="356">
        <v>51.933333333333337</v>
      </c>
      <c r="E280" s="356">
        <v>50.966666666666676</v>
      </c>
      <c r="F280" s="356">
        <v>49.533333333333339</v>
      </c>
      <c r="G280" s="356">
        <v>48.566666666666677</v>
      </c>
      <c r="H280" s="356">
        <v>53.366666666666674</v>
      </c>
      <c r="I280" s="356">
        <v>54.333333333333343</v>
      </c>
      <c r="J280" s="356">
        <v>55.766666666666673</v>
      </c>
      <c r="K280" s="355">
        <v>52.9</v>
      </c>
      <c r="L280" s="355">
        <v>50.5</v>
      </c>
      <c r="M280" s="355">
        <v>27.909400000000002</v>
      </c>
      <c r="N280" s="1"/>
      <c r="O280" s="1"/>
    </row>
    <row r="281" spans="1:15" ht="12.75" customHeight="1">
      <c r="A281" s="30">
        <v>271</v>
      </c>
      <c r="B281" s="384" t="s">
        <v>439</v>
      </c>
      <c r="C281" s="355">
        <v>484.95</v>
      </c>
      <c r="D281" s="356">
        <v>483.29999999999995</v>
      </c>
      <c r="E281" s="356">
        <v>474.19999999999993</v>
      </c>
      <c r="F281" s="356">
        <v>463.45</v>
      </c>
      <c r="G281" s="356">
        <v>454.34999999999997</v>
      </c>
      <c r="H281" s="356">
        <v>494.0499999999999</v>
      </c>
      <c r="I281" s="356">
        <v>503.14999999999992</v>
      </c>
      <c r="J281" s="356">
        <v>513.89999999999986</v>
      </c>
      <c r="K281" s="355">
        <v>492.4</v>
      </c>
      <c r="L281" s="355">
        <v>472.55</v>
      </c>
      <c r="M281" s="355">
        <v>2.0331600000000001</v>
      </c>
      <c r="N281" s="1"/>
      <c r="O281" s="1"/>
    </row>
    <row r="282" spans="1:15" ht="12.75" customHeight="1">
      <c r="A282" s="30">
        <v>272</v>
      </c>
      <c r="B282" s="384" t="s">
        <v>429</v>
      </c>
      <c r="C282" s="355">
        <v>1024.05</v>
      </c>
      <c r="D282" s="356">
        <v>1012.6166666666667</v>
      </c>
      <c r="E282" s="356">
        <v>996.43333333333339</v>
      </c>
      <c r="F282" s="356">
        <v>968.81666666666672</v>
      </c>
      <c r="G282" s="356">
        <v>952.63333333333344</v>
      </c>
      <c r="H282" s="356">
        <v>1040.2333333333333</v>
      </c>
      <c r="I282" s="356">
        <v>1056.4166666666665</v>
      </c>
      <c r="J282" s="356">
        <v>1084.0333333333333</v>
      </c>
      <c r="K282" s="355">
        <v>1028.8</v>
      </c>
      <c r="L282" s="355">
        <v>985</v>
      </c>
      <c r="M282" s="355">
        <v>1.52152</v>
      </c>
      <c r="N282" s="1"/>
      <c r="O282" s="1"/>
    </row>
    <row r="283" spans="1:15" ht="12.75" customHeight="1">
      <c r="A283" s="30">
        <v>273</v>
      </c>
      <c r="B283" s="384" t="s">
        <v>430</v>
      </c>
      <c r="C283" s="355">
        <v>308.95</v>
      </c>
      <c r="D283" s="356">
        <v>303.68333333333334</v>
      </c>
      <c r="E283" s="356">
        <v>297.36666666666667</v>
      </c>
      <c r="F283" s="356">
        <v>285.78333333333336</v>
      </c>
      <c r="G283" s="356">
        <v>279.4666666666667</v>
      </c>
      <c r="H283" s="356">
        <v>315.26666666666665</v>
      </c>
      <c r="I283" s="356">
        <v>321.58333333333337</v>
      </c>
      <c r="J283" s="356">
        <v>333.16666666666663</v>
      </c>
      <c r="K283" s="355">
        <v>310</v>
      </c>
      <c r="L283" s="355">
        <v>292.10000000000002</v>
      </c>
      <c r="M283" s="355">
        <v>5.2770700000000001</v>
      </c>
      <c r="N283" s="1"/>
      <c r="O283" s="1"/>
    </row>
    <row r="284" spans="1:15" ht="12.75" customHeight="1">
      <c r="A284" s="30">
        <v>274</v>
      </c>
      <c r="B284" s="384" t="s">
        <v>142</v>
      </c>
      <c r="C284" s="355">
        <v>1813.1</v>
      </c>
      <c r="D284" s="356">
        <v>1792.7166666666665</v>
      </c>
      <c r="E284" s="356">
        <v>1766.4333333333329</v>
      </c>
      <c r="F284" s="356">
        <v>1719.7666666666664</v>
      </c>
      <c r="G284" s="356">
        <v>1693.4833333333329</v>
      </c>
      <c r="H284" s="356">
        <v>1839.383333333333</v>
      </c>
      <c r="I284" s="356">
        <v>1865.6666666666663</v>
      </c>
      <c r="J284" s="356">
        <v>1912.333333333333</v>
      </c>
      <c r="K284" s="355">
        <v>1819</v>
      </c>
      <c r="L284" s="355">
        <v>1746.05</v>
      </c>
      <c r="M284" s="355">
        <v>20.55275</v>
      </c>
      <c r="N284" s="1"/>
      <c r="O284" s="1"/>
    </row>
    <row r="285" spans="1:15" ht="12.75" customHeight="1">
      <c r="A285" s="30">
        <v>275</v>
      </c>
      <c r="B285" s="384" t="s">
        <v>431</v>
      </c>
      <c r="C285" s="355">
        <v>576.75</v>
      </c>
      <c r="D285" s="356">
        <v>564.51666666666677</v>
      </c>
      <c r="E285" s="356">
        <v>545.08333333333348</v>
      </c>
      <c r="F285" s="356">
        <v>513.41666666666674</v>
      </c>
      <c r="G285" s="356">
        <v>493.98333333333346</v>
      </c>
      <c r="H285" s="356">
        <v>596.18333333333351</v>
      </c>
      <c r="I285" s="356">
        <v>615.61666666666667</v>
      </c>
      <c r="J285" s="356">
        <v>647.28333333333353</v>
      </c>
      <c r="K285" s="355">
        <v>583.95000000000005</v>
      </c>
      <c r="L285" s="355">
        <v>532.85</v>
      </c>
      <c r="M285" s="355">
        <v>19.420439999999999</v>
      </c>
      <c r="N285" s="1"/>
      <c r="O285" s="1"/>
    </row>
    <row r="286" spans="1:15" ht="12.75" customHeight="1">
      <c r="A286" s="30">
        <v>276</v>
      </c>
      <c r="B286" s="384" t="s">
        <v>428</v>
      </c>
      <c r="C286" s="355">
        <v>659.85</v>
      </c>
      <c r="D286" s="356">
        <v>652.56666666666672</v>
      </c>
      <c r="E286" s="356">
        <v>637.33333333333348</v>
      </c>
      <c r="F286" s="356">
        <v>614.81666666666672</v>
      </c>
      <c r="G286" s="356">
        <v>599.58333333333348</v>
      </c>
      <c r="H286" s="356">
        <v>675.08333333333348</v>
      </c>
      <c r="I286" s="356">
        <v>690.31666666666683</v>
      </c>
      <c r="J286" s="356">
        <v>712.83333333333348</v>
      </c>
      <c r="K286" s="355">
        <v>667.8</v>
      </c>
      <c r="L286" s="355">
        <v>630.04999999999995</v>
      </c>
      <c r="M286" s="355">
        <v>5.0482199999999997</v>
      </c>
      <c r="N286" s="1"/>
      <c r="O286" s="1"/>
    </row>
    <row r="287" spans="1:15" ht="12.75" customHeight="1">
      <c r="A287" s="30">
        <v>277</v>
      </c>
      <c r="B287" s="384" t="s">
        <v>432</v>
      </c>
      <c r="C287" s="355">
        <v>197.55</v>
      </c>
      <c r="D287" s="356">
        <v>200.15</v>
      </c>
      <c r="E287" s="356">
        <v>193.3</v>
      </c>
      <c r="F287" s="356">
        <v>189.05</v>
      </c>
      <c r="G287" s="356">
        <v>182.20000000000002</v>
      </c>
      <c r="H287" s="356">
        <v>204.4</v>
      </c>
      <c r="I287" s="356">
        <v>211.24999999999997</v>
      </c>
      <c r="J287" s="356">
        <v>215.5</v>
      </c>
      <c r="K287" s="355">
        <v>207</v>
      </c>
      <c r="L287" s="355">
        <v>195.9</v>
      </c>
      <c r="M287" s="355">
        <v>10.87628</v>
      </c>
      <c r="N287" s="1"/>
      <c r="O287" s="1"/>
    </row>
    <row r="288" spans="1:15" ht="12.75" customHeight="1">
      <c r="A288" s="30">
        <v>278</v>
      </c>
      <c r="B288" s="384" t="s">
        <v>433</v>
      </c>
      <c r="C288" s="355">
        <v>1107.9000000000001</v>
      </c>
      <c r="D288" s="356">
        <v>1093.9666666666667</v>
      </c>
      <c r="E288" s="356">
        <v>1071.0833333333335</v>
      </c>
      <c r="F288" s="356">
        <v>1034.2666666666669</v>
      </c>
      <c r="G288" s="356">
        <v>1011.3833333333337</v>
      </c>
      <c r="H288" s="356">
        <v>1130.7833333333333</v>
      </c>
      <c r="I288" s="356">
        <v>1153.6666666666665</v>
      </c>
      <c r="J288" s="356">
        <v>1190.4833333333331</v>
      </c>
      <c r="K288" s="355">
        <v>1116.8499999999999</v>
      </c>
      <c r="L288" s="355">
        <v>1057.1500000000001</v>
      </c>
      <c r="M288" s="355">
        <v>9.7409999999999997E-2</v>
      </c>
      <c r="N288" s="1"/>
      <c r="O288" s="1"/>
    </row>
    <row r="289" spans="1:15" ht="12.75" customHeight="1">
      <c r="A289" s="30">
        <v>279</v>
      </c>
      <c r="B289" s="384" t="s">
        <v>438</v>
      </c>
      <c r="C289" s="355">
        <v>512.35</v>
      </c>
      <c r="D289" s="356">
        <v>512.7833333333333</v>
      </c>
      <c r="E289" s="356">
        <v>506.56666666666661</v>
      </c>
      <c r="F289" s="356">
        <v>500.7833333333333</v>
      </c>
      <c r="G289" s="356">
        <v>494.56666666666661</v>
      </c>
      <c r="H289" s="356">
        <v>518.56666666666661</v>
      </c>
      <c r="I289" s="356">
        <v>524.7833333333333</v>
      </c>
      <c r="J289" s="356">
        <v>530.56666666666661</v>
      </c>
      <c r="K289" s="355">
        <v>519</v>
      </c>
      <c r="L289" s="355">
        <v>507</v>
      </c>
      <c r="M289" s="355">
        <v>0.9385</v>
      </c>
      <c r="N289" s="1"/>
      <c r="O289" s="1"/>
    </row>
    <row r="290" spans="1:15" ht="12.75" customHeight="1">
      <c r="A290" s="30">
        <v>280</v>
      </c>
      <c r="B290" s="384" t="s">
        <v>143</v>
      </c>
      <c r="C290" s="355">
        <v>72.099999999999994</v>
      </c>
      <c r="D290" s="356">
        <v>71.05</v>
      </c>
      <c r="E290" s="356">
        <v>69.8</v>
      </c>
      <c r="F290" s="356">
        <v>67.5</v>
      </c>
      <c r="G290" s="356">
        <v>66.25</v>
      </c>
      <c r="H290" s="356">
        <v>73.349999999999994</v>
      </c>
      <c r="I290" s="356">
        <v>74.599999999999994</v>
      </c>
      <c r="J290" s="356">
        <v>76.899999999999991</v>
      </c>
      <c r="K290" s="355">
        <v>72.3</v>
      </c>
      <c r="L290" s="355">
        <v>68.75</v>
      </c>
      <c r="M290" s="355">
        <v>70.593540000000004</v>
      </c>
      <c r="N290" s="1"/>
      <c r="O290" s="1"/>
    </row>
    <row r="291" spans="1:15" ht="12.75" customHeight="1">
      <c r="A291" s="30">
        <v>281</v>
      </c>
      <c r="B291" s="384" t="s">
        <v>144</v>
      </c>
      <c r="C291" s="355">
        <v>2712.5</v>
      </c>
      <c r="D291" s="356">
        <v>2679.5333333333333</v>
      </c>
      <c r="E291" s="356">
        <v>2634.0666666666666</v>
      </c>
      <c r="F291" s="356">
        <v>2555.6333333333332</v>
      </c>
      <c r="G291" s="356">
        <v>2510.1666666666665</v>
      </c>
      <c r="H291" s="356">
        <v>2757.9666666666667</v>
      </c>
      <c r="I291" s="356">
        <v>2803.4333333333329</v>
      </c>
      <c r="J291" s="356">
        <v>2881.8666666666668</v>
      </c>
      <c r="K291" s="355">
        <v>2725</v>
      </c>
      <c r="L291" s="355">
        <v>2601.1</v>
      </c>
      <c r="M291" s="355">
        <v>2.8411499999999998</v>
      </c>
      <c r="N291" s="1"/>
      <c r="O291" s="1"/>
    </row>
    <row r="292" spans="1:15" ht="12.75" customHeight="1">
      <c r="A292" s="30">
        <v>282</v>
      </c>
      <c r="B292" s="384" t="s">
        <v>440</v>
      </c>
      <c r="C292" s="355">
        <v>356.9</v>
      </c>
      <c r="D292" s="356">
        <v>355.7</v>
      </c>
      <c r="E292" s="356">
        <v>347.4</v>
      </c>
      <c r="F292" s="356">
        <v>337.9</v>
      </c>
      <c r="G292" s="356">
        <v>329.59999999999997</v>
      </c>
      <c r="H292" s="356">
        <v>365.2</v>
      </c>
      <c r="I292" s="356">
        <v>373.50000000000006</v>
      </c>
      <c r="J292" s="356">
        <v>383</v>
      </c>
      <c r="K292" s="355">
        <v>364</v>
      </c>
      <c r="L292" s="355">
        <v>346.2</v>
      </c>
      <c r="M292" s="355">
        <v>1.85347</v>
      </c>
      <c r="N292" s="1"/>
      <c r="O292" s="1"/>
    </row>
    <row r="293" spans="1:15" ht="12.75" customHeight="1">
      <c r="A293" s="30">
        <v>283</v>
      </c>
      <c r="B293" s="384" t="s">
        <v>268</v>
      </c>
      <c r="C293" s="355">
        <v>549.95000000000005</v>
      </c>
      <c r="D293" s="356">
        <v>544.13333333333333</v>
      </c>
      <c r="E293" s="356">
        <v>536.31666666666661</v>
      </c>
      <c r="F293" s="356">
        <v>522.68333333333328</v>
      </c>
      <c r="G293" s="356">
        <v>514.86666666666656</v>
      </c>
      <c r="H293" s="356">
        <v>557.76666666666665</v>
      </c>
      <c r="I293" s="356">
        <v>565.58333333333348</v>
      </c>
      <c r="J293" s="356">
        <v>579.2166666666667</v>
      </c>
      <c r="K293" s="355">
        <v>551.95000000000005</v>
      </c>
      <c r="L293" s="355">
        <v>530.5</v>
      </c>
      <c r="M293" s="355">
        <v>32.365569999999998</v>
      </c>
      <c r="N293" s="1"/>
      <c r="O293" s="1"/>
    </row>
    <row r="294" spans="1:15" ht="12.75" customHeight="1">
      <c r="A294" s="30">
        <v>284</v>
      </c>
      <c r="B294" s="384" t="s">
        <v>441</v>
      </c>
      <c r="C294" s="355">
        <v>10802.9</v>
      </c>
      <c r="D294" s="356">
        <v>10733.833333333332</v>
      </c>
      <c r="E294" s="356">
        <v>10477.616666666665</v>
      </c>
      <c r="F294" s="356">
        <v>10152.333333333332</v>
      </c>
      <c r="G294" s="356">
        <v>9896.116666666665</v>
      </c>
      <c r="H294" s="356">
        <v>11059.116666666665</v>
      </c>
      <c r="I294" s="356">
        <v>11315.333333333332</v>
      </c>
      <c r="J294" s="356">
        <v>11640.616666666665</v>
      </c>
      <c r="K294" s="355">
        <v>10990.05</v>
      </c>
      <c r="L294" s="355">
        <v>10408.549999999999</v>
      </c>
      <c r="M294" s="355">
        <v>0.18879000000000001</v>
      </c>
      <c r="N294" s="1"/>
      <c r="O294" s="1"/>
    </row>
    <row r="295" spans="1:15" ht="12.75" customHeight="1">
      <c r="A295" s="30">
        <v>285</v>
      </c>
      <c r="B295" s="384" t="s">
        <v>442</v>
      </c>
      <c r="C295" s="355">
        <v>49.7</v>
      </c>
      <c r="D295" s="356">
        <v>48.800000000000004</v>
      </c>
      <c r="E295" s="356">
        <v>47.600000000000009</v>
      </c>
      <c r="F295" s="356">
        <v>45.500000000000007</v>
      </c>
      <c r="G295" s="356">
        <v>44.300000000000011</v>
      </c>
      <c r="H295" s="356">
        <v>50.900000000000006</v>
      </c>
      <c r="I295" s="356">
        <v>52.100000000000009</v>
      </c>
      <c r="J295" s="356">
        <v>54.2</v>
      </c>
      <c r="K295" s="355">
        <v>50</v>
      </c>
      <c r="L295" s="355">
        <v>46.7</v>
      </c>
      <c r="M295" s="355">
        <v>37.573639999999997</v>
      </c>
      <c r="N295" s="1"/>
      <c r="O295" s="1"/>
    </row>
    <row r="296" spans="1:15" ht="12.75" customHeight="1">
      <c r="A296" s="30">
        <v>286</v>
      </c>
      <c r="B296" s="384" t="s">
        <v>145</v>
      </c>
      <c r="C296" s="355">
        <v>387</v>
      </c>
      <c r="D296" s="356">
        <v>378.34999999999997</v>
      </c>
      <c r="E296" s="356">
        <v>367.69999999999993</v>
      </c>
      <c r="F296" s="356">
        <v>348.4</v>
      </c>
      <c r="G296" s="356">
        <v>337.74999999999994</v>
      </c>
      <c r="H296" s="356">
        <v>397.64999999999992</v>
      </c>
      <c r="I296" s="356">
        <v>408.2999999999999</v>
      </c>
      <c r="J296" s="356">
        <v>427.59999999999991</v>
      </c>
      <c r="K296" s="355">
        <v>389</v>
      </c>
      <c r="L296" s="355">
        <v>359.05</v>
      </c>
      <c r="M296" s="355">
        <v>99.695329999999998</v>
      </c>
      <c r="N296" s="1"/>
      <c r="O296" s="1"/>
    </row>
    <row r="297" spans="1:15" ht="12.75" customHeight="1">
      <c r="A297" s="30">
        <v>287</v>
      </c>
      <c r="B297" s="384" t="s">
        <v>443</v>
      </c>
      <c r="C297" s="355">
        <v>2619.9</v>
      </c>
      <c r="D297" s="356">
        <v>2609.9500000000003</v>
      </c>
      <c r="E297" s="356">
        <v>2585.3500000000004</v>
      </c>
      <c r="F297" s="356">
        <v>2550.8000000000002</v>
      </c>
      <c r="G297" s="356">
        <v>2526.2000000000003</v>
      </c>
      <c r="H297" s="356">
        <v>2644.5000000000005</v>
      </c>
      <c r="I297" s="356">
        <v>2669.1</v>
      </c>
      <c r="J297" s="356">
        <v>2703.6500000000005</v>
      </c>
      <c r="K297" s="355">
        <v>2634.55</v>
      </c>
      <c r="L297" s="355">
        <v>2575.4</v>
      </c>
      <c r="M297" s="355">
        <v>0.42320000000000002</v>
      </c>
      <c r="N297" s="1"/>
      <c r="O297" s="1"/>
    </row>
    <row r="298" spans="1:15" ht="12.75" customHeight="1">
      <c r="A298" s="30">
        <v>288</v>
      </c>
      <c r="B298" s="384" t="s">
        <v>843</v>
      </c>
      <c r="C298" s="355">
        <v>1231.9000000000001</v>
      </c>
      <c r="D298" s="356">
        <v>1224.4333333333334</v>
      </c>
      <c r="E298" s="356">
        <v>1178.8666666666668</v>
      </c>
      <c r="F298" s="356">
        <v>1125.8333333333335</v>
      </c>
      <c r="G298" s="356">
        <v>1080.2666666666669</v>
      </c>
      <c r="H298" s="356">
        <v>1277.4666666666667</v>
      </c>
      <c r="I298" s="356">
        <v>1323.0333333333333</v>
      </c>
      <c r="J298" s="356">
        <v>1376.0666666666666</v>
      </c>
      <c r="K298" s="355">
        <v>1270</v>
      </c>
      <c r="L298" s="355">
        <v>1171.4000000000001</v>
      </c>
      <c r="M298" s="355">
        <v>5.1032900000000003</v>
      </c>
      <c r="N298" s="1"/>
      <c r="O298" s="1"/>
    </row>
    <row r="299" spans="1:15" ht="12.75" customHeight="1">
      <c r="A299" s="30">
        <v>289</v>
      </c>
      <c r="B299" s="384" t="s">
        <v>146</v>
      </c>
      <c r="C299" s="355">
        <v>1876.05</v>
      </c>
      <c r="D299" s="356">
        <v>1854.7333333333336</v>
      </c>
      <c r="E299" s="356">
        <v>1827.4666666666672</v>
      </c>
      <c r="F299" s="356">
        <v>1778.8833333333337</v>
      </c>
      <c r="G299" s="356">
        <v>1751.6166666666672</v>
      </c>
      <c r="H299" s="356">
        <v>1903.3166666666671</v>
      </c>
      <c r="I299" s="356">
        <v>1930.5833333333335</v>
      </c>
      <c r="J299" s="356">
        <v>1979.166666666667</v>
      </c>
      <c r="K299" s="355">
        <v>1882</v>
      </c>
      <c r="L299" s="355">
        <v>1806.15</v>
      </c>
      <c r="M299" s="355">
        <v>26.021339999999999</v>
      </c>
      <c r="N299" s="1"/>
      <c r="O299" s="1"/>
    </row>
    <row r="300" spans="1:15" ht="12.75" customHeight="1">
      <c r="A300" s="30">
        <v>290</v>
      </c>
      <c r="B300" s="384" t="s">
        <v>147</v>
      </c>
      <c r="C300" s="355">
        <v>6102.65</v>
      </c>
      <c r="D300" s="356">
        <v>6033.5</v>
      </c>
      <c r="E300" s="356">
        <v>5957</v>
      </c>
      <c r="F300" s="356">
        <v>5811.35</v>
      </c>
      <c r="G300" s="356">
        <v>5734.85</v>
      </c>
      <c r="H300" s="356">
        <v>6179.15</v>
      </c>
      <c r="I300" s="356">
        <v>6255.65</v>
      </c>
      <c r="J300" s="356">
        <v>6401.2999999999993</v>
      </c>
      <c r="K300" s="355">
        <v>6110</v>
      </c>
      <c r="L300" s="355">
        <v>5887.85</v>
      </c>
      <c r="M300" s="355">
        <v>2.0459399999999999</v>
      </c>
      <c r="N300" s="1"/>
      <c r="O300" s="1"/>
    </row>
    <row r="301" spans="1:15" ht="12.75" customHeight="1">
      <c r="A301" s="30">
        <v>291</v>
      </c>
      <c r="B301" s="384" t="s">
        <v>148</v>
      </c>
      <c r="C301" s="355">
        <v>4552.5</v>
      </c>
      <c r="D301" s="356">
        <v>4518.4666666666662</v>
      </c>
      <c r="E301" s="356">
        <v>4461.9333333333325</v>
      </c>
      <c r="F301" s="356">
        <v>4371.3666666666659</v>
      </c>
      <c r="G301" s="356">
        <v>4314.8333333333321</v>
      </c>
      <c r="H301" s="356">
        <v>4609.0333333333328</v>
      </c>
      <c r="I301" s="356">
        <v>4665.5666666666675</v>
      </c>
      <c r="J301" s="356">
        <v>4756.1333333333332</v>
      </c>
      <c r="K301" s="355">
        <v>4575</v>
      </c>
      <c r="L301" s="355">
        <v>4427.8999999999996</v>
      </c>
      <c r="M301" s="355">
        <v>2.39195</v>
      </c>
      <c r="N301" s="1"/>
      <c r="O301" s="1"/>
    </row>
    <row r="302" spans="1:15" ht="12.75" customHeight="1">
      <c r="A302" s="30">
        <v>292</v>
      </c>
      <c r="B302" s="384" t="s">
        <v>149</v>
      </c>
      <c r="C302" s="355">
        <v>764.2</v>
      </c>
      <c r="D302" s="356">
        <v>760</v>
      </c>
      <c r="E302" s="356">
        <v>752.2</v>
      </c>
      <c r="F302" s="356">
        <v>740.2</v>
      </c>
      <c r="G302" s="356">
        <v>732.40000000000009</v>
      </c>
      <c r="H302" s="356">
        <v>772</v>
      </c>
      <c r="I302" s="356">
        <v>779.8</v>
      </c>
      <c r="J302" s="356">
        <v>791.8</v>
      </c>
      <c r="K302" s="355">
        <v>767.8</v>
      </c>
      <c r="L302" s="355">
        <v>748</v>
      </c>
      <c r="M302" s="355">
        <v>24.764330000000001</v>
      </c>
      <c r="N302" s="1"/>
      <c r="O302" s="1"/>
    </row>
    <row r="303" spans="1:15" ht="12.75" customHeight="1">
      <c r="A303" s="30">
        <v>293</v>
      </c>
      <c r="B303" s="384" t="s">
        <v>444</v>
      </c>
      <c r="C303" s="355">
        <v>2770.8</v>
      </c>
      <c r="D303" s="356">
        <v>2757.2666666666664</v>
      </c>
      <c r="E303" s="356">
        <v>2714.5333333333328</v>
      </c>
      <c r="F303" s="356">
        <v>2658.2666666666664</v>
      </c>
      <c r="G303" s="356">
        <v>2615.5333333333328</v>
      </c>
      <c r="H303" s="356">
        <v>2813.5333333333328</v>
      </c>
      <c r="I303" s="356">
        <v>2856.2666666666664</v>
      </c>
      <c r="J303" s="356">
        <v>2912.5333333333328</v>
      </c>
      <c r="K303" s="355">
        <v>2800</v>
      </c>
      <c r="L303" s="355">
        <v>2701</v>
      </c>
      <c r="M303" s="355">
        <v>0.31951000000000002</v>
      </c>
      <c r="N303" s="1"/>
      <c r="O303" s="1"/>
    </row>
    <row r="304" spans="1:15" ht="12.75" customHeight="1">
      <c r="A304" s="30">
        <v>294</v>
      </c>
      <c r="B304" s="384" t="s">
        <v>844</v>
      </c>
      <c r="C304" s="355">
        <v>437.25</v>
      </c>
      <c r="D304" s="356">
        <v>432.84999999999997</v>
      </c>
      <c r="E304" s="356">
        <v>424.69999999999993</v>
      </c>
      <c r="F304" s="356">
        <v>412.15</v>
      </c>
      <c r="G304" s="356">
        <v>403.99999999999994</v>
      </c>
      <c r="H304" s="356">
        <v>445.39999999999992</v>
      </c>
      <c r="I304" s="356">
        <v>453.5499999999999</v>
      </c>
      <c r="J304" s="356">
        <v>466.09999999999991</v>
      </c>
      <c r="K304" s="355">
        <v>441</v>
      </c>
      <c r="L304" s="355">
        <v>420.3</v>
      </c>
      <c r="M304" s="355">
        <v>7.8940000000000001</v>
      </c>
      <c r="N304" s="1"/>
      <c r="O304" s="1"/>
    </row>
    <row r="305" spans="1:15" ht="12.75" customHeight="1">
      <c r="A305" s="30">
        <v>295</v>
      </c>
      <c r="B305" s="384" t="s">
        <v>150</v>
      </c>
      <c r="C305" s="355">
        <v>854.6</v>
      </c>
      <c r="D305" s="356">
        <v>844.33333333333337</v>
      </c>
      <c r="E305" s="356">
        <v>830.66666666666674</v>
      </c>
      <c r="F305" s="356">
        <v>806.73333333333335</v>
      </c>
      <c r="G305" s="356">
        <v>793.06666666666672</v>
      </c>
      <c r="H305" s="356">
        <v>868.26666666666677</v>
      </c>
      <c r="I305" s="356">
        <v>881.93333333333351</v>
      </c>
      <c r="J305" s="356">
        <v>905.86666666666679</v>
      </c>
      <c r="K305" s="355">
        <v>858</v>
      </c>
      <c r="L305" s="355">
        <v>820.4</v>
      </c>
      <c r="M305" s="355">
        <v>27.283280000000001</v>
      </c>
      <c r="N305" s="1"/>
      <c r="O305" s="1"/>
    </row>
    <row r="306" spans="1:15" ht="12.75" customHeight="1">
      <c r="A306" s="30">
        <v>296</v>
      </c>
      <c r="B306" s="384" t="s">
        <v>151</v>
      </c>
      <c r="C306" s="355">
        <v>153.65</v>
      </c>
      <c r="D306" s="356">
        <v>150.79999999999998</v>
      </c>
      <c r="E306" s="356">
        <v>147.59999999999997</v>
      </c>
      <c r="F306" s="356">
        <v>141.54999999999998</v>
      </c>
      <c r="G306" s="356">
        <v>138.34999999999997</v>
      </c>
      <c r="H306" s="356">
        <v>156.84999999999997</v>
      </c>
      <c r="I306" s="356">
        <v>160.04999999999995</v>
      </c>
      <c r="J306" s="356">
        <v>166.09999999999997</v>
      </c>
      <c r="K306" s="355">
        <v>154</v>
      </c>
      <c r="L306" s="355">
        <v>144.75</v>
      </c>
      <c r="M306" s="355">
        <v>52.158479999999997</v>
      </c>
      <c r="N306" s="1"/>
      <c r="O306" s="1"/>
    </row>
    <row r="307" spans="1:15" ht="12.75" customHeight="1">
      <c r="A307" s="30">
        <v>297</v>
      </c>
      <c r="B307" s="384" t="s">
        <v>317</v>
      </c>
      <c r="C307" s="355">
        <v>19.25</v>
      </c>
      <c r="D307" s="356">
        <v>19.083333333333332</v>
      </c>
      <c r="E307" s="356">
        <v>18.816666666666663</v>
      </c>
      <c r="F307" s="356">
        <v>18.383333333333329</v>
      </c>
      <c r="G307" s="356">
        <v>18.11666666666666</v>
      </c>
      <c r="H307" s="356">
        <v>19.516666666666666</v>
      </c>
      <c r="I307" s="356">
        <v>19.783333333333339</v>
      </c>
      <c r="J307" s="356">
        <v>20.216666666666669</v>
      </c>
      <c r="K307" s="355">
        <v>19.350000000000001</v>
      </c>
      <c r="L307" s="355">
        <v>18.649999999999999</v>
      </c>
      <c r="M307" s="355">
        <v>43.71566</v>
      </c>
      <c r="N307" s="1"/>
      <c r="O307" s="1"/>
    </row>
    <row r="308" spans="1:15" ht="12.75" customHeight="1">
      <c r="A308" s="30">
        <v>298</v>
      </c>
      <c r="B308" s="384" t="s">
        <v>447</v>
      </c>
      <c r="C308" s="355">
        <v>203.25</v>
      </c>
      <c r="D308" s="356">
        <v>203.76666666666665</v>
      </c>
      <c r="E308" s="356">
        <v>199.5333333333333</v>
      </c>
      <c r="F308" s="356">
        <v>195.81666666666666</v>
      </c>
      <c r="G308" s="356">
        <v>191.58333333333331</v>
      </c>
      <c r="H308" s="356">
        <v>207.48333333333329</v>
      </c>
      <c r="I308" s="356">
        <v>211.71666666666664</v>
      </c>
      <c r="J308" s="356">
        <v>215.43333333333328</v>
      </c>
      <c r="K308" s="355">
        <v>208</v>
      </c>
      <c r="L308" s="355">
        <v>200.05</v>
      </c>
      <c r="M308" s="355">
        <v>1.47115</v>
      </c>
      <c r="N308" s="1"/>
      <c r="O308" s="1"/>
    </row>
    <row r="309" spans="1:15" ht="12.75" customHeight="1">
      <c r="A309" s="30">
        <v>299</v>
      </c>
      <c r="B309" s="384" t="s">
        <v>449</v>
      </c>
      <c r="C309" s="355">
        <v>446.55</v>
      </c>
      <c r="D309" s="356">
        <v>442.08333333333331</v>
      </c>
      <c r="E309" s="356">
        <v>425.46666666666664</v>
      </c>
      <c r="F309" s="356">
        <v>404.38333333333333</v>
      </c>
      <c r="G309" s="356">
        <v>387.76666666666665</v>
      </c>
      <c r="H309" s="356">
        <v>463.16666666666663</v>
      </c>
      <c r="I309" s="356">
        <v>479.7833333333333</v>
      </c>
      <c r="J309" s="356">
        <v>500.86666666666662</v>
      </c>
      <c r="K309" s="355">
        <v>458.7</v>
      </c>
      <c r="L309" s="355">
        <v>421</v>
      </c>
      <c r="M309" s="355">
        <v>6.83439</v>
      </c>
      <c r="N309" s="1"/>
      <c r="O309" s="1"/>
    </row>
    <row r="310" spans="1:15" ht="12.75" customHeight="1">
      <c r="A310" s="30">
        <v>300</v>
      </c>
      <c r="B310" s="384" t="s">
        <v>152</v>
      </c>
      <c r="C310" s="355">
        <v>127.6</v>
      </c>
      <c r="D310" s="356">
        <v>131</v>
      </c>
      <c r="E310" s="356">
        <v>120.35</v>
      </c>
      <c r="F310" s="356">
        <v>113.1</v>
      </c>
      <c r="G310" s="356">
        <v>102.44999999999999</v>
      </c>
      <c r="H310" s="356">
        <v>138.25</v>
      </c>
      <c r="I310" s="356">
        <v>148.89999999999998</v>
      </c>
      <c r="J310" s="356">
        <v>156.15</v>
      </c>
      <c r="K310" s="355">
        <v>141.65</v>
      </c>
      <c r="L310" s="355">
        <v>123.75</v>
      </c>
      <c r="M310" s="355">
        <v>430.55953</v>
      </c>
      <c r="N310" s="1"/>
      <c r="O310" s="1"/>
    </row>
    <row r="311" spans="1:15" ht="12.75" customHeight="1">
      <c r="A311" s="30">
        <v>301</v>
      </c>
      <c r="B311" s="384" t="s">
        <v>153</v>
      </c>
      <c r="C311" s="355">
        <v>503.15</v>
      </c>
      <c r="D311" s="356">
        <v>498.05</v>
      </c>
      <c r="E311" s="356">
        <v>492.1</v>
      </c>
      <c r="F311" s="356">
        <v>481.05</v>
      </c>
      <c r="G311" s="356">
        <v>475.1</v>
      </c>
      <c r="H311" s="356">
        <v>509.1</v>
      </c>
      <c r="I311" s="356">
        <v>515.04999999999995</v>
      </c>
      <c r="J311" s="356">
        <v>526.1</v>
      </c>
      <c r="K311" s="355">
        <v>504</v>
      </c>
      <c r="L311" s="355">
        <v>487</v>
      </c>
      <c r="M311" s="355">
        <v>15.20336</v>
      </c>
      <c r="N311" s="1"/>
      <c r="O311" s="1"/>
    </row>
    <row r="312" spans="1:15" ht="12.75" customHeight="1">
      <c r="A312" s="30">
        <v>302</v>
      </c>
      <c r="B312" s="384" t="s">
        <v>154</v>
      </c>
      <c r="C312" s="355">
        <v>8622.7000000000007</v>
      </c>
      <c r="D312" s="356">
        <v>8547.8166666666675</v>
      </c>
      <c r="E312" s="356">
        <v>8431.383333333335</v>
      </c>
      <c r="F312" s="356">
        <v>8240.0666666666675</v>
      </c>
      <c r="G312" s="356">
        <v>8123.633333333335</v>
      </c>
      <c r="H312" s="356">
        <v>8739.133333333335</v>
      </c>
      <c r="I312" s="356">
        <v>8855.5666666666657</v>
      </c>
      <c r="J312" s="356">
        <v>9046.883333333335</v>
      </c>
      <c r="K312" s="355">
        <v>8664.25</v>
      </c>
      <c r="L312" s="355">
        <v>8356.5</v>
      </c>
      <c r="M312" s="355">
        <v>6.8276599999999998</v>
      </c>
      <c r="N312" s="1"/>
      <c r="O312" s="1"/>
    </row>
    <row r="313" spans="1:15" ht="12.75" customHeight="1">
      <c r="A313" s="30">
        <v>303</v>
      </c>
      <c r="B313" s="384" t="s">
        <v>845</v>
      </c>
      <c r="C313" s="355">
        <v>2638.3</v>
      </c>
      <c r="D313" s="356">
        <v>2597.15</v>
      </c>
      <c r="E313" s="356">
        <v>2521.3000000000002</v>
      </c>
      <c r="F313" s="356">
        <v>2404.3000000000002</v>
      </c>
      <c r="G313" s="356">
        <v>2328.4500000000003</v>
      </c>
      <c r="H313" s="356">
        <v>2714.15</v>
      </c>
      <c r="I313" s="356">
        <v>2789.9999999999995</v>
      </c>
      <c r="J313" s="356">
        <v>2907</v>
      </c>
      <c r="K313" s="355">
        <v>2673</v>
      </c>
      <c r="L313" s="355">
        <v>2480.15</v>
      </c>
      <c r="M313" s="355">
        <v>0.73951999999999996</v>
      </c>
      <c r="N313" s="1"/>
      <c r="O313" s="1"/>
    </row>
    <row r="314" spans="1:15" ht="12.75" customHeight="1">
      <c r="A314" s="30">
        <v>304</v>
      </c>
      <c r="B314" s="384" t="s">
        <v>451</v>
      </c>
      <c r="C314" s="355">
        <v>371.6</v>
      </c>
      <c r="D314" s="356">
        <v>366.2833333333333</v>
      </c>
      <c r="E314" s="356">
        <v>356.41666666666663</v>
      </c>
      <c r="F314" s="356">
        <v>341.23333333333335</v>
      </c>
      <c r="G314" s="356">
        <v>331.36666666666667</v>
      </c>
      <c r="H314" s="356">
        <v>381.46666666666658</v>
      </c>
      <c r="I314" s="356">
        <v>391.33333333333326</v>
      </c>
      <c r="J314" s="356">
        <v>406.51666666666654</v>
      </c>
      <c r="K314" s="355">
        <v>376.15</v>
      </c>
      <c r="L314" s="355">
        <v>351.1</v>
      </c>
      <c r="M314" s="355">
        <v>12.05644</v>
      </c>
      <c r="N314" s="1"/>
      <c r="O314" s="1"/>
    </row>
    <row r="315" spans="1:15" ht="12.75" customHeight="1">
      <c r="A315" s="30">
        <v>305</v>
      </c>
      <c r="B315" s="384" t="s">
        <v>452</v>
      </c>
      <c r="C315" s="355">
        <v>257.14999999999998</v>
      </c>
      <c r="D315" s="356">
        <v>255.83333333333334</v>
      </c>
      <c r="E315" s="356">
        <v>250.91666666666669</v>
      </c>
      <c r="F315" s="356">
        <v>244.68333333333334</v>
      </c>
      <c r="G315" s="356">
        <v>239.76666666666668</v>
      </c>
      <c r="H315" s="356">
        <v>262.06666666666672</v>
      </c>
      <c r="I315" s="356">
        <v>266.98333333333335</v>
      </c>
      <c r="J315" s="356">
        <v>273.2166666666667</v>
      </c>
      <c r="K315" s="355">
        <v>260.75</v>
      </c>
      <c r="L315" s="355">
        <v>249.6</v>
      </c>
      <c r="M315" s="355">
        <v>2.6905600000000001</v>
      </c>
      <c r="N315" s="1"/>
      <c r="O315" s="1"/>
    </row>
    <row r="316" spans="1:15" ht="12.75" customHeight="1">
      <c r="A316" s="30">
        <v>306</v>
      </c>
      <c r="B316" s="384" t="s">
        <v>155</v>
      </c>
      <c r="C316" s="355">
        <v>851.65</v>
      </c>
      <c r="D316" s="356">
        <v>840.65</v>
      </c>
      <c r="E316" s="356">
        <v>827.3</v>
      </c>
      <c r="F316" s="356">
        <v>802.94999999999993</v>
      </c>
      <c r="G316" s="356">
        <v>789.59999999999991</v>
      </c>
      <c r="H316" s="356">
        <v>865</v>
      </c>
      <c r="I316" s="356">
        <v>878.35000000000014</v>
      </c>
      <c r="J316" s="356">
        <v>902.7</v>
      </c>
      <c r="K316" s="355">
        <v>854</v>
      </c>
      <c r="L316" s="355">
        <v>816.3</v>
      </c>
      <c r="M316" s="355">
        <v>23.666740000000001</v>
      </c>
      <c r="N316" s="1"/>
      <c r="O316" s="1"/>
    </row>
    <row r="317" spans="1:15" ht="12.75" customHeight="1">
      <c r="A317" s="30">
        <v>307</v>
      </c>
      <c r="B317" s="384" t="s">
        <v>457</v>
      </c>
      <c r="C317" s="355">
        <v>1384.9</v>
      </c>
      <c r="D317" s="356">
        <v>1373.7333333333333</v>
      </c>
      <c r="E317" s="356">
        <v>1347.1166666666668</v>
      </c>
      <c r="F317" s="356">
        <v>1309.3333333333335</v>
      </c>
      <c r="G317" s="356">
        <v>1282.7166666666669</v>
      </c>
      <c r="H317" s="356">
        <v>1411.5166666666667</v>
      </c>
      <c r="I317" s="356">
        <v>1438.133333333333</v>
      </c>
      <c r="J317" s="356">
        <v>1475.9166666666665</v>
      </c>
      <c r="K317" s="355">
        <v>1400.35</v>
      </c>
      <c r="L317" s="355">
        <v>1335.95</v>
      </c>
      <c r="M317" s="355">
        <v>5.1787700000000001</v>
      </c>
      <c r="N317" s="1"/>
      <c r="O317" s="1"/>
    </row>
    <row r="318" spans="1:15" ht="12.75" customHeight="1">
      <c r="A318" s="30">
        <v>308</v>
      </c>
      <c r="B318" s="384" t="s">
        <v>156</v>
      </c>
      <c r="C318" s="355">
        <v>1968.9</v>
      </c>
      <c r="D318" s="356">
        <v>1990.1333333333332</v>
      </c>
      <c r="E318" s="356">
        <v>1849.7666666666664</v>
      </c>
      <c r="F318" s="356">
        <v>1730.6333333333332</v>
      </c>
      <c r="G318" s="356">
        <v>1590.2666666666664</v>
      </c>
      <c r="H318" s="356">
        <v>2109.2666666666664</v>
      </c>
      <c r="I318" s="356">
        <v>2249.6333333333332</v>
      </c>
      <c r="J318" s="356">
        <v>2368.7666666666664</v>
      </c>
      <c r="K318" s="355">
        <v>2130.5</v>
      </c>
      <c r="L318" s="355">
        <v>1871</v>
      </c>
      <c r="M318" s="355">
        <v>24.476710000000001</v>
      </c>
      <c r="N318" s="1"/>
      <c r="O318" s="1"/>
    </row>
    <row r="319" spans="1:15" ht="12.75" customHeight="1">
      <c r="A319" s="30">
        <v>309</v>
      </c>
      <c r="B319" s="384" t="s">
        <v>157</v>
      </c>
      <c r="C319" s="355">
        <v>857.9</v>
      </c>
      <c r="D319" s="356">
        <v>848.41666666666663</v>
      </c>
      <c r="E319" s="356">
        <v>831.83333333333326</v>
      </c>
      <c r="F319" s="356">
        <v>805.76666666666665</v>
      </c>
      <c r="G319" s="356">
        <v>789.18333333333328</v>
      </c>
      <c r="H319" s="356">
        <v>874.48333333333323</v>
      </c>
      <c r="I319" s="356">
        <v>891.06666666666649</v>
      </c>
      <c r="J319" s="356">
        <v>917.13333333333321</v>
      </c>
      <c r="K319" s="355">
        <v>865</v>
      </c>
      <c r="L319" s="355">
        <v>822.35</v>
      </c>
      <c r="M319" s="355">
        <v>7.6508399999999996</v>
      </c>
      <c r="N319" s="1"/>
      <c r="O319" s="1"/>
    </row>
    <row r="320" spans="1:15" ht="12.75" customHeight="1">
      <c r="A320" s="30">
        <v>310</v>
      </c>
      <c r="B320" s="384" t="s">
        <v>158</v>
      </c>
      <c r="C320" s="355">
        <v>800.15</v>
      </c>
      <c r="D320" s="356">
        <v>793.75</v>
      </c>
      <c r="E320" s="356">
        <v>777.5</v>
      </c>
      <c r="F320" s="356">
        <v>754.85</v>
      </c>
      <c r="G320" s="356">
        <v>738.6</v>
      </c>
      <c r="H320" s="356">
        <v>816.4</v>
      </c>
      <c r="I320" s="356">
        <v>832.65</v>
      </c>
      <c r="J320" s="356">
        <v>855.3</v>
      </c>
      <c r="K320" s="355">
        <v>810</v>
      </c>
      <c r="L320" s="355">
        <v>771.1</v>
      </c>
      <c r="M320" s="355">
        <v>5.4765499999999996</v>
      </c>
      <c r="N320" s="1"/>
      <c r="O320" s="1"/>
    </row>
    <row r="321" spans="1:15" ht="12.75" customHeight="1">
      <c r="A321" s="30">
        <v>311</v>
      </c>
      <c r="B321" s="384" t="s">
        <v>448</v>
      </c>
      <c r="C321" s="355">
        <v>205.4</v>
      </c>
      <c r="D321" s="356">
        <v>202.73333333333335</v>
      </c>
      <c r="E321" s="356">
        <v>199.31666666666669</v>
      </c>
      <c r="F321" s="356">
        <v>193.23333333333335</v>
      </c>
      <c r="G321" s="356">
        <v>189.81666666666669</v>
      </c>
      <c r="H321" s="356">
        <v>208.81666666666669</v>
      </c>
      <c r="I321" s="356">
        <v>212.23333333333332</v>
      </c>
      <c r="J321" s="356">
        <v>218.31666666666669</v>
      </c>
      <c r="K321" s="355">
        <v>206.15</v>
      </c>
      <c r="L321" s="355">
        <v>196.65</v>
      </c>
      <c r="M321" s="355">
        <v>2.2819699999999998</v>
      </c>
      <c r="N321" s="1"/>
      <c r="O321" s="1"/>
    </row>
    <row r="322" spans="1:15" ht="12.75" customHeight="1">
      <c r="A322" s="30">
        <v>312</v>
      </c>
      <c r="B322" s="384" t="s">
        <v>455</v>
      </c>
      <c r="C322" s="355">
        <v>181.55</v>
      </c>
      <c r="D322" s="356">
        <v>179.51666666666665</v>
      </c>
      <c r="E322" s="356">
        <v>176.83333333333331</v>
      </c>
      <c r="F322" s="356">
        <v>172.11666666666667</v>
      </c>
      <c r="G322" s="356">
        <v>169.43333333333334</v>
      </c>
      <c r="H322" s="356">
        <v>184.23333333333329</v>
      </c>
      <c r="I322" s="356">
        <v>186.91666666666663</v>
      </c>
      <c r="J322" s="356">
        <v>191.63333333333327</v>
      </c>
      <c r="K322" s="355">
        <v>182.2</v>
      </c>
      <c r="L322" s="355">
        <v>174.8</v>
      </c>
      <c r="M322" s="355">
        <v>1.77983</v>
      </c>
      <c r="N322" s="1"/>
      <c r="O322" s="1"/>
    </row>
    <row r="323" spans="1:15" ht="12.75" customHeight="1">
      <c r="A323" s="30">
        <v>313</v>
      </c>
      <c r="B323" s="384" t="s">
        <v>453</v>
      </c>
      <c r="C323" s="355">
        <v>191.1</v>
      </c>
      <c r="D323" s="356">
        <v>187.31666666666669</v>
      </c>
      <c r="E323" s="356">
        <v>181.88333333333338</v>
      </c>
      <c r="F323" s="356">
        <v>172.66666666666669</v>
      </c>
      <c r="G323" s="356">
        <v>167.23333333333338</v>
      </c>
      <c r="H323" s="356">
        <v>196.53333333333339</v>
      </c>
      <c r="I323" s="356">
        <v>201.96666666666673</v>
      </c>
      <c r="J323" s="356">
        <v>211.18333333333339</v>
      </c>
      <c r="K323" s="355">
        <v>192.75</v>
      </c>
      <c r="L323" s="355">
        <v>178.1</v>
      </c>
      <c r="M323" s="355">
        <v>7.7766099999999998</v>
      </c>
      <c r="N323" s="1"/>
      <c r="O323" s="1"/>
    </row>
    <row r="324" spans="1:15" ht="12.75" customHeight="1">
      <c r="A324" s="30">
        <v>314</v>
      </c>
      <c r="B324" s="384" t="s">
        <v>454</v>
      </c>
      <c r="C324" s="355">
        <v>1014</v>
      </c>
      <c r="D324" s="356">
        <v>991.30000000000007</v>
      </c>
      <c r="E324" s="356">
        <v>952.7</v>
      </c>
      <c r="F324" s="356">
        <v>891.4</v>
      </c>
      <c r="G324" s="356">
        <v>852.8</v>
      </c>
      <c r="H324" s="356">
        <v>1052.6000000000001</v>
      </c>
      <c r="I324" s="356">
        <v>1091.2000000000003</v>
      </c>
      <c r="J324" s="356">
        <v>1152.5000000000002</v>
      </c>
      <c r="K324" s="355">
        <v>1029.9000000000001</v>
      </c>
      <c r="L324" s="355">
        <v>930</v>
      </c>
      <c r="M324" s="355">
        <v>5.6780600000000003</v>
      </c>
      <c r="N324" s="1"/>
      <c r="O324" s="1"/>
    </row>
    <row r="325" spans="1:15" ht="12.75" customHeight="1">
      <c r="A325" s="30">
        <v>315</v>
      </c>
      <c r="B325" s="384" t="s">
        <v>159</v>
      </c>
      <c r="C325" s="355">
        <v>3967.95</v>
      </c>
      <c r="D325" s="356">
        <v>3910.2833333333333</v>
      </c>
      <c r="E325" s="356">
        <v>3840.5666666666666</v>
      </c>
      <c r="F325" s="356">
        <v>3713.1833333333334</v>
      </c>
      <c r="G325" s="356">
        <v>3643.4666666666667</v>
      </c>
      <c r="H325" s="356">
        <v>4037.6666666666665</v>
      </c>
      <c r="I325" s="356">
        <v>4107.3833333333332</v>
      </c>
      <c r="J325" s="356">
        <v>4234.7666666666664</v>
      </c>
      <c r="K325" s="355">
        <v>3980</v>
      </c>
      <c r="L325" s="355">
        <v>3782.9</v>
      </c>
      <c r="M325" s="355">
        <v>7.18004</v>
      </c>
      <c r="N325" s="1"/>
      <c r="O325" s="1"/>
    </row>
    <row r="326" spans="1:15" ht="12.75" customHeight="1">
      <c r="A326" s="30">
        <v>316</v>
      </c>
      <c r="B326" s="384" t="s">
        <v>445</v>
      </c>
      <c r="C326" s="355">
        <v>48.4</v>
      </c>
      <c r="D326" s="356">
        <v>47.766666666666673</v>
      </c>
      <c r="E326" s="356">
        <v>46.833333333333343</v>
      </c>
      <c r="F326" s="356">
        <v>45.266666666666673</v>
      </c>
      <c r="G326" s="356">
        <v>44.333333333333343</v>
      </c>
      <c r="H326" s="356">
        <v>49.333333333333343</v>
      </c>
      <c r="I326" s="356">
        <v>50.266666666666666</v>
      </c>
      <c r="J326" s="356">
        <v>51.833333333333343</v>
      </c>
      <c r="K326" s="355">
        <v>48.7</v>
      </c>
      <c r="L326" s="355">
        <v>46.2</v>
      </c>
      <c r="M326" s="355">
        <v>47.593269999999997</v>
      </c>
      <c r="N326" s="1"/>
      <c r="O326" s="1"/>
    </row>
    <row r="327" spans="1:15" ht="12.75" customHeight="1">
      <c r="A327" s="30">
        <v>317</v>
      </c>
      <c r="B327" s="384" t="s">
        <v>446</v>
      </c>
      <c r="C327" s="355">
        <v>177.65</v>
      </c>
      <c r="D327" s="356">
        <v>177.05000000000004</v>
      </c>
      <c r="E327" s="356">
        <v>174.80000000000007</v>
      </c>
      <c r="F327" s="356">
        <v>171.95000000000002</v>
      </c>
      <c r="G327" s="356">
        <v>169.70000000000005</v>
      </c>
      <c r="H327" s="356">
        <v>179.90000000000009</v>
      </c>
      <c r="I327" s="356">
        <v>182.15000000000003</v>
      </c>
      <c r="J327" s="356">
        <v>185.00000000000011</v>
      </c>
      <c r="K327" s="355">
        <v>179.3</v>
      </c>
      <c r="L327" s="355">
        <v>174.2</v>
      </c>
      <c r="M327" s="355">
        <v>4.6366899999999998</v>
      </c>
      <c r="N327" s="1"/>
      <c r="O327" s="1"/>
    </row>
    <row r="328" spans="1:15" ht="12.75" customHeight="1">
      <c r="A328" s="30">
        <v>318</v>
      </c>
      <c r="B328" s="384" t="s">
        <v>456</v>
      </c>
      <c r="C328" s="355">
        <v>896.2</v>
      </c>
      <c r="D328" s="356">
        <v>892.83333333333337</v>
      </c>
      <c r="E328" s="356">
        <v>880.11666666666679</v>
      </c>
      <c r="F328" s="356">
        <v>864.03333333333342</v>
      </c>
      <c r="G328" s="356">
        <v>851.31666666666683</v>
      </c>
      <c r="H328" s="356">
        <v>908.91666666666674</v>
      </c>
      <c r="I328" s="356">
        <v>921.63333333333321</v>
      </c>
      <c r="J328" s="356">
        <v>937.7166666666667</v>
      </c>
      <c r="K328" s="355">
        <v>905.55</v>
      </c>
      <c r="L328" s="355">
        <v>876.75</v>
      </c>
      <c r="M328" s="355">
        <v>1.2277</v>
      </c>
      <c r="N328" s="1"/>
      <c r="O328" s="1"/>
    </row>
    <row r="329" spans="1:15" ht="12.75" customHeight="1">
      <c r="A329" s="30">
        <v>319</v>
      </c>
      <c r="B329" s="384" t="s">
        <v>161</v>
      </c>
      <c r="C329" s="355">
        <v>2993.9</v>
      </c>
      <c r="D329" s="356">
        <v>2954.85</v>
      </c>
      <c r="E329" s="356">
        <v>2902.5</v>
      </c>
      <c r="F329" s="356">
        <v>2811.1</v>
      </c>
      <c r="G329" s="356">
        <v>2758.75</v>
      </c>
      <c r="H329" s="356">
        <v>3046.25</v>
      </c>
      <c r="I329" s="356">
        <v>3098.5999999999995</v>
      </c>
      <c r="J329" s="356">
        <v>3190</v>
      </c>
      <c r="K329" s="355">
        <v>3007.2</v>
      </c>
      <c r="L329" s="355">
        <v>2863.45</v>
      </c>
      <c r="M329" s="355">
        <v>6.5333800000000002</v>
      </c>
      <c r="N329" s="1"/>
      <c r="O329" s="1"/>
    </row>
    <row r="330" spans="1:15" ht="12.75" customHeight="1">
      <c r="A330" s="30">
        <v>320</v>
      </c>
      <c r="B330" s="384" t="s">
        <v>162</v>
      </c>
      <c r="C330" s="355">
        <v>66680.149999999994</v>
      </c>
      <c r="D330" s="356">
        <v>66229.033333333326</v>
      </c>
      <c r="E330" s="356">
        <v>65458.166666666657</v>
      </c>
      <c r="F330" s="356">
        <v>64236.183333333334</v>
      </c>
      <c r="G330" s="356">
        <v>63465.316666666666</v>
      </c>
      <c r="H330" s="356">
        <v>67451.016666666648</v>
      </c>
      <c r="I330" s="356">
        <v>68221.883333333317</v>
      </c>
      <c r="J330" s="356">
        <v>69443.86666666664</v>
      </c>
      <c r="K330" s="355">
        <v>66999.899999999994</v>
      </c>
      <c r="L330" s="355">
        <v>65007.05</v>
      </c>
      <c r="M330" s="355">
        <v>0.14444000000000001</v>
      </c>
      <c r="N330" s="1"/>
      <c r="O330" s="1"/>
    </row>
    <row r="331" spans="1:15" ht="12.75" customHeight="1">
      <c r="A331" s="30">
        <v>321</v>
      </c>
      <c r="B331" s="384" t="s">
        <v>450</v>
      </c>
      <c r="C331" s="355">
        <v>44.2</v>
      </c>
      <c r="D331" s="356">
        <v>43.466666666666661</v>
      </c>
      <c r="E331" s="356">
        <v>42.533333333333324</v>
      </c>
      <c r="F331" s="356">
        <v>40.86666666666666</v>
      </c>
      <c r="G331" s="356">
        <v>39.933333333333323</v>
      </c>
      <c r="H331" s="356">
        <v>45.133333333333326</v>
      </c>
      <c r="I331" s="356">
        <v>46.066666666666663</v>
      </c>
      <c r="J331" s="356">
        <v>47.733333333333327</v>
      </c>
      <c r="K331" s="355">
        <v>44.4</v>
      </c>
      <c r="L331" s="355">
        <v>41.8</v>
      </c>
      <c r="M331" s="355">
        <v>14.710039999999999</v>
      </c>
      <c r="N331" s="1"/>
      <c r="O331" s="1"/>
    </row>
    <row r="332" spans="1:15" ht="12.75" customHeight="1">
      <c r="A332" s="30">
        <v>322</v>
      </c>
      <c r="B332" s="384" t="s">
        <v>163</v>
      </c>
      <c r="C332" s="355">
        <v>1354</v>
      </c>
      <c r="D332" s="356">
        <v>1344</v>
      </c>
      <c r="E332" s="356">
        <v>1313</v>
      </c>
      <c r="F332" s="356">
        <v>1272</v>
      </c>
      <c r="G332" s="356">
        <v>1241</v>
      </c>
      <c r="H332" s="356">
        <v>1385</v>
      </c>
      <c r="I332" s="356">
        <v>1416</v>
      </c>
      <c r="J332" s="356">
        <v>1457</v>
      </c>
      <c r="K332" s="355">
        <v>1375</v>
      </c>
      <c r="L332" s="355">
        <v>1303</v>
      </c>
      <c r="M332" s="355">
        <v>20.793430000000001</v>
      </c>
      <c r="N332" s="1"/>
      <c r="O332" s="1"/>
    </row>
    <row r="333" spans="1:15" ht="12.75" customHeight="1">
      <c r="A333" s="30">
        <v>323</v>
      </c>
      <c r="B333" s="384" t="s">
        <v>164</v>
      </c>
      <c r="C333" s="355">
        <v>325.89999999999998</v>
      </c>
      <c r="D333" s="356">
        <v>322.05</v>
      </c>
      <c r="E333" s="356">
        <v>316.35000000000002</v>
      </c>
      <c r="F333" s="356">
        <v>306.8</v>
      </c>
      <c r="G333" s="356">
        <v>301.10000000000002</v>
      </c>
      <c r="H333" s="356">
        <v>331.6</v>
      </c>
      <c r="I333" s="356">
        <v>337.29999999999995</v>
      </c>
      <c r="J333" s="356">
        <v>346.85</v>
      </c>
      <c r="K333" s="355">
        <v>327.75</v>
      </c>
      <c r="L333" s="355">
        <v>312.5</v>
      </c>
      <c r="M333" s="355">
        <v>6.2660400000000003</v>
      </c>
      <c r="N333" s="1"/>
      <c r="O333" s="1"/>
    </row>
    <row r="334" spans="1:15" ht="12.75" customHeight="1">
      <c r="A334" s="30">
        <v>324</v>
      </c>
      <c r="B334" s="384" t="s">
        <v>269</v>
      </c>
      <c r="C334" s="355">
        <v>895.35</v>
      </c>
      <c r="D334" s="356">
        <v>906.68333333333339</v>
      </c>
      <c r="E334" s="356">
        <v>874.56666666666683</v>
      </c>
      <c r="F334" s="356">
        <v>853.78333333333342</v>
      </c>
      <c r="G334" s="356">
        <v>821.66666666666686</v>
      </c>
      <c r="H334" s="356">
        <v>927.46666666666681</v>
      </c>
      <c r="I334" s="356">
        <v>959.58333333333337</v>
      </c>
      <c r="J334" s="356">
        <v>980.36666666666679</v>
      </c>
      <c r="K334" s="355">
        <v>938.8</v>
      </c>
      <c r="L334" s="355">
        <v>885.9</v>
      </c>
      <c r="M334" s="355">
        <v>4.7917399999999999</v>
      </c>
      <c r="N334" s="1"/>
      <c r="O334" s="1"/>
    </row>
    <row r="335" spans="1:15" ht="12.75" customHeight="1">
      <c r="A335" s="30">
        <v>325</v>
      </c>
      <c r="B335" s="384" t="s">
        <v>165</v>
      </c>
      <c r="C335" s="355">
        <v>122.35</v>
      </c>
      <c r="D335" s="356">
        <v>120.18333333333334</v>
      </c>
      <c r="E335" s="356">
        <v>117.36666666666667</v>
      </c>
      <c r="F335" s="356">
        <v>112.38333333333334</v>
      </c>
      <c r="G335" s="356">
        <v>109.56666666666668</v>
      </c>
      <c r="H335" s="356">
        <v>125.16666666666667</v>
      </c>
      <c r="I335" s="356">
        <v>127.98333333333333</v>
      </c>
      <c r="J335" s="356">
        <v>132.96666666666667</v>
      </c>
      <c r="K335" s="355">
        <v>123</v>
      </c>
      <c r="L335" s="355">
        <v>115.2</v>
      </c>
      <c r="M335" s="355">
        <v>288.75445999999999</v>
      </c>
      <c r="N335" s="1"/>
      <c r="O335" s="1"/>
    </row>
    <row r="336" spans="1:15" ht="12.75" customHeight="1">
      <c r="A336" s="30">
        <v>326</v>
      </c>
      <c r="B336" s="384" t="s">
        <v>166</v>
      </c>
      <c r="C336" s="355">
        <v>4682.55</v>
      </c>
      <c r="D336" s="356">
        <v>4629.1833333333334</v>
      </c>
      <c r="E336" s="356">
        <v>4558.3666666666668</v>
      </c>
      <c r="F336" s="356">
        <v>4434.1833333333334</v>
      </c>
      <c r="G336" s="356">
        <v>4363.3666666666668</v>
      </c>
      <c r="H336" s="356">
        <v>4753.3666666666668</v>
      </c>
      <c r="I336" s="356">
        <v>4824.1833333333343</v>
      </c>
      <c r="J336" s="356">
        <v>4948.3666666666668</v>
      </c>
      <c r="K336" s="355">
        <v>4700</v>
      </c>
      <c r="L336" s="355">
        <v>4505</v>
      </c>
      <c r="M336" s="355">
        <v>3.8331499999999998</v>
      </c>
      <c r="N336" s="1"/>
      <c r="O336" s="1"/>
    </row>
    <row r="337" spans="1:15" ht="12.75" customHeight="1">
      <c r="A337" s="30">
        <v>327</v>
      </c>
      <c r="B337" s="384" t="s">
        <v>167</v>
      </c>
      <c r="C337" s="355">
        <v>3821.6</v>
      </c>
      <c r="D337" s="356">
        <v>3781.8999999999996</v>
      </c>
      <c r="E337" s="356">
        <v>3726.3499999999995</v>
      </c>
      <c r="F337" s="356">
        <v>3631.1</v>
      </c>
      <c r="G337" s="356">
        <v>3575.5499999999997</v>
      </c>
      <c r="H337" s="356">
        <v>3877.1499999999992</v>
      </c>
      <c r="I337" s="356">
        <v>3932.6999999999994</v>
      </c>
      <c r="J337" s="356">
        <v>4027.9499999999989</v>
      </c>
      <c r="K337" s="355">
        <v>3837.45</v>
      </c>
      <c r="L337" s="355">
        <v>3686.65</v>
      </c>
      <c r="M337" s="355">
        <v>1.6454599999999999</v>
      </c>
      <c r="N337" s="1"/>
      <c r="O337" s="1"/>
    </row>
    <row r="338" spans="1:15" ht="12.75" customHeight="1">
      <c r="A338" s="30">
        <v>328</v>
      </c>
      <c r="B338" s="384" t="s">
        <v>846</v>
      </c>
      <c r="C338" s="355">
        <v>1896.5</v>
      </c>
      <c r="D338" s="356">
        <v>1894.45</v>
      </c>
      <c r="E338" s="356">
        <v>1852.0500000000002</v>
      </c>
      <c r="F338" s="356">
        <v>1807.6000000000001</v>
      </c>
      <c r="G338" s="356">
        <v>1765.2000000000003</v>
      </c>
      <c r="H338" s="356">
        <v>1938.9</v>
      </c>
      <c r="I338" s="356">
        <v>1981.3000000000002</v>
      </c>
      <c r="J338" s="356">
        <v>2025.75</v>
      </c>
      <c r="K338" s="355">
        <v>1936.85</v>
      </c>
      <c r="L338" s="355">
        <v>1850</v>
      </c>
      <c r="M338" s="355">
        <v>0.54118999999999995</v>
      </c>
      <c r="N338" s="1"/>
      <c r="O338" s="1"/>
    </row>
    <row r="339" spans="1:15" ht="12.75" customHeight="1">
      <c r="A339" s="30">
        <v>329</v>
      </c>
      <c r="B339" s="384" t="s">
        <v>458</v>
      </c>
      <c r="C339" s="355">
        <v>43.25</v>
      </c>
      <c r="D339" s="356">
        <v>42.616666666666667</v>
      </c>
      <c r="E339" s="356">
        <v>41.783333333333331</v>
      </c>
      <c r="F339" s="356">
        <v>40.316666666666663</v>
      </c>
      <c r="G339" s="356">
        <v>39.483333333333327</v>
      </c>
      <c r="H339" s="356">
        <v>44.083333333333336</v>
      </c>
      <c r="I339" s="356">
        <v>44.916666666666664</v>
      </c>
      <c r="J339" s="356">
        <v>46.38333333333334</v>
      </c>
      <c r="K339" s="355">
        <v>43.45</v>
      </c>
      <c r="L339" s="355">
        <v>41.15</v>
      </c>
      <c r="M339" s="355">
        <v>74.708879999999994</v>
      </c>
      <c r="N339" s="1"/>
      <c r="O339" s="1"/>
    </row>
    <row r="340" spans="1:15" ht="12.75" customHeight="1">
      <c r="A340" s="30">
        <v>330</v>
      </c>
      <c r="B340" s="384" t="s">
        <v>459</v>
      </c>
      <c r="C340" s="355">
        <v>67.349999999999994</v>
      </c>
      <c r="D340" s="356">
        <v>66.716666666666669</v>
      </c>
      <c r="E340" s="356">
        <v>65.283333333333331</v>
      </c>
      <c r="F340" s="356">
        <v>63.216666666666669</v>
      </c>
      <c r="G340" s="356">
        <v>61.783333333333331</v>
      </c>
      <c r="H340" s="356">
        <v>68.783333333333331</v>
      </c>
      <c r="I340" s="356">
        <v>70.216666666666669</v>
      </c>
      <c r="J340" s="356">
        <v>72.283333333333331</v>
      </c>
      <c r="K340" s="355">
        <v>68.150000000000006</v>
      </c>
      <c r="L340" s="355">
        <v>64.650000000000006</v>
      </c>
      <c r="M340" s="355">
        <v>43.51182</v>
      </c>
      <c r="N340" s="1"/>
      <c r="O340" s="1"/>
    </row>
    <row r="341" spans="1:15" ht="12.75" customHeight="1">
      <c r="A341" s="30">
        <v>331</v>
      </c>
      <c r="B341" s="384" t="s">
        <v>460</v>
      </c>
      <c r="C341" s="355">
        <v>541.15</v>
      </c>
      <c r="D341" s="356">
        <v>543.69999999999993</v>
      </c>
      <c r="E341" s="356">
        <v>534.49999999999989</v>
      </c>
      <c r="F341" s="356">
        <v>527.84999999999991</v>
      </c>
      <c r="G341" s="356">
        <v>518.64999999999986</v>
      </c>
      <c r="H341" s="356">
        <v>550.34999999999991</v>
      </c>
      <c r="I341" s="356">
        <v>559.54999999999995</v>
      </c>
      <c r="J341" s="356">
        <v>566.19999999999993</v>
      </c>
      <c r="K341" s="355">
        <v>552.9</v>
      </c>
      <c r="L341" s="355">
        <v>537.04999999999995</v>
      </c>
      <c r="M341" s="355">
        <v>0.45900000000000002</v>
      </c>
      <c r="N341" s="1"/>
      <c r="O341" s="1"/>
    </row>
    <row r="342" spans="1:15" ht="12.75" customHeight="1">
      <c r="A342" s="30">
        <v>332</v>
      </c>
      <c r="B342" s="384" t="s">
        <v>168</v>
      </c>
      <c r="C342" s="355">
        <v>18187.099999999999</v>
      </c>
      <c r="D342" s="356">
        <v>18027.266666666666</v>
      </c>
      <c r="E342" s="356">
        <v>17731.283333333333</v>
      </c>
      <c r="F342" s="356">
        <v>17275.466666666667</v>
      </c>
      <c r="G342" s="356">
        <v>16979.483333333334</v>
      </c>
      <c r="H342" s="356">
        <v>18483.083333333332</v>
      </c>
      <c r="I342" s="356">
        <v>18779.066666666662</v>
      </c>
      <c r="J342" s="356">
        <v>19234.883333333331</v>
      </c>
      <c r="K342" s="355">
        <v>18323.25</v>
      </c>
      <c r="L342" s="355">
        <v>17571.45</v>
      </c>
      <c r="M342" s="355">
        <v>0.50170000000000003</v>
      </c>
      <c r="N342" s="1"/>
      <c r="O342" s="1"/>
    </row>
    <row r="343" spans="1:15" ht="12.75" customHeight="1">
      <c r="A343" s="30">
        <v>333</v>
      </c>
      <c r="B343" s="384" t="s">
        <v>466</v>
      </c>
      <c r="C343" s="355">
        <v>87.05</v>
      </c>
      <c r="D343" s="356">
        <v>86.266666666666666</v>
      </c>
      <c r="E343" s="356">
        <v>83.733333333333334</v>
      </c>
      <c r="F343" s="356">
        <v>80.416666666666671</v>
      </c>
      <c r="G343" s="356">
        <v>77.88333333333334</v>
      </c>
      <c r="H343" s="356">
        <v>89.583333333333329</v>
      </c>
      <c r="I343" s="356">
        <v>92.11666666666666</v>
      </c>
      <c r="J343" s="356">
        <v>95.433333333333323</v>
      </c>
      <c r="K343" s="355">
        <v>88.8</v>
      </c>
      <c r="L343" s="355">
        <v>82.95</v>
      </c>
      <c r="M343" s="355">
        <v>15.18173</v>
      </c>
      <c r="N343" s="1"/>
      <c r="O343" s="1"/>
    </row>
    <row r="344" spans="1:15" ht="12.75" customHeight="1">
      <c r="A344" s="30">
        <v>334</v>
      </c>
      <c r="B344" s="384" t="s">
        <v>465</v>
      </c>
      <c r="C344" s="355">
        <v>50.2</v>
      </c>
      <c r="D344" s="356">
        <v>50.416666666666664</v>
      </c>
      <c r="E344" s="356">
        <v>48.833333333333329</v>
      </c>
      <c r="F344" s="356">
        <v>47.466666666666661</v>
      </c>
      <c r="G344" s="356">
        <v>45.883333333333326</v>
      </c>
      <c r="H344" s="356">
        <v>51.783333333333331</v>
      </c>
      <c r="I344" s="356">
        <v>53.36666666666666</v>
      </c>
      <c r="J344" s="356">
        <v>54.733333333333334</v>
      </c>
      <c r="K344" s="355">
        <v>52</v>
      </c>
      <c r="L344" s="355">
        <v>49.05</v>
      </c>
      <c r="M344" s="355">
        <v>8.2181300000000004</v>
      </c>
      <c r="N344" s="1"/>
      <c r="O344" s="1"/>
    </row>
    <row r="345" spans="1:15" ht="12.75" customHeight="1">
      <c r="A345" s="30">
        <v>335</v>
      </c>
      <c r="B345" s="384" t="s">
        <v>464</v>
      </c>
      <c r="C345" s="355">
        <v>649.95000000000005</v>
      </c>
      <c r="D345" s="356">
        <v>650.41666666666663</v>
      </c>
      <c r="E345" s="356">
        <v>643.63333333333321</v>
      </c>
      <c r="F345" s="356">
        <v>637.31666666666661</v>
      </c>
      <c r="G345" s="356">
        <v>630.53333333333319</v>
      </c>
      <c r="H345" s="356">
        <v>656.73333333333323</v>
      </c>
      <c r="I345" s="356">
        <v>663.51666666666677</v>
      </c>
      <c r="J345" s="356">
        <v>669.83333333333326</v>
      </c>
      <c r="K345" s="355">
        <v>657.2</v>
      </c>
      <c r="L345" s="355">
        <v>644.1</v>
      </c>
      <c r="M345" s="355">
        <v>1.83243</v>
      </c>
      <c r="N345" s="1"/>
      <c r="O345" s="1"/>
    </row>
    <row r="346" spans="1:15" ht="12.75" customHeight="1">
      <c r="A346" s="30">
        <v>336</v>
      </c>
      <c r="B346" s="384" t="s">
        <v>461</v>
      </c>
      <c r="C346" s="355">
        <v>29.85</v>
      </c>
      <c r="D346" s="356">
        <v>29.733333333333334</v>
      </c>
      <c r="E346" s="356">
        <v>29.366666666666667</v>
      </c>
      <c r="F346" s="356">
        <v>28.883333333333333</v>
      </c>
      <c r="G346" s="356">
        <v>28.516666666666666</v>
      </c>
      <c r="H346" s="356">
        <v>30.216666666666669</v>
      </c>
      <c r="I346" s="356">
        <v>30.583333333333336</v>
      </c>
      <c r="J346" s="356">
        <v>31.06666666666667</v>
      </c>
      <c r="K346" s="355">
        <v>30.1</v>
      </c>
      <c r="L346" s="355">
        <v>29.25</v>
      </c>
      <c r="M346" s="355">
        <v>62.609470000000002</v>
      </c>
      <c r="N346" s="1"/>
      <c r="O346" s="1"/>
    </row>
    <row r="347" spans="1:15" ht="12.75" customHeight="1">
      <c r="A347" s="30">
        <v>337</v>
      </c>
      <c r="B347" s="384" t="s">
        <v>537</v>
      </c>
      <c r="C347" s="355">
        <v>131.65</v>
      </c>
      <c r="D347" s="356">
        <v>130.76666666666668</v>
      </c>
      <c r="E347" s="356">
        <v>128.38333333333335</v>
      </c>
      <c r="F347" s="356">
        <v>125.11666666666667</v>
      </c>
      <c r="G347" s="356">
        <v>122.73333333333335</v>
      </c>
      <c r="H347" s="356">
        <v>134.03333333333336</v>
      </c>
      <c r="I347" s="356">
        <v>136.41666666666669</v>
      </c>
      <c r="J347" s="356">
        <v>139.68333333333337</v>
      </c>
      <c r="K347" s="355">
        <v>133.15</v>
      </c>
      <c r="L347" s="355">
        <v>127.5</v>
      </c>
      <c r="M347" s="355">
        <v>2.0960899999999998</v>
      </c>
      <c r="N347" s="1"/>
      <c r="O347" s="1"/>
    </row>
    <row r="348" spans="1:15" ht="12.75" customHeight="1">
      <c r="A348" s="30">
        <v>338</v>
      </c>
      <c r="B348" s="384" t="s">
        <v>467</v>
      </c>
      <c r="C348" s="355">
        <v>2306.5500000000002</v>
      </c>
      <c r="D348" s="356">
        <v>2295.8333333333335</v>
      </c>
      <c r="E348" s="356">
        <v>2196.9666666666672</v>
      </c>
      <c r="F348" s="356">
        <v>2087.3833333333337</v>
      </c>
      <c r="G348" s="356">
        <v>1988.5166666666673</v>
      </c>
      <c r="H348" s="356">
        <v>2405.416666666667</v>
      </c>
      <c r="I348" s="356">
        <v>2504.2833333333328</v>
      </c>
      <c r="J348" s="356">
        <v>2613.8666666666668</v>
      </c>
      <c r="K348" s="355">
        <v>2394.6999999999998</v>
      </c>
      <c r="L348" s="355">
        <v>2186.25</v>
      </c>
      <c r="M348" s="355">
        <v>4.2950000000000002E-2</v>
      </c>
      <c r="N348" s="1"/>
      <c r="O348" s="1"/>
    </row>
    <row r="349" spans="1:15" ht="12.75" customHeight="1">
      <c r="A349" s="30">
        <v>339</v>
      </c>
      <c r="B349" s="384" t="s">
        <v>462</v>
      </c>
      <c r="C349" s="355">
        <v>65.8</v>
      </c>
      <c r="D349" s="356">
        <v>66.066666666666663</v>
      </c>
      <c r="E349" s="356">
        <v>62.683333333333323</v>
      </c>
      <c r="F349" s="356">
        <v>59.566666666666663</v>
      </c>
      <c r="G349" s="356">
        <v>56.183333333333323</v>
      </c>
      <c r="H349" s="356">
        <v>69.183333333333323</v>
      </c>
      <c r="I349" s="356">
        <v>72.566666666666649</v>
      </c>
      <c r="J349" s="356">
        <v>75.683333333333323</v>
      </c>
      <c r="K349" s="355">
        <v>69.45</v>
      </c>
      <c r="L349" s="355">
        <v>62.95</v>
      </c>
      <c r="M349" s="355">
        <v>93.9739</v>
      </c>
      <c r="N349" s="1"/>
      <c r="O349" s="1"/>
    </row>
    <row r="350" spans="1:15" ht="12.75" customHeight="1">
      <c r="A350" s="30">
        <v>340</v>
      </c>
      <c r="B350" s="384" t="s">
        <v>169</v>
      </c>
      <c r="C350" s="355">
        <v>149.30000000000001</v>
      </c>
      <c r="D350" s="356">
        <v>148.88333333333333</v>
      </c>
      <c r="E350" s="356">
        <v>144.51666666666665</v>
      </c>
      <c r="F350" s="356">
        <v>139.73333333333332</v>
      </c>
      <c r="G350" s="356">
        <v>135.36666666666665</v>
      </c>
      <c r="H350" s="356">
        <v>153.66666666666666</v>
      </c>
      <c r="I350" s="356">
        <v>158.03333333333333</v>
      </c>
      <c r="J350" s="356">
        <v>162.81666666666666</v>
      </c>
      <c r="K350" s="355">
        <v>153.25</v>
      </c>
      <c r="L350" s="355">
        <v>144.1</v>
      </c>
      <c r="M350" s="355">
        <v>176.59797</v>
      </c>
      <c r="N350" s="1"/>
      <c r="O350" s="1"/>
    </row>
    <row r="351" spans="1:15" ht="12.75" customHeight="1">
      <c r="A351" s="30">
        <v>341</v>
      </c>
      <c r="B351" s="384" t="s">
        <v>463</v>
      </c>
      <c r="C351" s="355">
        <v>215.8</v>
      </c>
      <c r="D351" s="356">
        <v>211.33333333333334</v>
      </c>
      <c r="E351" s="356">
        <v>204.86666666666667</v>
      </c>
      <c r="F351" s="356">
        <v>193.93333333333334</v>
      </c>
      <c r="G351" s="356">
        <v>187.46666666666667</v>
      </c>
      <c r="H351" s="356">
        <v>222.26666666666668</v>
      </c>
      <c r="I351" s="356">
        <v>228.73333333333332</v>
      </c>
      <c r="J351" s="356">
        <v>239.66666666666669</v>
      </c>
      <c r="K351" s="355">
        <v>217.8</v>
      </c>
      <c r="L351" s="355">
        <v>200.4</v>
      </c>
      <c r="M351" s="355">
        <v>7.9724000000000004</v>
      </c>
      <c r="N351" s="1"/>
      <c r="O351" s="1"/>
    </row>
    <row r="352" spans="1:15" ht="12.75" customHeight="1">
      <c r="A352" s="30">
        <v>342</v>
      </c>
      <c r="B352" s="384" t="s">
        <v>171</v>
      </c>
      <c r="C352" s="355">
        <v>135.35</v>
      </c>
      <c r="D352" s="356">
        <v>133.93333333333331</v>
      </c>
      <c r="E352" s="356">
        <v>132.06666666666661</v>
      </c>
      <c r="F352" s="356">
        <v>128.7833333333333</v>
      </c>
      <c r="G352" s="356">
        <v>126.9166666666666</v>
      </c>
      <c r="H352" s="356">
        <v>137.21666666666661</v>
      </c>
      <c r="I352" s="356">
        <v>139.08333333333334</v>
      </c>
      <c r="J352" s="356">
        <v>142.36666666666662</v>
      </c>
      <c r="K352" s="355">
        <v>135.80000000000001</v>
      </c>
      <c r="L352" s="355">
        <v>130.65</v>
      </c>
      <c r="M352" s="355">
        <v>126.74466</v>
      </c>
      <c r="N352" s="1"/>
      <c r="O352" s="1"/>
    </row>
    <row r="353" spans="1:15" ht="12.75" customHeight="1">
      <c r="A353" s="30">
        <v>343</v>
      </c>
      <c r="B353" s="384" t="s">
        <v>270</v>
      </c>
      <c r="C353" s="355">
        <v>901.05</v>
      </c>
      <c r="D353" s="356">
        <v>889.05000000000007</v>
      </c>
      <c r="E353" s="356">
        <v>863.85000000000014</v>
      </c>
      <c r="F353" s="356">
        <v>826.65000000000009</v>
      </c>
      <c r="G353" s="356">
        <v>801.45000000000016</v>
      </c>
      <c r="H353" s="356">
        <v>926.25000000000011</v>
      </c>
      <c r="I353" s="356">
        <v>951.45000000000016</v>
      </c>
      <c r="J353" s="356">
        <v>988.65000000000009</v>
      </c>
      <c r="K353" s="355">
        <v>914.25</v>
      </c>
      <c r="L353" s="355">
        <v>851.85</v>
      </c>
      <c r="M353" s="355">
        <v>8.3172899999999998</v>
      </c>
      <c r="N353" s="1"/>
      <c r="O353" s="1"/>
    </row>
    <row r="354" spans="1:15" ht="12.75" customHeight="1">
      <c r="A354" s="30">
        <v>344</v>
      </c>
      <c r="B354" s="384" t="s">
        <v>468</v>
      </c>
      <c r="C354" s="355">
        <v>3684.4</v>
      </c>
      <c r="D354" s="356">
        <v>3637.3666666666663</v>
      </c>
      <c r="E354" s="356">
        <v>3560.7333333333327</v>
      </c>
      <c r="F354" s="356">
        <v>3437.0666666666662</v>
      </c>
      <c r="G354" s="356">
        <v>3360.4333333333325</v>
      </c>
      <c r="H354" s="356">
        <v>3761.0333333333328</v>
      </c>
      <c r="I354" s="356">
        <v>3837.666666666667</v>
      </c>
      <c r="J354" s="356">
        <v>3961.333333333333</v>
      </c>
      <c r="K354" s="355">
        <v>3714</v>
      </c>
      <c r="L354" s="355">
        <v>3513.7</v>
      </c>
      <c r="M354" s="355">
        <v>1.13018</v>
      </c>
      <c r="N354" s="1"/>
      <c r="O354" s="1"/>
    </row>
    <row r="355" spans="1:15" ht="12.75" customHeight="1">
      <c r="A355" s="30">
        <v>345</v>
      </c>
      <c r="B355" s="384" t="s">
        <v>271</v>
      </c>
      <c r="C355" s="355">
        <v>224.7</v>
      </c>
      <c r="D355" s="356">
        <v>226.61666666666667</v>
      </c>
      <c r="E355" s="356">
        <v>222.23333333333335</v>
      </c>
      <c r="F355" s="356">
        <v>219.76666666666668</v>
      </c>
      <c r="G355" s="356">
        <v>215.38333333333335</v>
      </c>
      <c r="H355" s="356">
        <v>229.08333333333334</v>
      </c>
      <c r="I355" s="356">
        <v>233.46666666666667</v>
      </c>
      <c r="J355" s="356">
        <v>235.93333333333334</v>
      </c>
      <c r="K355" s="355">
        <v>231</v>
      </c>
      <c r="L355" s="355">
        <v>224.15</v>
      </c>
      <c r="M355" s="355">
        <v>15.142860000000001</v>
      </c>
      <c r="N355" s="1"/>
      <c r="O355" s="1"/>
    </row>
    <row r="356" spans="1:15" ht="12.75" customHeight="1">
      <c r="A356" s="30">
        <v>346</v>
      </c>
      <c r="B356" s="384" t="s">
        <v>172</v>
      </c>
      <c r="C356" s="355">
        <v>164.15</v>
      </c>
      <c r="D356" s="356">
        <v>163.51666666666665</v>
      </c>
      <c r="E356" s="356">
        <v>157.0333333333333</v>
      </c>
      <c r="F356" s="356">
        <v>149.91666666666666</v>
      </c>
      <c r="G356" s="356">
        <v>143.43333333333331</v>
      </c>
      <c r="H356" s="356">
        <v>170.6333333333333</v>
      </c>
      <c r="I356" s="356">
        <v>177.11666666666665</v>
      </c>
      <c r="J356" s="356">
        <v>184.23333333333329</v>
      </c>
      <c r="K356" s="355">
        <v>170</v>
      </c>
      <c r="L356" s="355">
        <v>156.4</v>
      </c>
      <c r="M356" s="355">
        <v>311.46458000000001</v>
      </c>
      <c r="N356" s="1"/>
      <c r="O356" s="1"/>
    </row>
    <row r="357" spans="1:15" ht="12.75" customHeight="1">
      <c r="A357" s="30">
        <v>347</v>
      </c>
      <c r="B357" s="384" t="s">
        <v>469</v>
      </c>
      <c r="C357" s="355">
        <v>326.64999999999998</v>
      </c>
      <c r="D357" s="356">
        <v>325.31666666666666</v>
      </c>
      <c r="E357" s="356">
        <v>321.83333333333331</v>
      </c>
      <c r="F357" s="356">
        <v>317.01666666666665</v>
      </c>
      <c r="G357" s="356">
        <v>313.5333333333333</v>
      </c>
      <c r="H357" s="356">
        <v>330.13333333333333</v>
      </c>
      <c r="I357" s="356">
        <v>333.61666666666667</v>
      </c>
      <c r="J357" s="356">
        <v>338.43333333333334</v>
      </c>
      <c r="K357" s="355">
        <v>328.8</v>
      </c>
      <c r="L357" s="355">
        <v>320.5</v>
      </c>
      <c r="M357" s="355">
        <v>1.1445700000000001</v>
      </c>
      <c r="N357" s="1"/>
      <c r="O357" s="1"/>
    </row>
    <row r="358" spans="1:15" ht="12.75" customHeight="1">
      <c r="A358" s="30">
        <v>348</v>
      </c>
      <c r="B358" s="384" t="s">
        <v>173</v>
      </c>
      <c r="C358" s="355">
        <v>41312.75</v>
      </c>
      <c r="D358" s="356">
        <v>40703.299999999996</v>
      </c>
      <c r="E358" s="356">
        <v>39906.599999999991</v>
      </c>
      <c r="F358" s="356">
        <v>38500.449999999997</v>
      </c>
      <c r="G358" s="356">
        <v>37703.749999999993</v>
      </c>
      <c r="H358" s="356">
        <v>42109.44999999999</v>
      </c>
      <c r="I358" s="356">
        <v>42906.149999999987</v>
      </c>
      <c r="J358" s="356">
        <v>44312.299999999988</v>
      </c>
      <c r="K358" s="355">
        <v>41500</v>
      </c>
      <c r="L358" s="355">
        <v>39297.15</v>
      </c>
      <c r="M358" s="355">
        <v>0.34399999999999997</v>
      </c>
      <c r="N358" s="1"/>
      <c r="O358" s="1"/>
    </row>
    <row r="359" spans="1:15" ht="12.75" customHeight="1">
      <c r="A359" s="30">
        <v>349</v>
      </c>
      <c r="B359" s="384" t="s">
        <v>174</v>
      </c>
      <c r="C359" s="355">
        <v>2292.0500000000002</v>
      </c>
      <c r="D359" s="356">
        <v>2271.0166666666669</v>
      </c>
      <c r="E359" s="356">
        <v>2233.0333333333338</v>
      </c>
      <c r="F359" s="356">
        <v>2174.0166666666669</v>
      </c>
      <c r="G359" s="356">
        <v>2136.0333333333338</v>
      </c>
      <c r="H359" s="356">
        <v>2330.0333333333338</v>
      </c>
      <c r="I359" s="356">
        <v>2368.0166666666664</v>
      </c>
      <c r="J359" s="356">
        <v>2427.0333333333338</v>
      </c>
      <c r="K359" s="355">
        <v>2309</v>
      </c>
      <c r="L359" s="355">
        <v>2212</v>
      </c>
      <c r="M359" s="355">
        <v>8.3624700000000001</v>
      </c>
      <c r="N359" s="1"/>
      <c r="O359" s="1"/>
    </row>
    <row r="360" spans="1:15" ht="12.75" customHeight="1">
      <c r="A360" s="30">
        <v>350</v>
      </c>
      <c r="B360" s="384" t="s">
        <v>473</v>
      </c>
      <c r="C360" s="355">
        <v>4157.8500000000004</v>
      </c>
      <c r="D360" s="356">
        <v>4094.9833333333336</v>
      </c>
      <c r="E360" s="356">
        <v>4014.9666666666672</v>
      </c>
      <c r="F360" s="356">
        <v>3872.0833333333335</v>
      </c>
      <c r="G360" s="356">
        <v>3792.0666666666671</v>
      </c>
      <c r="H360" s="356">
        <v>4237.8666666666668</v>
      </c>
      <c r="I360" s="356">
        <v>4317.8833333333332</v>
      </c>
      <c r="J360" s="356">
        <v>4460.7666666666673</v>
      </c>
      <c r="K360" s="355">
        <v>4175</v>
      </c>
      <c r="L360" s="355">
        <v>3952.1</v>
      </c>
      <c r="M360" s="355">
        <v>3.7814199999999998</v>
      </c>
      <c r="N360" s="1"/>
      <c r="O360" s="1"/>
    </row>
    <row r="361" spans="1:15" ht="12.75" customHeight="1">
      <c r="A361" s="30">
        <v>351</v>
      </c>
      <c r="B361" s="384" t="s">
        <v>175</v>
      </c>
      <c r="C361" s="355">
        <v>215.95</v>
      </c>
      <c r="D361" s="356">
        <v>217.03333333333333</v>
      </c>
      <c r="E361" s="356">
        <v>214.06666666666666</v>
      </c>
      <c r="F361" s="356">
        <v>212.18333333333334</v>
      </c>
      <c r="G361" s="356">
        <v>209.21666666666667</v>
      </c>
      <c r="H361" s="356">
        <v>218.91666666666666</v>
      </c>
      <c r="I361" s="356">
        <v>221.8833333333333</v>
      </c>
      <c r="J361" s="356">
        <v>223.76666666666665</v>
      </c>
      <c r="K361" s="355">
        <v>220</v>
      </c>
      <c r="L361" s="355">
        <v>215.15</v>
      </c>
      <c r="M361" s="355">
        <v>31.651129999999998</v>
      </c>
      <c r="N361" s="1"/>
      <c r="O361" s="1"/>
    </row>
    <row r="362" spans="1:15" ht="12.75" customHeight="1">
      <c r="A362" s="30">
        <v>352</v>
      </c>
      <c r="B362" s="384" t="s">
        <v>176</v>
      </c>
      <c r="C362" s="355">
        <v>119.75</v>
      </c>
      <c r="D362" s="356">
        <v>118.25</v>
      </c>
      <c r="E362" s="356">
        <v>116.6</v>
      </c>
      <c r="F362" s="356">
        <v>113.44999999999999</v>
      </c>
      <c r="G362" s="356">
        <v>111.79999999999998</v>
      </c>
      <c r="H362" s="356">
        <v>121.4</v>
      </c>
      <c r="I362" s="356">
        <v>123.05000000000001</v>
      </c>
      <c r="J362" s="356">
        <v>126.20000000000002</v>
      </c>
      <c r="K362" s="355">
        <v>119.9</v>
      </c>
      <c r="L362" s="355">
        <v>115.1</v>
      </c>
      <c r="M362" s="355">
        <v>68.386650000000003</v>
      </c>
      <c r="N362" s="1"/>
      <c r="O362" s="1"/>
    </row>
    <row r="363" spans="1:15" ht="12.75" customHeight="1">
      <c r="A363" s="30">
        <v>353</v>
      </c>
      <c r="B363" s="384" t="s">
        <v>177</v>
      </c>
      <c r="C363" s="355">
        <v>4385.8</v>
      </c>
      <c r="D363" s="356">
        <v>4371.2333333333336</v>
      </c>
      <c r="E363" s="356">
        <v>4307.5666666666675</v>
      </c>
      <c r="F363" s="356">
        <v>4229.3333333333339</v>
      </c>
      <c r="G363" s="356">
        <v>4165.6666666666679</v>
      </c>
      <c r="H363" s="356">
        <v>4449.4666666666672</v>
      </c>
      <c r="I363" s="356">
        <v>4513.1333333333332</v>
      </c>
      <c r="J363" s="356">
        <v>4591.3666666666668</v>
      </c>
      <c r="K363" s="355">
        <v>4434.8999999999996</v>
      </c>
      <c r="L363" s="355">
        <v>4293</v>
      </c>
      <c r="M363" s="355">
        <v>0.21209</v>
      </c>
      <c r="N363" s="1"/>
      <c r="O363" s="1"/>
    </row>
    <row r="364" spans="1:15" ht="12.75" customHeight="1">
      <c r="A364" s="30">
        <v>354</v>
      </c>
      <c r="B364" s="384" t="s">
        <v>274</v>
      </c>
      <c r="C364" s="355">
        <v>15501.8</v>
      </c>
      <c r="D364" s="356">
        <v>15469.666666666666</v>
      </c>
      <c r="E364" s="356">
        <v>15390.883333333331</v>
      </c>
      <c r="F364" s="356">
        <v>15279.966666666665</v>
      </c>
      <c r="G364" s="356">
        <v>15201.183333333331</v>
      </c>
      <c r="H364" s="356">
        <v>15580.583333333332</v>
      </c>
      <c r="I364" s="356">
        <v>15659.366666666669</v>
      </c>
      <c r="J364" s="356">
        <v>15770.283333333333</v>
      </c>
      <c r="K364" s="355">
        <v>15548.45</v>
      </c>
      <c r="L364" s="355">
        <v>15358.75</v>
      </c>
      <c r="M364" s="355">
        <v>0.12082</v>
      </c>
      <c r="N364" s="1"/>
      <c r="O364" s="1"/>
    </row>
    <row r="365" spans="1:15" ht="12.75" customHeight="1">
      <c r="A365" s="30">
        <v>355</v>
      </c>
      <c r="B365" s="384" t="s">
        <v>480</v>
      </c>
      <c r="C365" s="355">
        <v>4795.05</v>
      </c>
      <c r="D365" s="356">
        <v>4808.45</v>
      </c>
      <c r="E365" s="356">
        <v>4742.5999999999995</v>
      </c>
      <c r="F365" s="356">
        <v>4690.1499999999996</v>
      </c>
      <c r="G365" s="356">
        <v>4624.2999999999993</v>
      </c>
      <c r="H365" s="356">
        <v>4860.8999999999996</v>
      </c>
      <c r="I365" s="356">
        <v>4926.75</v>
      </c>
      <c r="J365" s="356">
        <v>4979.2</v>
      </c>
      <c r="K365" s="355">
        <v>4874.3</v>
      </c>
      <c r="L365" s="355">
        <v>4756</v>
      </c>
      <c r="M365" s="355">
        <v>0.10317</v>
      </c>
      <c r="N365" s="1"/>
      <c r="O365" s="1"/>
    </row>
    <row r="366" spans="1:15" ht="12.75" customHeight="1">
      <c r="A366" s="30">
        <v>356</v>
      </c>
      <c r="B366" s="384" t="s">
        <v>474</v>
      </c>
      <c r="C366" s="355" t="e">
        <v>#N/A</v>
      </c>
      <c r="D366" s="356" t="e">
        <v>#N/A</v>
      </c>
      <c r="E366" s="356" t="e">
        <v>#N/A</v>
      </c>
      <c r="F366" s="356" t="e">
        <v>#N/A</v>
      </c>
      <c r="G366" s="356" t="e">
        <v>#N/A</v>
      </c>
      <c r="H366" s="356" t="e">
        <v>#N/A</v>
      </c>
      <c r="I366" s="356" t="e">
        <v>#N/A</v>
      </c>
      <c r="J366" s="356" t="e">
        <v>#N/A</v>
      </c>
      <c r="K366" s="355" t="e">
        <v>#N/A</v>
      </c>
      <c r="L366" s="355" t="e">
        <v>#N/A</v>
      </c>
      <c r="M366" s="355" t="e">
        <v>#N/A</v>
      </c>
      <c r="N366" s="1"/>
      <c r="O366" s="1"/>
    </row>
    <row r="367" spans="1:15" ht="12.75" customHeight="1">
      <c r="A367" s="30">
        <v>357</v>
      </c>
      <c r="B367" s="384" t="s">
        <v>475</v>
      </c>
      <c r="C367" s="355">
        <v>947.6</v>
      </c>
      <c r="D367" s="356">
        <v>938.33333333333337</v>
      </c>
      <c r="E367" s="356">
        <v>919.26666666666677</v>
      </c>
      <c r="F367" s="356">
        <v>890.93333333333339</v>
      </c>
      <c r="G367" s="356">
        <v>871.86666666666679</v>
      </c>
      <c r="H367" s="356">
        <v>966.66666666666674</v>
      </c>
      <c r="I367" s="356">
        <v>985.73333333333335</v>
      </c>
      <c r="J367" s="356">
        <v>1014.0666666666667</v>
      </c>
      <c r="K367" s="355">
        <v>957.4</v>
      </c>
      <c r="L367" s="355">
        <v>910</v>
      </c>
      <c r="M367" s="355">
        <v>1.61744</v>
      </c>
      <c r="N367" s="1"/>
      <c r="O367" s="1"/>
    </row>
    <row r="368" spans="1:15" ht="12.75" customHeight="1">
      <c r="A368" s="30">
        <v>358</v>
      </c>
      <c r="B368" s="384" t="s">
        <v>178</v>
      </c>
      <c r="C368" s="355">
        <v>2448.1</v>
      </c>
      <c r="D368" s="356">
        <v>2424.6166666666668</v>
      </c>
      <c r="E368" s="356">
        <v>2396.6333333333337</v>
      </c>
      <c r="F368" s="356">
        <v>2345.166666666667</v>
      </c>
      <c r="G368" s="356">
        <v>2317.1833333333338</v>
      </c>
      <c r="H368" s="356">
        <v>2476.0833333333335</v>
      </c>
      <c r="I368" s="356">
        <v>2504.0666666666671</v>
      </c>
      <c r="J368" s="356">
        <v>2555.5333333333333</v>
      </c>
      <c r="K368" s="355">
        <v>2452.6</v>
      </c>
      <c r="L368" s="355">
        <v>2373.15</v>
      </c>
      <c r="M368" s="355">
        <v>2.62303</v>
      </c>
      <c r="N368" s="1"/>
      <c r="O368" s="1"/>
    </row>
    <row r="369" spans="1:15" ht="12.75" customHeight="1">
      <c r="A369" s="30">
        <v>359</v>
      </c>
      <c r="B369" s="384" t="s">
        <v>179</v>
      </c>
      <c r="C369" s="355">
        <v>2608.6</v>
      </c>
      <c r="D369" s="356">
        <v>2589.6</v>
      </c>
      <c r="E369" s="356">
        <v>2551</v>
      </c>
      <c r="F369" s="356">
        <v>2493.4</v>
      </c>
      <c r="G369" s="356">
        <v>2454.8000000000002</v>
      </c>
      <c r="H369" s="356">
        <v>2647.2</v>
      </c>
      <c r="I369" s="356">
        <v>2685.7999999999993</v>
      </c>
      <c r="J369" s="356">
        <v>2743.3999999999996</v>
      </c>
      <c r="K369" s="355">
        <v>2628.2</v>
      </c>
      <c r="L369" s="355">
        <v>2532</v>
      </c>
      <c r="M369" s="355">
        <v>2.0557799999999999</v>
      </c>
      <c r="N369" s="1"/>
      <c r="O369" s="1"/>
    </row>
    <row r="370" spans="1:15" ht="12.75" customHeight="1">
      <c r="A370" s="30">
        <v>360</v>
      </c>
      <c r="B370" s="384" t="s">
        <v>180</v>
      </c>
      <c r="C370" s="355">
        <v>38.4</v>
      </c>
      <c r="D370" s="356">
        <v>37.916666666666664</v>
      </c>
      <c r="E370" s="356">
        <v>37.283333333333331</v>
      </c>
      <c r="F370" s="356">
        <v>36.166666666666664</v>
      </c>
      <c r="G370" s="356">
        <v>35.533333333333331</v>
      </c>
      <c r="H370" s="356">
        <v>39.033333333333331</v>
      </c>
      <c r="I370" s="356">
        <v>39.666666666666671</v>
      </c>
      <c r="J370" s="356">
        <v>40.783333333333331</v>
      </c>
      <c r="K370" s="355">
        <v>38.549999999999997</v>
      </c>
      <c r="L370" s="355">
        <v>36.799999999999997</v>
      </c>
      <c r="M370" s="355">
        <v>535.56497999999999</v>
      </c>
      <c r="N370" s="1"/>
      <c r="O370" s="1"/>
    </row>
    <row r="371" spans="1:15" ht="12.75" customHeight="1">
      <c r="A371" s="30">
        <v>361</v>
      </c>
      <c r="B371" s="384" t="s">
        <v>471</v>
      </c>
      <c r="C371" s="355">
        <v>397</v>
      </c>
      <c r="D371" s="356">
        <v>394.65000000000003</v>
      </c>
      <c r="E371" s="356">
        <v>386.30000000000007</v>
      </c>
      <c r="F371" s="356">
        <v>375.6</v>
      </c>
      <c r="G371" s="356">
        <v>367.25000000000006</v>
      </c>
      <c r="H371" s="356">
        <v>405.35000000000008</v>
      </c>
      <c r="I371" s="356">
        <v>413.7000000000001</v>
      </c>
      <c r="J371" s="356">
        <v>424.40000000000009</v>
      </c>
      <c r="K371" s="355">
        <v>403</v>
      </c>
      <c r="L371" s="355">
        <v>383.95</v>
      </c>
      <c r="M371" s="355">
        <v>2.1434500000000001</v>
      </c>
      <c r="N371" s="1"/>
      <c r="O371" s="1"/>
    </row>
    <row r="372" spans="1:15" ht="12.75" customHeight="1">
      <c r="A372" s="30">
        <v>362</v>
      </c>
      <c r="B372" s="384" t="s">
        <v>472</v>
      </c>
      <c r="C372" s="355">
        <v>269</v>
      </c>
      <c r="D372" s="356">
        <v>272.03333333333336</v>
      </c>
      <c r="E372" s="356">
        <v>260.9666666666667</v>
      </c>
      <c r="F372" s="356">
        <v>252.93333333333334</v>
      </c>
      <c r="G372" s="356">
        <v>241.86666666666667</v>
      </c>
      <c r="H372" s="356">
        <v>280.06666666666672</v>
      </c>
      <c r="I372" s="356">
        <v>291.13333333333344</v>
      </c>
      <c r="J372" s="356">
        <v>299.16666666666674</v>
      </c>
      <c r="K372" s="355">
        <v>283.10000000000002</v>
      </c>
      <c r="L372" s="355">
        <v>264</v>
      </c>
      <c r="M372" s="355">
        <v>3.4986799999999998</v>
      </c>
      <c r="N372" s="1"/>
      <c r="O372" s="1"/>
    </row>
    <row r="373" spans="1:15" ht="12.75" customHeight="1">
      <c r="A373" s="30">
        <v>363</v>
      </c>
      <c r="B373" s="384" t="s">
        <v>272</v>
      </c>
      <c r="C373" s="355">
        <v>2394.75</v>
      </c>
      <c r="D373" s="356">
        <v>2357.5</v>
      </c>
      <c r="E373" s="356">
        <v>2301.8000000000002</v>
      </c>
      <c r="F373" s="356">
        <v>2208.8500000000004</v>
      </c>
      <c r="G373" s="356">
        <v>2153.1500000000005</v>
      </c>
      <c r="H373" s="356">
        <v>2450.4499999999998</v>
      </c>
      <c r="I373" s="356">
        <v>2506.1499999999996</v>
      </c>
      <c r="J373" s="356">
        <v>2599.0999999999995</v>
      </c>
      <c r="K373" s="355">
        <v>2413.1999999999998</v>
      </c>
      <c r="L373" s="355">
        <v>2264.5500000000002</v>
      </c>
      <c r="M373" s="355">
        <v>3.33371</v>
      </c>
      <c r="N373" s="1"/>
      <c r="O373" s="1"/>
    </row>
    <row r="374" spans="1:15" ht="12.75" customHeight="1">
      <c r="A374" s="30">
        <v>364</v>
      </c>
      <c r="B374" s="384" t="s">
        <v>476</v>
      </c>
      <c r="C374" s="355">
        <v>750.3</v>
      </c>
      <c r="D374" s="356">
        <v>752.26666666666677</v>
      </c>
      <c r="E374" s="356">
        <v>733.68333333333351</v>
      </c>
      <c r="F374" s="356">
        <v>717.06666666666672</v>
      </c>
      <c r="G374" s="356">
        <v>698.48333333333346</v>
      </c>
      <c r="H374" s="356">
        <v>768.88333333333355</v>
      </c>
      <c r="I374" s="356">
        <v>787.46666666666681</v>
      </c>
      <c r="J374" s="356">
        <v>804.0833333333336</v>
      </c>
      <c r="K374" s="355">
        <v>770.85</v>
      </c>
      <c r="L374" s="355">
        <v>735.65</v>
      </c>
      <c r="M374" s="355">
        <v>0.70213000000000003</v>
      </c>
      <c r="N374" s="1"/>
      <c r="O374" s="1"/>
    </row>
    <row r="375" spans="1:15" ht="12.75" customHeight="1">
      <c r="A375" s="30">
        <v>365</v>
      </c>
      <c r="B375" s="384" t="s">
        <v>477</v>
      </c>
      <c r="C375" s="355">
        <v>1968.25</v>
      </c>
      <c r="D375" s="356">
        <v>1981.0166666666667</v>
      </c>
      <c r="E375" s="356">
        <v>1897.2333333333331</v>
      </c>
      <c r="F375" s="356">
        <v>1826.2166666666665</v>
      </c>
      <c r="G375" s="356">
        <v>1742.4333333333329</v>
      </c>
      <c r="H375" s="356">
        <v>2052.0333333333333</v>
      </c>
      <c r="I375" s="356">
        <v>2135.8166666666666</v>
      </c>
      <c r="J375" s="356">
        <v>2206.8333333333335</v>
      </c>
      <c r="K375" s="355">
        <v>2064.8000000000002</v>
      </c>
      <c r="L375" s="355">
        <v>1910</v>
      </c>
      <c r="M375" s="355">
        <v>3.1877200000000001</v>
      </c>
      <c r="N375" s="1"/>
      <c r="O375" s="1"/>
    </row>
    <row r="376" spans="1:15" ht="12.75" customHeight="1">
      <c r="A376" s="30">
        <v>366</v>
      </c>
      <c r="B376" s="384" t="s">
        <v>847</v>
      </c>
      <c r="C376" s="355">
        <v>252.55</v>
      </c>
      <c r="D376" s="356">
        <v>249.2166666666667</v>
      </c>
      <c r="E376" s="356">
        <v>243.53333333333339</v>
      </c>
      <c r="F376" s="356">
        <v>234.51666666666668</v>
      </c>
      <c r="G376" s="356">
        <v>228.83333333333337</v>
      </c>
      <c r="H376" s="356">
        <v>258.23333333333341</v>
      </c>
      <c r="I376" s="356">
        <v>263.91666666666669</v>
      </c>
      <c r="J376" s="356">
        <v>272.93333333333339</v>
      </c>
      <c r="K376" s="355">
        <v>254.9</v>
      </c>
      <c r="L376" s="355">
        <v>240.2</v>
      </c>
      <c r="M376" s="355">
        <v>33.970109999999998</v>
      </c>
      <c r="N376" s="1"/>
      <c r="O376" s="1"/>
    </row>
    <row r="377" spans="1:15" ht="12.75" customHeight="1">
      <c r="A377" s="30">
        <v>367</v>
      </c>
      <c r="B377" s="384" t="s">
        <v>181</v>
      </c>
      <c r="C377" s="355">
        <v>203.45</v>
      </c>
      <c r="D377" s="356">
        <v>202.1</v>
      </c>
      <c r="E377" s="356">
        <v>200.35</v>
      </c>
      <c r="F377" s="356">
        <v>197.25</v>
      </c>
      <c r="G377" s="356">
        <v>195.5</v>
      </c>
      <c r="H377" s="356">
        <v>205.2</v>
      </c>
      <c r="I377" s="356">
        <v>206.95</v>
      </c>
      <c r="J377" s="356">
        <v>210.04999999999998</v>
      </c>
      <c r="K377" s="355">
        <v>203.85</v>
      </c>
      <c r="L377" s="355">
        <v>199</v>
      </c>
      <c r="M377" s="355">
        <v>142.84546</v>
      </c>
      <c r="N377" s="1"/>
      <c r="O377" s="1"/>
    </row>
    <row r="378" spans="1:15" ht="12.75" customHeight="1">
      <c r="A378" s="30">
        <v>368</v>
      </c>
      <c r="B378" s="384" t="s">
        <v>291</v>
      </c>
      <c r="C378" s="355">
        <v>2817.6</v>
      </c>
      <c r="D378" s="356">
        <v>2804.7166666666672</v>
      </c>
      <c r="E378" s="356">
        <v>2711.4333333333343</v>
      </c>
      <c r="F378" s="356">
        <v>2605.2666666666673</v>
      </c>
      <c r="G378" s="356">
        <v>2511.9833333333345</v>
      </c>
      <c r="H378" s="356">
        <v>2910.8833333333341</v>
      </c>
      <c r="I378" s="356">
        <v>3004.166666666667</v>
      </c>
      <c r="J378" s="356">
        <v>3110.3333333333339</v>
      </c>
      <c r="K378" s="355">
        <v>2898</v>
      </c>
      <c r="L378" s="355">
        <v>2698.55</v>
      </c>
      <c r="M378" s="355">
        <v>0.70991000000000004</v>
      </c>
      <c r="N378" s="1"/>
      <c r="O378" s="1"/>
    </row>
    <row r="379" spans="1:15" ht="12.75" customHeight="1">
      <c r="A379" s="30">
        <v>369</v>
      </c>
      <c r="B379" s="384" t="s">
        <v>848</v>
      </c>
      <c r="C379" s="355">
        <v>363.75</v>
      </c>
      <c r="D379" s="356">
        <v>355.91666666666669</v>
      </c>
      <c r="E379" s="356">
        <v>342.83333333333337</v>
      </c>
      <c r="F379" s="356">
        <v>321.91666666666669</v>
      </c>
      <c r="G379" s="356">
        <v>308.83333333333337</v>
      </c>
      <c r="H379" s="356">
        <v>376.83333333333337</v>
      </c>
      <c r="I379" s="356">
        <v>389.91666666666674</v>
      </c>
      <c r="J379" s="356">
        <v>410.83333333333337</v>
      </c>
      <c r="K379" s="355">
        <v>369</v>
      </c>
      <c r="L379" s="355">
        <v>335</v>
      </c>
      <c r="M379" s="355">
        <v>15.80012</v>
      </c>
      <c r="N379" s="1"/>
      <c r="O379" s="1"/>
    </row>
    <row r="380" spans="1:15" ht="12.75" customHeight="1">
      <c r="A380" s="30">
        <v>370</v>
      </c>
      <c r="B380" s="384" t="s">
        <v>273</v>
      </c>
      <c r="C380" s="355">
        <v>439.8</v>
      </c>
      <c r="D380" s="356">
        <v>437.33333333333331</v>
      </c>
      <c r="E380" s="356">
        <v>429.96666666666664</v>
      </c>
      <c r="F380" s="356">
        <v>420.13333333333333</v>
      </c>
      <c r="G380" s="356">
        <v>412.76666666666665</v>
      </c>
      <c r="H380" s="356">
        <v>447.16666666666663</v>
      </c>
      <c r="I380" s="356">
        <v>454.5333333333333</v>
      </c>
      <c r="J380" s="356">
        <v>464.36666666666662</v>
      </c>
      <c r="K380" s="355">
        <v>444.7</v>
      </c>
      <c r="L380" s="355">
        <v>427.5</v>
      </c>
      <c r="M380" s="355">
        <v>5.2984400000000003</v>
      </c>
      <c r="N380" s="1"/>
      <c r="O380" s="1"/>
    </row>
    <row r="381" spans="1:15" ht="12.75" customHeight="1">
      <c r="A381" s="30">
        <v>371</v>
      </c>
      <c r="B381" s="384" t="s">
        <v>478</v>
      </c>
      <c r="C381" s="355">
        <v>661.6</v>
      </c>
      <c r="D381" s="356">
        <v>661.05000000000007</v>
      </c>
      <c r="E381" s="356">
        <v>645.55000000000018</v>
      </c>
      <c r="F381" s="356">
        <v>629.50000000000011</v>
      </c>
      <c r="G381" s="356">
        <v>614.00000000000023</v>
      </c>
      <c r="H381" s="356">
        <v>677.10000000000014</v>
      </c>
      <c r="I381" s="356">
        <v>692.59999999999991</v>
      </c>
      <c r="J381" s="356">
        <v>708.65000000000009</v>
      </c>
      <c r="K381" s="355">
        <v>676.55</v>
      </c>
      <c r="L381" s="355">
        <v>645</v>
      </c>
      <c r="M381" s="355">
        <v>2.3129499999999998</v>
      </c>
      <c r="N381" s="1"/>
      <c r="O381" s="1"/>
    </row>
    <row r="382" spans="1:15" ht="12.75" customHeight="1">
      <c r="A382" s="30">
        <v>372</v>
      </c>
      <c r="B382" s="384" t="s">
        <v>479</v>
      </c>
      <c r="C382" s="355">
        <v>122.25</v>
      </c>
      <c r="D382" s="356">
        <v>120.96666666666665</v>
      </c>
      <c r="E382" s="356">
        <v>117.93333333333331</v>
      </c>
      <c r="F382" s="356">
        <v>113.61666666666666</v>
      </c>
      <c r="G382" s="356">
        <v>110.58333333333331</v>
      </c>
      <c r="H382" s="356">
        <v>125.2833333333333</v>
      </c>
      <c r="I382" s="356">
        <v>128.31666666666663</v>
      </c>
      <c r="J382" s="356">
        <v>132.6333333333333</v>
      </c>
      <c r="K382" s="355">
        <v>124</v>
      </c>
      <c r="L382" s="355">
        <v>116.65</v>
      </c>
      <c r="M382" s="355">
        <v>3.4447100000000002</v>
      </c>
      <c r="N382" s="1"/>
      <c r="O382" s="1"/>
    </row>
    <row r="383" spans="1:15" ht="12.75" customHeight="1">
      <c r="A383" s="30">
        <v>373</v>
      </c>
      <c r="B383" s="384" t="s">
        <v>183</v>
      </c>
      <c r="C383" s="355">
        <v>1646.4</v>
      </c>
      <c r="D383" s="356">
        <v>1626.3333333333333</v>
      </c>
      <c r="E383" s="356">
        <v>1599.6666666666665</v>
      </c>
      <c r="F383" s="356">
        <v>1552.9333333333332</v>
      </c>
      <c r="G383" s="356">
        <v>1526.2666666666664</v>
      </c>
      <c r="H383" s="356">
        <v>1673.0666666666666</v>
      </c>
      <c r="I383" s="356">
        <v>1699.7333333333331</v>
      </c>
      <c r="J383" s="356">
        <v>1746.4666666666667</v>
      </c>
      <c r="K383" s="355">
        <v>1653</v>
      </c>
      <c r="L383" s="355">
        <v>1579.6</v>
      </c>
      <c r="M383" s="355">
        <v>6.1272900000000003</v>
      </c>
      <c r="N383" s="1"/>
      <c r="O383" s="1"/>
    </row>
    <row r="384" spans="1:15" ht="12.75" customHeight="1">
      <c r="A384" s="30">
        <v>374</v>
      </c>
      <c r="B384" s="384" t="s">
        <v>481</v>
      </c>
      <c r="C384" s="355">
        <v>572.45000000000005</v>
      </c>
      <c r="D384" s="356">
        <v>587.4666666666667</v>
      </c>
      <c r="E384" s="356">
        <v>553.83333333333337</v>
      </c>
      <c r="F384" s="356">
        <v>535.2166666666667</v>
      </c>
      <c r="G384" s="356">
        <v>501.58333333333337</v>
      </c>
      <c r="H384" s="356">
        <v>606.08333333333337</v>
      </c>
      <c r="I384" s="356">
        <v>639.71666666666658</v>
      </c>
      <c r="J384" s="356">
        <v>658.33333333333337</v>
      </c>
      <c r="K384" s="355">
        <v>621.1</v>
      </c>
      <c r="L384" s="355">
        <v>568.85</v>
      </c>
      <c r="M384" s="355">
        <v>16.525970000000001</v>
      </c>
      <c r="N384" s="1"/>
      <c r="O384" s="1"/>
    </row>
    <row r="385" spans="1:15" ht="12.75" customHeight="1">
      <c r="A385" s="30">
        <v>375</v>
      </c>
      <c r="B385" s="384" t="s">
        <v>483</v>
      </c>
      <c r="C385" s="355">
        <v>975.2</v>
      </c>
      <c r="D385" s="356">
        <v>953.03333333333342</v>
      </c>
      <c r="E385" s="356">
        <v>927.21666666666681</v>
      </c>
      <c r="F385" s="356">
        <v>879.23333333333335</v>
      </c>
      <c r="G385" s="356">
        <v>853.41666666666674</v>
      </c>
      <c r="H385" s="356">
        <v>1001.0166666666669</v>
      </c>
      <c r="I385" s="356">
        <v>1026.8333333333335</v>
      </c>
      <c r="J385" s="356">
        <v>1074.8166666666671</v>
      </c>
      <c r="K385" s="355">
        <v>978.85</v>
      </c>
      <c r="L385" s="355">
        <v>905.05</v>
      </c>
      <c r="M385" s="355">
        <v>6.3068999999999997</v>
      </c>
      <c r="N385" s="1"/>
      <c r="O385" s="1"/>
    </row>
    <row r="386" spans="1:15" ht="12.75" customHeight="1">
      <c r="A386" s="30">
        <v>376</v>
      </c>
      <c r="B386" s="384" t="s">
        <v>849</v>
      </c>
      <c r="C386" s="355">
        <v>105.4</v>
      </c>
      <c r="D386" s="356">
        <v>104.68333333333334</v>
      </c>
      <c r="E386" s="356">
        <v>101.11666666666667</v>
      </c>
      <c r="F386" s="356">
        <v>96.833333333333343</v>
      </c>
      <c r="G386" s="356">
        <v>93.26666666666668</v>
      </c>
      <c r="H386" s="356">
        <v>108.96666666666667</v>
      </c>
      <c r="I386" s="356">
        <v>112.53333333333333</v>
      </c>
      <c r="J386" s="356">
        <v>116.81666666666666</v>
      </c>
      <c r="K386" s="355">
        <v>108.25</v>
      </c>
      <c r="L386" s="355">
        <v>100.4</v>
      </c>
      <c r="M386" s="355">
        <v>10.35027</v>
      </c>
      <c r="N386" s="1"/>
      <c r="O386" s="1"/>
    </row>
    <row r="387" spans="1:15" ht="12.75" customHeight="1">
      <c r="A387" s="30">
        <v>377</v>
      </c>
      <c r="B387" s="384" t="s">
        <v>485</v>
      </c>
      <c r="C387" s="355">
        <v>228.8</v>
      </c>
      <c r="D387" s="356">
        <v>223.79999999999998</v>
      </c>
      <c r="E387" s="356">
        <v>216.34999999999997</v>
      </c>
      <c r="F387" s="356">
        <v>203.89999999999998</v>
      </c>
      <c r="G387" s="356">
        <v>196.44999999999996</v>
      </c>
      <c r="H387" s="356">
        <v>236.24999999999997</v>
      </c>
      <c r="I387" s="356">
        <v>243.69999999999996</v>
      </c>
      <c r="J387" s="356">
        <v>256.14999999999998</v>
      </c>
      <c r="K387" s="355">
        <v>231.25</v>
      </c>
      <c r="L387" s="355">
        <v>211.35</v>
      </c>
      <c r="M387" s="355">
        <v>30.534610000000001</v>
      </c>
      <c r="N387" s="1"/>
      <c r="O387" s="1"/>
    </row>
    <row r="388" spans="1:15" ht="12.75" customHeight="1">
      <c r="A388" s="30">
        <v>378</v>
      </c>
      <c r="B388" s="384" t="s">
        <v>486</v>
      </c>
      <c r="C388" s="355">
        <v>820.6</v>
      </c>
      <c r="D388" s="356">
        <v>815.38333333333333</v>
      </c>
      <c r="E388" s="356">
        <v>792.7166666666667</v>
      </c>
      <c r="F388" s="356">
        <v>764.83333333333337</v>
      </c>
      <c r="G388" s="356">
        <v>742.16666666666674</v>
      </c>
      <c r="H388" s="356">
        <v>843.26666666666665</v>
      </c>
      <c r="I388" s="356">
        <v>865.93333333333339</v>
      </c>
      <c r="J388" s="356">
        <v>893.81666666666661</v>
      </c>
      <c r="K388" s="355">
        <v>838.05</v>
      </c>
      <c r="L388" s="355">
        <v>787.5</v>
      </c>
      <c r="M388" s="355">
        <v>1.2466299999999999</v>
      </c>
      <c r="N388" s="1"/>
      <c r="O388" s="1"/>
    </row>
    <row r="389" spans="1:15" ht="12.75" customHeight="1">
      <c r="A389" s="30">
        <v>379</v>
      </c>
      <c r="B389" s="384" t="s">
        <v>487</v>
      </c>
      <c r="C389" s="355">
        <v>246.1</v>
      </c>
      <c r="D389" s="356">
        <v>245.19999999999996</v>
      </c>
      <c r="E389" s="356">
        <v>242.69999999999993</v>
      </c>
      <c r="F389" s="356">
        <v>239.29999999999998</v>
      </c>
      <c r="G389" s="356">
        <v>236.79999999999995</v>
      </c>
      <c r="H389" s="356">
        <v>248.59999999999991</v>
      </c>
      <c r="I389" s="356">
        <v>251.09999999999997</v>
      </c>
      <c r="J389" s="356">
        <v>254.49999999999989</v>
      </c>
      <c r="K389" s="355">
        <v>247.7</v>
      </c>
      <c r="L389" s="355">
        <v>241.8</v>
      </c>
      <c r="M389" s="355">
        <v>1.5084200000000001</v>
      </c>
      <c r="N389" s="1"/>
      <c r="O389" s="1"/>
    </row>
    <row r="390" spans="1:15" ht="12.75" customHeight="1">
      <c r="A390" s="30">
        <v>380</v>
      </c>
      <c r="B390" s="384" t="s">
        <v>184</v>
      </c>
      <c r="C390" s="355">
        <v>881.25</v>
      </c>
      <c r="D390" s="356">
        <v>865.41666666666663</v>
      </c>
      <c r="E390" s="356">
        <v>842.83333333333326</v>
      </c>
      <c r="F390" s="356">
        <v>804.41666666666663</v>
      </c>
      <c r="G390" s="356">
        <v>781.83333333333326</v>
      </c>
      <c r="H390" s="356">
        <v>903.83333333333326</v>
      </c>
      <c r="I390" s="356">
        <v>926.41666666666652</v>
      </c>
      <c r="J390" s="356">
        <v>964.83333333333326</v>
      </c>
      <c r="K390" s="355">
        <v>888</v>
      </c>
      <c r="L390" s="355">
        <v>827</v>
      </c>
      <c r="M390" s="355">
        <v>3.9347400000000001</v>
      </c>
      <c r="N390" s="1"/>
      <c r="O390" s="1"/>
    </row>
    <row r="391" spans="1:15" ht="12.75" customHeight="1">
      <c r="A391" s="30">
        <v>381</v>
      </c>
      <c r="B391" s="384" t="s">
        <v>489</v>
      </c>
      <c r="C391" s="355">
        <v>2113.0500000000002</v>
      </c>
      <c r="D391" s="356">
        <v>2129.3166666666671</v>
      </c>
      <c r="E391" s="356">
        <v>2083.733333333334</v>
      </c>
      <c r="F391" s="356">
        <v>2054.416666666667</v>
      </c>
      <c r="G391" s="356">
        <v>2008.8333333333339</v>
      </c>
      <c r="H391" s="356">
        <v>2158.6333333333341</v>
      </c>
      <c r="I391" s="356">
        <v>2204.2166666666672</v>
      </c>
      <c r="J391" s="356">
        <v>2233.5333333333342</v>
      </c>
      <c r="K391" s="355">
        <v>2174.9</v>
      </c>
      <c r="L391" s="355">
        <v>2100</v>
      </c>
      <c r="M391" s="355">
        <v>9.0200000000000002E-2</v>
      </c>
      <c r="N391" s="1"/>
      <c r="O391" s="1"/>
    </row>
    <row r="392" spans="1:15" ht="12.75" customHeight="1">
      <c r="A392" s="30">
        <v>382</v>
      </c>
      <c r="B392" s="384" t="s">
        <v>185</v>
      </c>
      <c r="C392" s="355">
        <v>143.1</v>
      </c>
      <c r="D392" s="356">
        <v>139.21666666666667</v>
      </c>
      <c r="E392" s="356">
        <v>134.43333333333334</v>
      </c>
      <c r="F392" s="356">
        <v>125.76666666666668</v>
      </c>
      <c r="G392" s="356">
        <v>120.98333333333335</v>
      </c>
      <c r="H392" s="356">
        <v>147.88333333333333</v>
      </c>
      <c r="I392" s="356">
        <v>152.66666666666669</v>
      </c>
      <c r="J392" s="356">
        <v>161.33333333333331</v>
      </c>
      <c r="K392" s="355">
        <v>144</v>
      </c>
      <c r="L392" s="355">
        <v>130.55000000000001</v>
      </c>
      <c r="M392" s="355">
        <v>183.90837999999999</v>
      </c>
      <c r="N392" s="1"/>
      <c r="O392" s="1"/>
    </row>
    <row r="393" spans="1:15" ht="12.75" customHeight="1">
      <c r="A393" s="30">
        <v>383</v>
      </c>
      <c r="B393" s="384" t="s">
        <v>488</v>
      </c>
      <c r="C393" s="355">
        <v>75.7</v>
      </c>
      <c r="D393" s="356">
        <v>74.733333333333334</v>
      </c>
      <c r="E393" s="356">
        <v>73.466666666666669</v>
      </c>
      <c r="F393" s="356">
        <v>71.233333333333334</v>
      </c>
      <c r="G393" s="356">
        <v>69.966666666666669</v>
      </c>
      <c r="H393" s="356">
        <v>76.966666666666669</v>
      </c>
      <c r="I393" s="356">
        <v>78.233333333333348</v>
      </c>
      <c r="J393" s="356">
        <v>80.466666666666669</v>
      </c>
      <c r="K393" s="355">
        <v>76</v>
      </c>
      <c r="L393" s="355">
        <v>72.5</v>
      </c>
      <c r="M393" s="355">
        <v>25.083010000000002</v>
      </c>
      <c r="N393" s="1"/>
      <c r="O393" s="1"/>
    </row>
    <row r="394" spans="1:15" ht="12.75" customHeight="1">
      <c r="A394" s="30">
        <v>384</v>
      </c>
      <c r="B394" s="384" t="s">
        <v>186</v>
      </c>
      <c r="C394" s="355">
        <v>129.4</v>
      </c>
      <c r="D394" s="356">
        <v>128.33333333333334</v>
      </c>
      <c r="E394" s="356">
        <v>126.86666666666667</v>
      </c>
      <c r="F394" s="356">
        <v>124.33333333333333</v>
      </c>
      <c r="G394" s="356">
        <v>122.86666666666666</v>
      </c>
      <c r="H394" s="356">
        <v>130.86666666666667</v>
      </c>
      <c r="I394" s="356">
        <v>132.33333333333331</v>
      </c>
      <c r="J394" s="356">
        <v>134.8666666666667</v>
      </c>
      <c r="K394" s="355">
        <v>129.80000000000001</v>
      </c>
      <c r="L394" s="355">
        <v>125.8</v>
      </c>
      <c r="M394" s="355">
        <v>73.956429999999997</v>
      </c>
      <c r="N394" s="1"/>
      <c r="O394" s="1"/>
    </row>
    <row r="395" spans="1:15" ht="12.75" customHeight="1">
      <c r="A395" s="30">
        <v>385</v>
      </c>
      <c r="B395" s="384" t="s">
        <v>490</v>
      </c>
      <c r="C395" s="355">
        <v>170.1</v>
      </c>
      <c r="D395" s="356">
        <v>168.11666666666667</v>
      </c>
      <c r="E395" s="356">
        <v>165.48333333333335</v>
      </c>
      <c r="F395" s="356">
        <v>160.86666666666667</v>
      </c>
      <c r="G395" s="356">
        <v>158.23333333333335</v>
      </c>
      <c r="H395" s="356">
        <v>172.73333333333335</v>
      </c>
      <c r="I395" s="356">
        <v>175.36666666666667</v>
      </c>
      <c r="J395" s="356">
        <v>179.98333333333335</v>
      </c>
      <c r="K395" s="355">
        <v>170.75</v>
      </c>
      <c r="L395" s="355">
        <v>163.5</v>
      </c>
      <c r="M395" s="355">
        <v>69.340389999999999</v>
      </c>
      <c r="N395" s="1"/>
      <c r="O395" s="1"/>
    </row>
    <row r="396" spans="1:15" ht="12.75" customHeight="1">
      <c r="A396" s="30">
        <v>386</v>
      </c>
      <c r="B396" s="384" t="s">
        <v>491</v>
      </c>
      <c r="C396" s="355">
        <v>1271.45</v>
      </c>
      <c r="D396" s="356">
        <v>1265.6499999999999</v>
      </c>
      <c r="E396" s="356">
        <v>1255.0999999999997</v>
      </c>
      <c r="F396" s="356">
        <v>1238.7499999999998</v>
      </c>
      <c r="G396" s="356">
        <v>1228.1999999999996</v>
      </c>
      <c r="H396" s="356">
        <v>1281.9999999999998</v>
      </c>
      <c r="I396" s="356">
        <v>1292.55</v>
      </c>
      <c r="J396" s="356">
        <v>1308.8999999999999</v>
      </c>
      <c r="K396" s="355">
        <v>1276.2</v>
      </c>
      <c r="L396" s="355">
        <v>1249.3</v>
      </c>
      <c r="M396" s="355">
        <v>1.0105</v>
      </c>
      <c r="N396" s="1"/>
      <c r="O396" s="1"/>
    </row>
    <row r="397" spans="1:15" ht="12.75" customHeight="1">
      <c r="A397" s="30">
        <v>387</v>
      </c>
      <c r="B397" s="384" t="s">
        <v>187</v>
      </c>
      <c r="C397" s="355">
        <v>2417.9499999999998</v>
      </c>
      <c r="D397" s="356">
        <v>2392.5166666666669</v>
      </c>
      <c r="E397" s="356">
        <v>2361.1333333333337</v>
      </c>
      <c r="F397" s="356">
        <v>2304.3166666666666</v>
      </c>
      <c r="G397" s="356">
        <v>2272.9333333333334</v>
      </c>
      <c r="H397" s="356">
        <v>2449.3333333333339</v>
      </c>
      <c r="I397" s="356">
        <v>2480.7166666666672</v>
      </c>
      <c r="J397" s="356">
        <v>2537.5333333333342</v>
      </c>
      <c r="K397" s="355">
        <v>2423.9</v>
      </c>
      <c r="L397" s="355">
        <v>2335.6999999999998</v>
      </c>
      <c r="M397" s="355">
        <v>51.746459999999999</v>
      </c>
      <c r="N397" s="1"/>
      <c r="O397" s="1"/>
    </row>
    <row r="398" spans="1:15" ht="12.75" customHeight="1">
      <c r="A398" s="30">
        <v>388</v>
      </c>
      <c r="B398" s="384" t="s">
        <v>850</v>
      </c>
      <c r="C398" s="355">
        <v>521.6</v>
      </c>
      <c r="D398" s="356">
        <v>506.95</v>
      </c>
      <c r="E398" s="356">
        <v>488.9</v>
      </c>
      <c r="F398" s="356">
        <v>456.2</v>
      </c>
      <c r="G398" s="356">
        <v>438.15</v>
      </c>
      <c r="H398" s="356">
        <v>539.65</v>
      </c>
      <c r="I398" s="356">
        <v>557.70000000000005</v>
      </c>
      <c r="J398" s="356">
        <v>590.4</v>
      </c>
      <c r="K398" s="355">
        <v>525</v>
      </c>
      <c r="L398" s="355">
        <v>474.25</v>
      </c>
      <c r="M398" s="355">
        <v>11.37595</v>
      </c>
      <c r="N398" s="1"/>
      <c r="O398" s="1"/>
    </row>
    <row r="399" spans="1:15" ht="12.75" customHeight="1">
      <c r="A399" s="30">
        <v>389</v>
      </c>
      <c r="B399" s="384" t="s">
        <v>482</v>
      </c>
      <c r="C399" s="355">
        <v>257</v>
      </c>
      <c r="D399" s="356">
        <v>256.11666666666667</v>
      </c>
      <c r="E399" s="356">
        <v>253.38333333333333</v>
      </c>
      <c r="F399" s="356">
        <v>249.76666666666665</v>
      </c>
      <c r="G399" s="356">
        <v>247.0333333333333</v>
      </c>
      <c r="H399" s="356">
        <v>259.73333333333335</v>
      </c>
      <c r="I399" s="356">
        <v>262.4666666666667</v>
      </c>
      <c r="J399" s="356">
        <v>266.08333333333337</v>
      </c>
      <c r="K399" s="355">
        <v>258.85000000000002</v>
      </c>
      <c r="L399" s="355">
        <v>252.5</v>
      </c>
      <c r="M399" s="355">
        <v>0.86309000000000002</v>
      </c>
      <c r="N399" s="1"/>
      <c r="O399" s="1"/>
    </row>
    <row r="400" spans="1:15" ht="12.75" customHeight="1">
      <c r="A400" s="30">
        <v>390</v>
      </c>
      <c r="B400" s="384" t="s">
        <v>492</v>
      </c>
      <c r="C400" s="355">
        <v>1044.9000000000001</v>
      </c>
      <c r="D400" s="356">
        <v>1016.7000000000002</v>
      </c>
      <c r="E400" s="356">
        <v>933.40000000000032</v>
      </c>
      <c r="F400" s="356">
        <v>821.9000000000002</v>
      </c>
      <c r="G400" s="356">
        <v>738.60000000000036</v>
      </c>
      <c r="H400" s="356">
        <v>1128.2000000000003</v>
      </c>
      <c r="I400" s="356">
        <v>1211.5000000000002</v>
      </c>
      <c r="J400" s="356">
        <v>1323.0000000000002</v>
      </c>
      <c r="K400" s="355">
        <v>1100</v>
      </c>
      <c r="L400" s="355">
        <v>905.2</v>
      </c>
      <c r="M400" s="355">
        <v>2.6562000000000001</v>
      </c>
      <c r="N400" s="1"/>
      <c r="O400" s="1"/>
    </row>
    <row r="401" spans="1:15" ht="12.75" customHeight="1">
      <c r="A401" s="30">
        <v>391</v>
      </c>
      <c r="B401" s="384" t="s">
        <v>493</v>
      </c>
      <c r="C401" s="355">
        <v>1615.4</v>
      </c>
      <c r="D401" s="356">
        <v>1606.0333333333335</v>
      </c>
      <c r="E401" s="356">
        <v>1562.0666666666671</v>
      </c>
      <c r="F401" s="356">
        <v>1508.7333333333336</v>
      </c>
      <c r="G401" s="356">
        <v>1464.7666666666671</v>
      </c>
      <c r="H401" s="356">
        <v>1659.366666666667</v>
      </c>
      <c r="I401" s="356">
        <v>1703.3333333333337</v>
      </c>
      <c r="J401" s="356">
        <v>1756.666666666667</v>
      </c>
      <c r="K401" s="355">
        <v>1650</v>
      </c>
      <c r="L401" s="355">
        <v>1552.7</v>
      </c>
      <c r="M401" s="355">
        <v>2.1303200000000002</v>
      </c>
      <c r="N401" s="1"/>
      <c r="O401" s="1"/>
    </row>
    <row r="402" spans="1:15" ht="12.75" customHeight="1">
      <c r="A402" s="30">
        <v>392</v>
      </c>
      <c r="B402" s="384" t="s">
        <v>484</v>
      </c>
      <c r="C402" s="355">
        <v>33.75</v>
      </c>
      <c r="D402" s="356">
        <v>33.65</v>
      </c>
      <c r="E402" s="356">
        <v>33.099999999999994</v>
      </c>
      <c r="F402" s="356">
        <v>32.449999999999996</v>
      </c>
      <c r="G402" s="356">
        <v>31.899999999999991</v>
      </c>
      <c r="H402" s="356">
        <v>34.299999999999997</v>
      </c>
      <c r="I402" s="356">
        <v>34.849999999999994</v>
      </c>
      <c r="J402" s="356">
        <v>35.5</v>
      </c>
      <c r="K402" s="355">
        <v>34.200000000000003</v>
      </c>
      <c r="L402" s="355">
        <v>33</v>
      </c>
      <c r="M402" s="355">
        <v>26.12228</v>
      </c>
      <c r="N402" s="1"/>
      <c r="O402" s="1"/>
    </row>
    <row r="403" spans="1:15" ht="12.75" customHeight="1">
      <c r="A403" s="30">
        <v>393</v>
      </c>
      <c r="B403" s="384" t="s">
        <v>188</v>
      </c>
      <c r="C403" s="355">
        <v>98.2</v>
      </c>
      <c r="D403" s="356">
        <v>97.066666666666663</v>
      </c>
      <c r="E403" s="356">
        <v>95.433333333333323</v>
      </c>
      <c r="F403" s="356">
        <v>92.666666666666657</v>
      </c>
      <c r="G403" s="356">
        <v>91.033333333333317</v>
      </c>
      <c r="H403" s="356">
        <v>99.833333333333329</v>
      </c>
      <c r="I403" s="356">
        <v>101.46666666666665</v>
      </c>
      <c r="J403" s="356">
        <v>104.23333333333333</v>
      </c>
      <c r="K403" s="355">
        <v>98.7</v>
      </c>
      <c r="L403" s="355">
        <v>94.3</v>
      </c>
      <c r="M403" s="355">
        <v>300.69758999999999</v>
      </c>
      <c r="N403" s="1"/>
      <c r="O403" s="1"/>
    </row>
    <row r="404" spans="1:15" ht="12.75" customHeight="1">
      <c r="A404" s="30">
        <v>394</v>
      </c>
      <c r="B404" s="384" t="s">
        <v>276</v>
      </c>
      <c r="C404" s="355">
        <v>7221.3</v>
      </c>
      <c r="D404" s="356">
        <v>7228.5166666666664</v>
      </c>
      <c r="E404" s="356">
        <v>7157.7833333333328</v>
      </c>
      <c r="F404" s="356">
        <v>7094.2666666666664</v>
      </c>
      <c r="G404" s="356">
        <v>7023.5333333333328</v>
      </c>
      <c r="H404" s="356">
        <v>7292.0333333333328</v>
      </c>
      <c r="I404" s="356">
        <v>7362.7666666666664</v>
      </c>
      <c r="J404" s="356">
        <v>7426.2833333333328</v>
      </c>
      <c r="K404" s="355">
        <v>7299.25</v>
      </c>
      <c r="L404" s="355">
        <v>7165</v>
      </c>
      <c r="M404" s="355">
        <v>0.12465</v>
      </c>
      <c r="N404" s="1"/>
      <c r="O404" s="1"/>
    </row>
    <row r="405" spans="1:15" ht="12.75" customHeight="1">
      <c r="A405" s="30">
        <v>395</v>
      </c>
      <c r="B405" s="384" t="s">
        <v>275</v>
      </c>
      <c r="C405" s="355">
        <v>838.5</v>
      </c>
      <c r="D405" s="356">
        <v>831.18333333333339</v>
      </c>
      <c r="E405" s="356">
        <v>822.36666666666679</v>
      </c>
      <c r="F405" s="356">
        <v>806.23333333333335</v>
      </c>
      <c r="G405" s="356">
        <v>797.41666666666674</v>
      </c>
      <c r="H405" s="356">
        <v>847.31666666666683</v>
      </c>
      <c r="I405" s="356">
        <v>856.13333333333344</v>
      </c>
      <c r="J405" s="356">
        <v>872.26666666666688</v>
      </c>
      <c r="K405" s="355">
        <v>840</v>
      </c>
      <c r="L405" s="355">
        <v>815.05</v>
      </c>
      <c r="M405" s="355">
        <v>6.9968399999999997</v>
      </c>
      <c r="N405" s="1"/>
      <c r="O405" s="1"/>
    </row>
    <row r="406" spans="1:15" ht="12.75" customHeight="1">
      <c r="A406" s="30">
        <v>396</v>
      </c>
      <c r="B406" s="384" t="s">
        <v>189</v>
      </c>
      <c r="C406" s="355">
        <v>1119.95</v>
      </c>
      <c r="D406" s="356">
        <v>1109.9333333333334</v>
      </c>
      <c r="E406" s="356">
        <v>1096.2166666666667</v>
      </c>
      <c r="F406" s="356">
        <v>1072.4833333333333</v>
      </c>
      <c r="G406" s="356">
        <v>1058.7666666666667</v>
      </c>
      <c r="H406" s="356">
        <v>1133.6666666666667</v>
      </c>
      <c r="I406" s="356">
        <v>1147.3833333333334</v>
      </c>
      <c r="J406" s="356">
        <v>1171.1166666666668</v>
      </c>
      <c r="K406" s="355">
        <v>1123.6500000000001</v>
      </c>
      <c r="L406" s="355">
        <v>1086.2</v>
      </c>
      <c r="M406" s="355">
        <v>12.456810000000001</v>
      </c>
      <c r="N406" s="1"/>
      <c r="O406" s="1"/>
    </row>
    <row r="407" spans="1:15" ht="12.75" customHeight="1">
      <c r="A407" s="30">
        <v>397</v>
      </c>
      <c r="B407" s="384" t="s">
        <v>190</v>
      </c>
      <c r="C407" s="355">
        <v>524.79999999999995</v>
      </c>
      <c r="D407" s="356">
        <v>516.25</v>
      </c>
      <c r="E407" s="356">
        <v>505.65</v>
      </c>
      <c r="F407" s="356">
        <v>486.5</v>
      </c>
      <c r="G407" s="356">
        <v>475.9</v>
      </c>
      <c r="H407" s="356">
        <v>535.4</v>
      </c>
      <c r="I407" s="356">
        <v>545.99999999999989</v>
      </c>
      <c r="J407" s="356">
        <v>565.15</v>
      </c>
      <c r="K407" s="355">
        <v>526.85</v>
      </c>
      <c r="L407" s="355">
        <v>497.1</v>
      </c>
      <c r="M407" s="355">
        <v>238.42950999999999</v>
      </c>
      <c r="N407" s="1"/>
      <c r="O407" s="1"/>
    </row>
    <row r="408" spans="1:15" ht="12.75" customHeight="1">
      <c r="A408" s="30">
        <v>398</v>
      </c>
      <c r="B408" s="384" t="s">
        <v>497</v>
      </c>
      <c r="C408" s="355">
        <v>1679.7</v>
      </c>
      <c r="D408" s="356">
        <v>1666.4833333333333</v>
      </c>
      <c r="E408" s="356">
        <v>1633.2166666666667</v>
      </c>
      <c r="F408" s="356">
        <v>1586.7333333333333</v>
      </c>
      <c r="G408" s="356">
        <v>1553.4666666666667</v>
      </c>
      <c r="H408" s="356">
        <v>1712.9666666666667</v>
      </c>
      <c r="I408" s="356">
        <v>1746.2333333333336</v>
      </c>
      <c r="J408" s="356">
        <v>1792.7166666666667</v>
      </c>
      <c r="K408" s="355">
        <v>1699.75</v>
      </c>
      <c r="L408" s="355">
        <v>1620</v>
      </c>
      <c r="M408" s="355">
        <v>0.44108000000000003</v>
      </c>
      <c r="N408" s="1"/>
      <c r="O408" s="1"/>
    </row>
    <row r="409" spans="1:15" ht="12.75" customHeight="1">
      <c r="A409" s="30">
        <v>399</v>
      </c>
      <c r="B409" s="384" t="s">
        <v>498</v>
      </c>
      <c r="C409" s="355">
        <v>126.45</v>
      </c>
      <c r="D409" s="356">
        <v>127.46666666666665</v>
      </c>
      <c r="E409" s="356">
        <v>122.58333333333331</v>
      </c>
      <c r="F409" s="356">
        <v>118.71666666666665</v>
      </c>
      <c r="G409" s="356">
        <v>113.83333333333331</v>
      </c>
      <c r="H409" s="356">
        <v>131.33333333333331</v>
      </c>
      <c r="I409" s="356">
        <v>136.21666666666667</v>
      </c>
      <c r="J409" s="356">
        <v>140.08333333333331</v>
      </c>
      <c r="K409" s="355">
        <v>132.35</v>
      </c>
      <c r="L409" s="355">
        <v>123.6</v>
      </c>
      <c r="M409" s="355">
        <v>33.75262</v>
      </c>
      <c r="N409" s="1"/>
      <c r="O409" s="1"/>
    </row>
    <row r="410" spans="1:15" ht="12.75" customHeight="1">
      <c r="A410" s="30">
        <v>400</v>
      </c>
      <c r="B410" s="384" t="s">
        <v>503</v>
      </c>
      <c r="C410" s="355">
        <v>117.4</v>
      </c>
      <c r="D410" s="356">
        <v>116.85000000000001</v>
      </c>
      <c r="E410" s="356">
        <v>114.55000000000001</v>
      </c>
      <c r="F410" s="356">
        <v>111.7</v>
      </c>
      <c r="G410" s="356">
        <v>109.4</v>
      </c>
      <c r="H410" s="356">
        <v>119.70000000000002</v>
      </c>
      <c r="I410" s="356">
        <v>122</v>
      </c>
      <c r="J410" s="356">
        <v>124.85000000000002</v>
      </c>
      <c r="K410" s="355">
        <v>119.15</v>
      </c>
      <c r="L410" s="355">
        <v>114</v>
      </c>
      <c r="M410" s="355">
        <v>15.94786</v>
      </c>
      <c r="N410" s="1"/>
      <c r="O410" s="1"/>
    </row>
    <row r="411" spans="1:15" ht="12.75" customHeight="1">
      <c r="A411" s="30">
        <v>401</v>
      </c>
      <c r="B411" s="384" t="s">
        <v>499</v>
      </c>
      <c r="C411" s="355">
        <v>156.94999999999999</v>
      </c>
      <c r="D411" s="356">
        <v>155.33333333333334</v>
      </c>
      <c r="E411" s="356">
        <v>150.9666666666667</v>
      </c>
      <c r="F411" s="356">
        <v>144.98333333333335</v>
      </c>
      <c r="G411" s="356">
        <v>140.6166666666667</v>
      </c>
      <c r="H411" s="356">
        <v>161.31666666666669</v>
      </c>
      <c r="I411" s="356">
        <v>165.68333333333331</v>
      </c>
      <c r="J411" s="356">
        <v>171.66666666666669</v>
      </c>
      <c r="K411" s="355">
        <v>159.69999999999999</v>
      </c>
      <c r="L411" s="355">
        <v>149.35</v>
      </c>
      <c r="M411" s="355">
        <v>25.145720000000001</v>
      </c>
      <c r="N411" s="1"/>
      <c r="O411" s="1"/>
    </row>
    <row r="412" spans="1:15" ht="12.75" customHeight="1">
      <c r="A412" s="30">
        <v>402</v>
      </c>
      <c r="B412" s="384" t="s">
        <v>501</v>
      </c>
      <c r="C412" s="355">
        <v>3217.25</v>
      </c>
      <c r="D412" s="356">
        <v>3191.9</v>
      </c>
      <c r="E412" s="356">
        <v>3099.8</v>
      </c>
      <c r="F412" s="356">
        <v>2982.35</v>
      </c>
      <c r="G412" s="356">
        <v>2890.25</v>
      </c>
      <c r="H412" s="356">
        <v>3309.3500000000004</v>
      </c>
      <c r="I412" s="356">
        <v>3401.45</v>
      </c>
      <c r="J412" s="356">
        <v>3518.9000000000005</v>
      </c>
      <c r="K412" s="355">
        <v>3284</v>
      </c>
      <c r="L412" s="355">
        <v>3074.45</v>
      </c>
      <c r="M412" s="355">
        <v>0.24412</v>
      </c>
      <c r="N412" s="1"/>
      <c r="O412" s="1"/>
    </row>
    <row r="413" spans="1:15" ht="12.75" customHeight="1">
      <c r="A413" s="30">
        <v>403</v>
      </c>
      <c r="B413" s="384" t="s">
        <v>500</v>
      </c>
      <c r="C413" s="355">
        <v>563</v>
      </c>
      <c r="D413" s="356">
        <v>563.18333333333339</v>
      </c>
      <c r="E413" s="356">
        <v>537.96666666666681</v>
      </c>
      <c r="F413" s="356">
        <v>512.93333333333339</v>
      </c>
      <c r="G413" s="356">
        <v>487.71666666666681</v>
      </c>
      <c r="H413" s="356">
        <v>588.21666666666681</v>
      </c>
      <c r="I413" s="356">
        <v>613.43333333333351</v>
      </c>
      <c r="J413" s="356">
        <v>638.46666666666681</v>
      </c>
      <c r="K413" s="355">
        <v>588.4</v>
      </c>
      <c r="L413" s="355">
        <v>538.15</v>
      </c>
      <c r="M413" s="355">
        <v>2.5359699999999998</v>
      </c>
      <c r="N413" s="1"/>
      <c r="O413" s="1"/>
    </row>
    <row r="414" spans="1:15" ht="12.75" customHeight="1">
      <c r="A414" s="30">
        <v>404</v>
      </c>
      <c r="B414" s="384" t="s">
        <v>502</v>
      </c>
      <c r="C414" s="355">
        <v>472.9</v>
      </c>
      <c r="D414" s="356">
        <v>471.65000000000003</v>
      </c>
      <c r="E414" s="356">
        <v>462.20000000000005</v>
      </c>
      <c r="F414" s="356">
        <v>451.5</v>
      </c>
      <c r="G414" s="356">
        <v>442.05</v>
      </c>
      <c r="H414" s="356">
        <v>482.35000000000008</v>
      </c>
      <c r="I414" s="356">
        <v>491.8</v>
      </c>
      <c r="J414" s="356">
        <v>502.50000000000011</v>
      </c>
      <c r="K414" s="355">
        <v>481.1</v>
      </c>
      <c r="L414" s="355">
        <v>460.95</v>
      </c>
      <c r="M414" s="355">
        <v>1.0791500000000001</v>
      </c>
      <c r="N414" s="1"/>
      <c r="O414" s="1"/>
    </row>
    <row r="415" spans="1:15" ht="12.75" customHeight="1">
      <c r="A415" s="30">
        <v>405</v>
      </c>
      <c r="B415" s="384" t="s">
        <v>191</v>
      </c>
      <c r="C415" s="355">
        <v>24909.200000000001</v>
      </c>
      <c r="D415" s="356">
        <v>24490.416666666668</v>
      </c>
      <c r="E415" s="356">
        <v>24007.983333333337</v>
      </c>
      <c r="F415" s="356">
        <v>23106.76666666667</v>
      </c>
      <c r="G415" s="356">
        <v>22624.333333333339</v>
      </c>
      <c r="H415" s="356">
        <v>25391.633333333335</v>
      </c>
      <c r="I415" s="356">
        <v>25874.066666666662</v>
      </c>
      <c r="J415" s="356">
        <v>26775.283333333333</v>
      </c>
      <c r="K415" s="355">
        <v>24972.85</v>
      </c>
      <c r="L415" s="355">
        <v>23589.200000000001</v>
      </c>
      <c r="M415" s="355">
        <v>0.53569</v>
      </c>
      <c r="N415" s="1"/>
      <c r="O415" s="1"/>
    </row>
    <row r="416" spans="1:15" ht="12.75" customHeight="1">
      <c r="A416" s="30">
        <v>406</v>
      </c>
      <c r="B416" s="384" t="s">
        <v>504</v>
      </c>
      <c r="C416" s="355">
        <v>1748.9</v>
      </c>
      <c r="D416" s="356">
        <v>1715.7666666666664</v>
      </c>
      <c r="E416" s="356">
        <v>1672.9833333333329</v>
      </c>
      <c r="F416" s="356">
        <v>1597.0666666666664</v>
      </c>
      <c r="G416" s="356">
        <v>1554.2833333333328</v>
      </c>
      <c r="H416" s="356">
        <v>1791.6833333333329</v>
      </c>
      <c r="I416" s="356">
        <v>1834.4666666666667</v>
      </c>
      <c r="J416" s="356">
        <v>1910.383333333333</v>
      </c>
      <c r="K416" s="355">
        <v>1758.55</v>
      </c>
      <c r="L416" s="355">
        <v>1639.85</v>
      </c>
      <c r="M416" s="355">
        <v>0.28742000000000001</v>
      </c>
      <c r="N416" s="1"/>
      <c r="O416" s="1"/>
    </row>
    <row r="417" spans="1:15" ht="12.75" customHeight="1">
      <c r="A417" s="30">
        <v>407</v>
      </c>
      <c r="B417" s="384" t="s">
        <v>192</v>
      </c>
      <c r="C417" s="355">
        <v>2421.3000000000002</v>
      </c>
      <c r="D417" s="356">
        <v>2389.4666666666667</v>
      </c>
      <c r="E417" s="356">
        <v>2347.2833333333333</v>
      </c>
      <c r="F417" s="356">
        <v>2273.2666666666664</v>
      </c>
      <c r="G417" s="356">
        <v>2231.083333333333</v>
      </c>
      <c r="H417" s="356">
        <v>2463.4833333333336</v>
      </c>
      <c r="I417" s="356">
        <v>2505.666666666667</v>
      </c>
      <c r="J417" s="356">
        <v>2579.6833333333338</v>
      </c>
      <c r="K417" s="355">
        <v>2431.65</v>
      </c>
      <c r="L417" s="355">
        <v>2315.4499999999998</v>
      </c>
      <c r="M417" s="355">
        <v>3.11972</v>
      </c>
      <c r="N417" s="1"/>
      <c r="O417" s="1"/>
    </row>
    <row r="418" spans="1:15" ht="12.75" customHeight="1">
      <c r="A418" s="30">
        <v>408</v>
      </c>
      <c r="B418" s="384" t="s">
        <v>494</v>
      </c>
      <c r="C418" s="355">
        <v>511.75</v>
      </c>
      <c r="D418" s="356">
        <v>511.33333333333331</v>
      </c>
      <c r="E418" s="356">
        <v>498.01666666666665</v>
      </c>
      <c r="F418" s="356">
        <v>484.28333333333336</v>
      </c>
      <c r="G418" s="356">
        <v>470.9666666666667</v>
      </c>
      <c r="H418" s="356">
        <v>525.06666666666661</v>
      </c>
      <c r="I418" s="356">
        <v>538.38333333333333</v>
      </c>
      <c r="J418" s="356">
        <v>552.11666666666656</v>
      </c>
      <c r="K418" s="355">
        <v>524.65</v>
      </c>
      <c r="L418" s="355">
        <v>497.6</v>
      </c>
      <c r="M418" s="355">
        <v>1.86703</v>
      </c>
      <c r="N418" s="1"/>
      <c r="O418" s="1"/>
    </row>
    <row r="419" spans="1:15" ht="12.75" customHeight="1">
      <c r="A419" s="30">
        <v>409</v>
      </c>
      <c r="B419" s="384" t="s">
        <v>495</v>
      </c>
      <c r="C419" s="355">
        <v>30.05</v>
      </c>
      <c r="D419" s="356">
        <v>29.966666666666669</v>
      </c>
      <c r="E419" s="356">
        <v>29.433333333333337</v>
      </c>
      <c r="F419" s="356">
        <v>28.81666666666667</v>
      </c>
      <c r="G419" s="356">
        <v>28.283333333333339</v>
      </c>
      <c r="H419" s="356">
        <v>30.583333333333336</v>
      </c>
      <c r="I419" s="356">
        <v>31.116666666666667</v>
      </c>
      <c r="J419" s="356">
        <v>31.733333333333334</v>
      </c>
      <c r="K419" s="355">
        <v>30.5</v>
      </c>
      <c r="L419" s="355">
        <v>29.35</v>
      </c>
      <c r="M419" s="355">
        <v>18.683620000000001</v>
      </c>
      <c r="N419" s="1"/>
      <c r="O419" s="1"/>
    </row>
    <row r="420" spans="1:15" ht="12.75" customHeight="1">
      <c r="A420" s="30">
        <v>410</v>
      </c>
      <c r="B420" s="384" t="s">
        <v>496</v>
      </c>
      <c r="C420" s="355">
        <v>3517</v>
      </c>
      <c r="D420" s="356">
        <v>3499</v>
      </c>
      <c r="E420" s="356">
        <v>3424</v>
      </c>
      <c r="F420" s="356">
        <v>3331</v>
      </c>
      <c r="G420" s="356">
        <v>3256</v>
      </c>
      <c r="H420" s="356">
        <v>3592</v>
      </c>
      <c r="I420" s="356">
        <v>3667</v>
      </c>
      <c r="J420" s="356">
        <v>3760</v>
      </c>
      <c r="K420" s="355">
        <v>3574</v>
      </c>
      <c r="L420" s="355">
        <v>3406</v>
      </c>
      <c r="M420" s="355">
        <v>0.44169000000000003</v>
      </c>
      <c r="N420" s="1"/>
      <c r="O420" s="1"/>
    </row>
    <row r="421" spans="1:15" ht="12.75" customHeight="1">
      <c r="A421" s="30">
        <v>411</v>
      </c>
      <c r="B421" s="384" t="s">
        <v>505</v>
      </c>
      <c r="C421" s="355">
        <v>821.4</v>
      </c>
      <c r="D421" s="356">
        <v>826.26666666666677</v>
      </c>
      <c r="E421" s="356">
        <v>799.33333333333348</v>
      </c>
      <c r="F421" s="356">
        <v>777.26666666666677</v>
      </c>
      <c r="G421" s="356">
        <v>750.33333333333348</v>
      </c>
      <c r="H421" s="356">
        <v>848.33333333333348</v>
      </c>
      <c r="I421" s="356">
        <v>875.26666666666665</v>
      </c>
      <c r="J421" s="356">
        <v>897.33333333333348</v>
      </c>
      <c r="K421" s="355">
        <v>853.2</v>
      </c>
      <c r="L421" s="355">
        <v>804.2</v>
      </c>
      <c r="M421" s="355">
        <v>3.6948099999999999</v>
      </c>
      <c r="N421" s="1"/>
      <c r="O421" s="1"/>
    </row>
    <row r="422" spans="1:15" ht="12.75" customHeight="1">
      <c r="A422" s="30">
        <v>412</v>
      </c>
      <c r="B422" s="384" t="s">
        <v>507</v>
      </c>
      <c r="C422" s="355">
        <v>619.4</v>
      </c>
      <c r="D422" s="356">
        <v>621.1</v>
      </c>
      <c r="E422" s="356">
        <v>604.30000000000007</v>
      </c>
      <c r="F422" s="356">
        <v>589.20000000000005</v>
      </c>
      <c r="G422" s="356">
        <v>572.40000000000009</v>
      </c>
      <c r="H422" s="356">
        <v>636.20000000000005</v>
      </c>
      <c r="I422" s="356">
        <v>653</v>
      </c>
      <c r="J422" s="356">
        <v>668.1</v>
      </c>
      <c r="K422" s="355">
        <v>637.9</v>
      </c>
      <c r="L422" s="355">
        <v>606</v>
      </c>
      <c r="M422" s="355">
        <v>1.71377</v>
      </c>
      <c r="N422" s="1"/>
      <c r="O422" s="1"/>
    </row>
    <row r="423" spans="1:15" ht="12.75" customHeight="1">
      <c r="A423" s="30">
        <v>413</v>
      </c>
      <c r="B423" s="384" t="s">
        <v>506</v>
      </c>
      <c r="C423" s="355">
        <v>2275.85</v>
      </c>
      <c r="D423" s="356">
        <v>2248.7333333333336</v>
      </c>
      <c r="E423" s="356">
        <v>2198.4666666666672</v>
      </c>
      <c r="F423" s="356">
        <v>2121.0833333333335</v>
      </c>
      <c r="G423" s="356">
        <v>2070.8166666666671</v>
      </c>
      <c r="H423" s="356">
        <v>2326.1166666666672</v>
      </c>
      <c r="I423" s="356">
        <v>2376.3833333333337</v>
      </c>
      <c r="J423" s="356">
        <v>2453.7666666666673</v>
      </c>
      <c r="K423" s="355">
        <v>2299</v>
      </c>
      <c r="L423" s="355">
        <v>2171.35</v>
      </c>
      <c r="M423" s="355">
        <v>0.25756000000000001</v>
      </c>
      <c r="N423" s="1"/>
      <c r="O423" s="1"/>
    </row>
    <row r="424" spans="1:15" ht="12.75" customHeight="1">
      <c r="A424" s="30">
        <v>414</v>
      </c>
      <c r="B424" s="384" t="s">
        <v>508</v>
      </c>
      <c r="C424" s="355">
        <v>779.05</v>
      </c>
      <c r="D424" s="356">
        <v>769.63333333333333</v>
      </c>
      <c r="E424" s="356">
        <v>751.26666666666665</v>
      </c>
      <c r="F424" s="356">
        <v>723.48333333333335</v>
      </c>
      <c r="G424" s="356">
        <v>705.11666666666667</v>
      </c>
      <c r="H424" s="356">
        <v>797.41666666666663</v>
      </c>
      <c r="I424" s="356">
        <v>815.78333333333319</v>
      </c>
      <c r="J424" s="356">
        <v>843.56666666666661</v>
      </c>
      <c r="K424" s="355">
        <v>788</v>
      </c>
      <c r="L424" s="355">
        <v>741.85</v>
      </c>
      <c r="M424" s="355">
        <v>1.0302100000000001</v>
      </c>
      <c r="N424" s="1"/>
      <c r="O424" s="1"/>
    </row>
    <row r="425" spans="1:15" ht="12.75" customHeight="1">
      <c r="A425" s="30">
        <v>415</v>
      </c>
      <c r="B425" s="384" t="s">
        <v>509</v>
      </c>
      <c r="C425" s="355">
        <v>402.35</v>
      </c>
      <c r="D425" s="356">
        <v>408.18333333333334</v>
      </c>
      <c r="E425" s="356">
        <v>381.36666666666667</v>
      </c>
      <c r="F425" s="356">
        <v>360.38333333333333</v>
      </c>
      <c r="G425" s="356">
        <v>333.56666666666666</v>
      </c>
      <c r="H425" s="356">
        <v>429.16666666666669</v>
      </c>
      <c r="I425" s="356">
        <v>455.98333333333341</v>
      </c>
      <c r="J425" s="356">
        <v>476.9666666666667</v>
      </c>
      <c r="K425" s="355">
        <v>435</v>
      </c>
      <c r="L425" s="355">
        <v>387.2</v>
      </c>
      <c r="M425" s="355">
        <v>7.9890699999999999</v>
      </c>
      <c r="N425" s="1"/>
      <c r="O425" s="1"/>
    </row>
    <row r="426" spans="1:15" ht="12.75" customHeight="1">
      <c r="A426" s="30">
        <v>416</v>
      </c>
      <c r="B426" s="384" t="s">
        <v>517</v>
      </c>
      <c r="C426" s="355">
        <v>305.05</v>
      </c>
      <c r="D426" s="356">
        <v>299.45</v>
      </c>
      <c r="E426" s="356">
        <v>291.59999999999997</v>
      </c>
      <c r="F426" s="356">
        <v>278.14999999999998</v>
      </c>
      <c r="G426" s="356">
        <v>270.29999999999995</v>
      </c>
      <c r="H426" s="356">
        <v>312.89999999999998</v>
      </c>
      <c r="I426" s="356">
        <v>320.75</v>
      </c>
      <c r="J426" s="356">
        <v>334.2</v>
      </c>
      <c r="K426" s="355">
        <v>307.3</v>
      </c>
      <c r="L426" s="355">
        <v>286</v>
      </c>
      <c r="M426" s="355">
        <v>5.2713700000000001</v>
      </c>
      <c r="N426" s="1"/>
      <c r="O426" s="1"/>
    </row>
    <row r="427" spans="1:15" ht="12.75" customHeight="1">
      <c r="A427" s="30">
        <v>417</v>
      </c>
      <c r="B427" s="384" t="s">
        <v>510</v>
      </c>
      <c r="C427" s="355">
        <v>64</v>
      </c>
      <c r="D427" s="356">
        <v>61.583333333333336</v>
      </c>
      <c r="E427" s="356">
        <v>58.666666666666671</v>
      </c>
      <c r="F427" s="356">
        <v>53.333333333333336</v>
      </c>
      <c r="G427" s="356">
        <v>50.416666666666671</v>
      </c>
      <c r="H427" s="356">
        <v>66.916666666666671</v>
      </c>
      <c r="I427" s="356">
        <v>69.833333333333343</v>
      </c>
      <c r="J427" s="356">
        <v>75.166666666666671</v>
      </c>
      <c r="K427" s="355">
        <v>64.5</v>
      </c>
      <c r="L427" s="355">
        <v>56.25</v>
      </c>
      <c r="M427" s="355">
        <v>99.381</v>
      </c>
      <c r="N427" s="1"/>
      <c r="O427" s="1"/>
    </row>
    <row r="428" spans="1:15" ht="12.75" customHeight="1">
      <c r="A428" s="30">
        <v>418</v>
      </c>
      <c r="B428" s="384" t="s">
        <v>193</v>
      </c>
      <c r="C428" s="355">
        <v>2493.75</v>
      </c>
      <c r="D428" s="356">
        <v>2451.7166666666667</v>
      </c>
      <c r="E428" s="356">
        <v>2399.9833333333336</v>
      </c>
      <c r="F428" s="356">
        <v>2306.2166666666667</v>
      </c>
      <c r="G428" s="356">
        <v>2254.4833333333336</v>
      </c>
      <c r="H428" s="356">
        <v>2545.4833333333336</v>
      </c>
      <c r="I428" s="356">
        <v>2597.2166666666662</v>
      </c>
      <c r="J428" s="356">
        <v>2690.9833333333336</v>
      </c>
      <c r="K428" s="355">
        <v>2503.4499999999998</v>
      </c>
      <c r="L428" s="355">
        <v>2357.9499999999998</v>
      </c>
      <c r="M428" s="355">
        <v>6.6401000000000003</v>
      </c>
      <c r="N428" s="1"/>
      <c r="O428" s="1"/>
    </row>
    <row r="429" spans="1:15" ht="12.75" customHeight="1">
      <c r="A429" s="30">
        <v>419</v>
      </c>
      <c r="B429" s="384" t="s">
        <v>194</v>
      </c>
      <c r="C429" s="355">
        <v>1208</v>
      </c>
      <c r="D429" s="356">
        <v>1190.6833333333334</v>
      </c>
      <c r="E429" s="356">
        <v>1160.4666666666667</v>
      </c>
      <c r="F429" s="356">
        <v>1112.9333333333334</v>
      </c>
      <c r="G429" s="356">
        <v>1082.7166666666667</v>
      </c>
      <c r="H429" s="356">
        <v>1238.2166666666667</v>
      </c>
      <c r="I429" s="356">
        <v>1268.4333333333334</v>
      </c>
      <c r="J429" s="356">
        <v>1315.9666666666667</v>
      </c>
      <c r="K429" s="355">
        <v>1220.9000000000001</v>
      </c>
      <c r="L429" s="355">
        <v>1143.1500000000001</v>
      </c>
      <c r="M429" s="355">
        <v>9.7731399999999997</v>
      </c>
      <c r="N429" s="1"/>
      <c r="O429" s="1"/>
    </row>
    <row r="430" spans="1:15" ht="12.75" customHeight="1">
      <c r="A430" s="30">
        <v>420</v>
      </c>
      <c r="B430" s="384" t="s">
        <v>514</v>
      </c>
      <c r="C430" s="355">
        <v>363.55</v>
      </c>
      <c r="D430" s="356">
        <v>358.05</v>
      </c>
      <c r="E430" s="356">
        <v>349.65000000000003</v>
      </c>
      <c r="F430" s="356">
        <v>335.75</v>
      </c>
      <c r="G430" s="356">
        <v>327.35000000000002</v>
      </c>
      <c r="H430" s="356">
        <v>371.95000000000005</v>
      </c>
      <c r="I430" s="356">
        <v>380.35</v>
      </c>
      <c r="J430" s="356">
        <v>394.25000000000006</v>
      </c>
      <c r="K430" s="355">
        <v>366.45</v>
      </c>
      <c r="L430" s="355">
        <v>344.15</v>
      </c>
      <c r="M430" s="355">
        <v>11.63448</v>
      </c>
      <c r="N430" s="1"/>
      <c r="O430" s="1"/>
    </row>
    <row r="431" spans="1:15" ht="12.75" customHeight="1">
      <c r="A431" s="30">
        <v>421</v>
      </c>
      <c r="B431" s="384" t="s">
        <v>511</v>
      </c>
      <c r="C431" s="355">
        <v>92.5</v>
      </c>
      <c r="D431" s="356">
        <v>91.916666666666671</v>
      </c>
      <c r="E431" s="356">
        <v>90.983333333333348</v>
      </c>
      <c r="F431" s="356">
        <v>89.466666666666683</v>
      </c>
      <c r="G431" s="356">
        <v>88.53333333333336</v>
      </c>
      <c r="H431" s="356">
        <v>93.433333333333337</v>
      </c>
      <c r="I431" s="356">
        <v>94.366666666666646</v>
      </c>
      <c r="J431" s="356">
        <v>95.883333333333326</v>
      </c>
      <c r="K431" s="355">
        <v>92.85</v>
      </c>
      <c r="L431" s="355">
        <v>90.4</v>
      </c>
      <c r="M431" s="355">
        <v>2.0009000000000001</v>
      </c>
      <c r="N431" s="1"/>
      <c r="O431" s="1"/>
    </row>
    <row r="432" spans="1:15" ht="12.75" customHeight="1">
      <c r="A432" s="30">
        <v>422</v>
      </c>
      <c r="B432" s="384" t="s">
        <v>513</v>
      </c>
      <c r="C432" s="355">
        <v>203.75</v>
      </c>
      <c r="D432" s="356">
        <v>201.11666666666667</v>
      </c>
      <c r="E432" s="356">
        <v>197.23333333333335</v>
      </c>
      <c r="F432" s="356">
        <v>190.71666666666667</v>
      </c>
      <c r="G432" s="356">
        <v>186.83333333333334</v>
      </c>
      <c r="H432" s="356">
        <v>207.63333333333335</v>
      </c>
      <c r="I432" s="356">
        <v>211.51666666666668</v>
      </c>
      <c r="J432" s="356">
        <v>218.03333333333336</v>
      </c>
      <c r="K432" s="355">
        <v>205</v>
      </c>
      <c r="L432" s="355">
        <v>194.6</v>
      </c>
      <c r="M432" s="355">
        <v>8.6665600000000005</v>
      </c>
      <c r="N432" s="1"/>
      <c r="O432" s="1"/>
    </row>
    <row r="433" spans="1:15" ht="12.75" customHeight="1">
      <c r="A433" s="30">
        <v>423</v>
      </c>
      <c r="B433" s="384" t="s">
        <v>515</v>
      </c>
      <c r="C433" s="355">
        <v>570.95000000000005</v>
      </c>
      <c r="D433" s="356">
        <v>567.11666666666667</v>
      </c>
      <c r="E433" s="356">
        <v>554.33333333333337</v>
      </c>
      <c r="F433" s="356">
        <v>537.7166666666667</v>
      </c>
      <c r="G433" s="356">
        <v>524.93333333333339</v>
      </c>
      <c r="H433" s="356">
        <v>583.73333333333335</v>
      </c>
      <c r="I433" s="356">
        <v>596.51666666666665</v>
      </c>
      <c r="J433" s="356">
        <v>613.13333333333333</v>
      </c>
      <c r="K433" s="355">
        <v>579.9</v>
      </c>
      <c r="L433" s="355">
        <v>550.5</v>
      </c>
      <c r="M433" s="355">
        <v>0.96125000000000005</v>
      </c>
      <c r="N433" s="1"/>
      <c r="O433" s="1"/>
    </row>
    <row r="434" spans="1:15" ht="12.75" customHeight="1">
      <c r="A434" s="30">
        <v>424</v>
      </c>
      <c r="B434" s="384" t="s">
        <v>516</v>
      </c>
      <c r="C434" s="355">
        <v>389.45</v>
      </c>
      <c r="D434" s="356">
        <v>385.51666666666671</v>
      </c>
      <c r="E434" s="356">
        <v>380.53333333333342</v>
      </c>
      <c r="F434" s="356">
        <v>371.61666666666673</v>
      </c>
      <c r="G434" s="356">
        <v>366.63333333333344</v>
      </c>
      <c r="H434" s="356">
        <v>394.43333333333339</v>
      </c>
      <c r="I434" s="356">
        <v>399.41666666666663</v>
      </c>
      <c r="J434" s="356">
        <v>408.33333333333337</v>
      </c>
      <c r="K434" s="355">
        <v>390.5</v>
      </c>
      <c r="L434" s="355">
        <v>376.6</v>
      </c>
      <c r="M434" s="355">
        <v>1.4396500000000001</v>
      </c>
      <c r="N434" s="1"/>
      <c r="O434" s="1"/>
    </row>
    <row r="435" spans="1:15" ht="12.75" customHeight="1">
      <c r="A435" s="30">
        <v>425</v>
      </c>
      <c r="B435" s="384" t="s">
        <v>518</v>
      </c>
      <c r="C435" s="355">
        <v>2141.1</v>
      </c>
      <c r="D435" s="356">
        <v>2126.3666666666668</v>
      </c>
      <c r="E435" s="356">
        <v>2104.7333333333336</v>
      </c>
      <c r="F435" s="356">
        <v>2068.3666666666668</v>
      </c>
      <c r="G435" s="356">
        <v>2046.7333333333336</v>
      </c>
      <c r="H435" s="356">
        <v>2162.7333333333336</v>
      </c>
      <c r="I435" s="356">
        <v>2184.3666666666668</v>
      </c>
      <c r="J435" s="356">
        <v>2220.7333333333336</v>
      </c>
      <c r="K435" s="355">
        <v>2148</v>
      </c>
      <c r="L435" s="355">
        <v>2090</v>
      </c>
      <c r="M435" s="355">
        <v>0.12933</v>
      </c>
      <c r="N435" s="1"/>
      <c r="O435" s="1"/>
    </row>
    <row r="436" spans="1:15" ht="12.75" customHeight="1">
      <c r="A436" s="30">
        <v>426</v>
      </c>
      <c r="B436" s="384" t="s">
        <v>519</v>
      </c>
      <c r="C436" s="355">
        <v>861.35</v>
      </c>
      <c r="D436" s="356">
        <v>852.91666666666663</v>
      </c>
      <c r="E436" s="356">
        <v>828.88333333333321</v>
      </c>
      <c r="F436" s="356">
        <v>796.41666666666663</v>
      </c>
      <c r="G436" s="356">
        <v>772.38333333333321</v>
      </c>
      <c r="H436" s="356">
        <v>885.38333333333321</v>
      </c>
      <c r="I436" s="356">
        <v>909.41666666666674</v>
      </c>
      <c r="J436" s="356">
        <v>941.88333333333321</v>
      </c>
      <c r="K436" s="355">
        <v>876.95</v>
      </c>
      <c r="L436" s="355">
        <v>820.45</v>
      </c>
      <c r="M436" s="355">
        <v>0.35858000000000001</v>
      </c>
      <c r="N436" s="1"/>
      <c r="O436" s="1"/>
    </row>
    <row r="437" spans="1:15" ht="12.75" customHeight="1">
      <c r="A437" s="30">
        <v>427</v>
      </c>
      <c r="B437" s="384" t="s">
        <v>195</v>
      </c>
      <c r="C437" s="355">
        <v>876.8</v>
      </c>
      <c r="D437" s="356">
        <v>871.94999999999993</v>
      </c>
      <c r="E437" s="356">
        <v>863.89999999999986</v>
      </c>
      <c r="F437" s="356">
        <v>850.99999999999989</v>
      </c>
      <c r="G437" s="356">
        <v>842.94999999999982</v>
      </c>
      <c r="H437" s="356">
        <v>884.84999999999991</v>
      </c>
      <c r="I437" s="356">
        <v>892.89999999999986</v>
      </c>
      <c r="J437" s="356">
        <v>905.8</v>
      </c>
      <c r="K437" s="355">
        <v>880</v>
      </c>
      <c r="L437" s="355">
        <v>859.05</v>
      </c>
      <c r="M437" s="355">
        <v>32.192869999999999</v>
      </c>
      <c r="N437" s="1"/>
      <c r="O437" s="1"/>
    </row>
    <row r="438" spans="1:15" ht="12.75" customHeight="1">
      <c r="A438" s="30">
        <v>428</v>
      </c>
      <c r="B438" s="384" t="s">
        <v>520</v>
      </c>
      <c r="C438" s="355">
        <v>449.3</v>
      </c>
      <c r="D438" s="356">
        <v>454.18333333333334</v>
      </c>
      <c r="E438" s="356">
        <v>440.41666666666669</v>
      </c>
      <c r="F438" s="356">
        <v>431.53333333333336</v>
      </c>
      <c r="G438" s="356">
        <v>417.76666666666671</v>
      </c>
      <c r="H438" s="356">
        <v>463.06666666666666</v>
      </c>
      <c r="I438" s="356">
        <v>476.83333333333331</v>
      </c>
      <c r="J438" s="356">
        <v>485.71666666666664</v>
      </c>
      <c r="K438" s="355">
        <v>467.95</v>
      </c>
      <c r="L438" s="355">
        <v>445.3</v>
      </c>
      <c r="M438" s="355">
        <v>5.1646700000000001</v>
      </c>
      <c r="N438" s="1"/>
      <c r="O438" s="1"/>
    </row>
    <row r="439" spans="1:15" ht="12.75" customHeight="1">
      <c r="A439" s="30">
        <v>429</v>
      </c>
      <c r="B439" s="384" t="s">
        <v>196</v>
      </c>
      <c r="C439" s="355">
        <v>510.6</v>
      </c>
      <c r="D439" s="356">
        <v>508.56666666666666</v>
      </c>
      <c r="E439" s="356">
        <v>496.0333333333333</v>
      </c>
      <c r="F439" s="356">
        <v>481.46666666666664</v>
      </c>
      <c r="G439" s="356">
        <v>468.93333333333328</v>
      </c>
      <c r="H439" s="356">
        <v>523.13333333333333</v>
      </c>
      <c r="I439" s="356">
        <v>535.66666666666674</v>
      </c>
      <c r="J439" s="356">
        <v>550.23333333333335</v>
      </c>
      <c r="K439" s="355">
        <v>521.1</v>
      </c>
      <c r="L439" s="355">
        <v>494</v>
      </c>
      <c r="M439" s="355">
        <v>22.59375</v>
      </c>
      <c r="N439" s="1"/>
      <c r="O439" s="1"/>
    </row>
    <row r="440" spans="1:15" ht="12.75" customHeight="1">
      <c r="A440" s="30">
        <v>430</v>
      </c>
      <c r="B440" s="384" t="s">
        <v>523</v>
      </c>
      <c r="C440" s="355">
        <v>675.55</v>
      </c>
      <c r="D440" s="356">
        <v>665.5</v>
      </c>
      <c r="E440" s="356">
        <v>648</v>
      </c>
      <c r="F440" s="356">
        <v>620.45000000000005</v>
      </c>
      <c r="G440" s="356">
        <v>602.95000000000005</v>
      </c>
      <c r="H440" s="356">
        <v>693.05</v>
      </c>
      <c r="I440" s="356">
        <v>710.55</v>
      </c>
      <c r="J440" s="356">
        <v>738.09999999999991</v>
      </c>
      <c r="K440" s="355">
        <v>683</v>
      </c>
      <c r="L440" s="355">
        <v>637.95000000000005</v>
      </c>
      <c r="M440" s="355">
        <v>0.33635999999999999</v>
      </c>
      <c r="N440" s="1"/>
      <c r="O440" s="1"/>
    </row>
    <row r="441" spans="1:15" ht="12.75" customHeight="1">
      <c r="A441" s="30">
        <v>431</v>
      </c>
      <c r="B441" s="384" t="s">
        <v>521</v>
      </c>
      <c r="C441" s="355">
        <v>351.1</v>
      </c>
      <c r="D441" s="356">
        <v>352.84999999999997</v>
      </c>
      <c r="E441" s="356">
        <v>335.69999999999993</v>
      </c>
      <c r="F441" s="356">
        <v>320.29999999999995</v>
      </c>
      <c r="G441" s="356">
        <v>303.14999999999992</v>
      </c>
      <c r="H441" s="356">
        <v>368.24999999999994</v>
      </c>
      <c r="I441" s="356">
        <v>385.39999999999992</v>
      </c>
      <c r="J441" s="356">
        <v>400.79999999999995</v>
      </c>
      <c r="K441" s="355">
        <v>370</v>
      </c>
      <c r="L441" s="355">
        <v>337.45</v>
      </c>
      <c r="M441" s="355">
        <v>3.4205000000000001</v>
      </c>
      <c r="N441" s="1"/>
      <c r="O441" s="1"/>
    </row>
    <row r="442" spans="1:15" ht="12.75" customHeight="1">
      <c r="A442" s="30">
        <v>432</v>
      </c>
      <c r="B442" s="384" t="s">
        <v>522</v>
      </c>
      <c r="C442" s="355">
        <v>1967.2</v>
      </c>
      <c r="D442" s="356">
        <v>1947.4666666666665</v>
      </c>
      <c r="E442" s="356">
        <v>1896.9333333333329</v>
      </c>
      <c r="F442" s="356">
        <v>1826.6666666666665</v>
      </c>
      <c r="G442" s="356">
        <v>1776.133333333333</v>
      </c>
      <c r="H442" s="356">
        <v>2017.7333333333329</v>
      </c>
      <c r="I442" s="356">
        <v>2068.2666666666664</v>
      </c>
      <c r="J442" s="356">
        <v>2138.5333333333328</v>
      </c>
      <c r="K442" s="355">
        <v>1998</v>
      </c>
      <c r="L442" s="355">
        <v>1877.2</v>
      </c>
      <c r="M442" s="355">
        <v>1.4463900000000001</v>
      </c>
      <c r="N442" s="1"/>
      <c r="O442" s="1"/>
    </row>
    <row r="443" spans="1:15" ht="12.75" customHeight="1">
      <c r="A443" s="30">
        <v>433</v>
      </c>
      <c r="B443" s="384" t="s">
        <v>524</v>
      </c>
      <c r="C443" s="355">
        <v>523.1</v>
      </c>
      <c r="D443" s="356">
        <v>511.7</v>
      </c>
      <c r="E443" s="356">
        <v>498.4</v>
      </c>
      <c r="F443" s="356">
        <v>473.7</v>
      </c>
      <c r="G443" s="356">
        <v>460.4</v>
      </c>
      <c r="H443" s="356">
        <v>536.4</v>
      </c>
      <c r="I443" s="356">
        <v>549.70000000000005</v>
      </c>
      <c r="J443" s="356">
        <v>574.4</v>
      </c>
      <c r="K443" s="355">
        <v>525</v>
      </c>
      <c r="L443" s="355">
        <v>487</v>
      </c>
      <c r="M443" s="355">
        <v>1.67614</v>
      </c>
      <c r="N443" s="1"/>
      <c r="O443" s="1"/>
    </row>
    <row r="444" spans="1:15" ht="12.75" customHeight="1">
      <c r="A444" s="30">
        <v>434</v>
      </c>
      <c r="B444" s="384" t="s">
        <v>525</v>
      </c>
      <c r="C444" s="355">
        <v>9.6999999999999993</v>
      </c>
      <c r="D444" s="356">
        <v>9.6333333333333329</v>
      </c>
      <c r="E444" s="356">
        <v>9.466666666666665</v>
      </c>
      <c r="F444" s="356">
        <v>9.2333333333333325</v>
      </c>
      <c r="G444" s="356">
        <v>9.0666666666666647</v>
      </c>
      <c r="H444" s="356">
        <v>9.8666666666666654</v>
      </c>
      <c r="I444" s="356">
        <v>10.033333333333333</v>
      </c>
      <c r="J444" s="356">
        <v>10.266666666666666</v>
      </c>
      <c r="K444" s="355">
        <v>9.8000000000000007</v>
      </c>
      <c r="L444" s="355">
        <v>9.4</v>
      </c>
      <c r="M444" s="355">
        <v>1218.37023</v>
      </c>
      <c r="N444" s="1"/>
      <c r="O444" s="1"/>
    </row>
    <row r="445" spans="1:15" ht="12.75" customHeight="1">
      <c r="A445" s="30">
        <v>435</v>
      </c>
      <c r="B445" s="384" t="s">
        <v>512</v>
      </c>
      <c r="C445" s="355">
        <v>363.25</v>
      </c>
      <c r="D445" s="356">
        <v>355.01666666666665</v>
      </c>
      <c r="E445" s="356">
        <v>345.23333333333329</v>
      </c>
      <c r="F445" s="356">
        <v>327.21666666666664</v>
      </c>
      <c r="G445" s="356">
        <v>317.43333333333328</v>
      </c>
      <c r="H445" s="356">
        <v>373.0333333333333</v>
      </c>
      <c r="I445" s="356">
        <v>382.81666666666661</v>
      </c>
      <c r="J445" s="356">
        <v>400.83333333333331</v>
      </c>
      <c r="K445" s="355">
        <v>364.8</v>
      </c>
      <c r="L445" s="355">
        <v>337</v>
      </c>
      <c r="M445" s="355">
        <v>7.8299700000000003</v>
      </c>
      <c r="N445" s="1"/>
      <c r="O445" s="1"/>
    </row>
    <row r="446" spans="1:15" ht="12.75" customHeight="1">
      <c r="A446" s="30">
        <v>436</v>
      </c>
      <c r="B446" s="384" t="s">
        <v>526</v>
      </c>
      <c r="C446" s="355">
        <v>995.65</v>
      </c>
      <c r="D446" s="356">
        <v>985.70000000000016</v>
      </c>
      <c r="E446" s="356">
        <v>972.40000000000032</v>
      </c>
      <c r="F446" s="356">
        <v>949.1500000000002</v>
      </c>
      <c r="G446" s="356">
        <v>935.85000000000036</v>
      </c>
      <c r="H446" s="356">
        <v>1008.9500000000003</v>
      </c>
      <c r="I446" s="356">
        <v>1022.2500000000002</v>
      </c>
      <c r="J446" s="356">
        <v>1045.5000000000002</v>
      </c>
      <c r="K446" s="355">
        <v>999</v>
      </c>
      <c r="L446" s="355">
        <v>962.45</v>
      </c>
      <c r="M446" s="355">
        <v>0.20981</v>
      </c>
      <c r="N446" s="1"/>
      <c r="O446" s="1"/>
    </row>
    <row r="447" spans="1:15" ht="12.75" customHeight="1">
      <c r="A447" s="30">
        <v>437</v>
      </c>
      <c r="B447" s="384" t="s">
        <v>277</v>
      </c>
      <c r="C447" s="355">
        <v>587.79999999999995</v>
      </c>
      <c r="D447" s="356">
        <v>582.01666666666665</v>
      </c>
      <c r="E447" s="356">
        <v>574.58333333333326</v>
      </c>
      <c r="F447" s="356">
        <v>561.36666666666656</v>
      </c>
      <c r="G447" s="356">
        <v>553.93333333333317</v>
      </c>
      <c r="H447" s="356">
        <v>595.23333333333335</v>
      </c>
      <c r="I447" s="356">
        <v>602.66666666666674</v>
      </c>
      <c r="J447" s="356">
        <v>615.88333333333344</v>
      </c>
      <c r="K447" s="355">
        <v>589.45000000000005</v>
      </c>
      <c r="L447" s="355">
        <v>568.79999999999995</v>
      </c>
      <c r="M447" s="355">
        <v>2.0985900000000002</v>
      </c>
      <c r="N447" s="1"/>
      <c r="O447" s="1"/>
    </row>
    <row r="448" spans="1:15" ht="12.75" customHeight="1">
      <c r="A448" s="30">
        <v>438</v>
      </c>
      <c r="B448" s="384" t="s">
        <v>531</v>
      </c>
      <c r="C448" s="355">
        <v>1597.05</v>
      </c>
      <c r="D448" s="356">
        <v>1551.7</v>
      </c>
      <c r="E448" s="356">
        <v>1506.3500000000001</v>
      </c>
      <c r="F448" s="356">
        <v>1415.65</v>
      </c>
      <c r="G448" s="356">
        <v>1370.3000000000002</v>
      </c>
      <c r="H448" s="356">
        <v>1642.4</v>
      </c>
      <c r="I448" s="356">
        <v>1687.75</v>
      </c>
      <c r="J448" s="356">
        <v>1778.45</v>
      </c>
      <c r="K448" s="355">
        <v>1597.05</v>
      </c>
      <c r="L448" s="355">
        <v>1461</v>
      </c>
      <c r="M448" s="355">
        <v>3.1840999999999999</v>
      </c>
      <c r="N448" s="1"/>
      <c r="O448" s="1"/>
    </row>
    <row r="449" spans="1:15" ht="12.75" customHeight="1">
      <c r="A449" s="30">
        <v>439</v>
      </c>
      <c r="B449" s="384" t="s">
        <v>532</v>
      </c>
      <c r="C449" s="355">
        <v>12656.2</v>
      </c>
      <c r="D449" s="356">
        <v>12569.016666666668</v>
      </c>
      <c r="E449" s="356">
        <v>12349.683333333336</v>
      </c>
      <c r="F449" s="356">
        <v>12043.166666666668</v>
      </c>
      <c r="G449" s="356">
        <v>11823.833333333336</v>
      </c>
      <c r="H449" s="356">
        <v>12875.533333333336</v>
      </c>
      <c r="I449" s="356">
        <v>13094.866666666669</v>
      </c>
      <c r="J449" s="356">
        <v>13401.383333333337</v>
      </c>
      <c r="K449" s="355">
        <v>12788.35</v>
      </c>
      <c r="L449" s="355">
        <v>12262.5</v>
      </c>
      <c r="M449" s="355">
        <v>6.4400000000000004E-3</v>
      </c>
      <c r="N449" s="1"/>
      <c r="O449" s="1"/>
    </row>
    <row r="450" spans="1:15" ht="12.75" customHeight="1">
      <c r="A450" s="30">
        <v>440</v>
      </c>
      <c r="B450" s="384" t="s">
        <v>197</v>
      </c>
      <c r="C450" s="355">
        <v>912.7</v>
      </c>
      <c r="D450" s="356">
        <v>899.4666666666667</v>
      </c>
      <c r="E450" s="356">
        <v>883.23333333333335</v>
      </c>
      <c r="F450" s="356">
        <v>853.76666666666665</v>
      </c>
      <c r="G450" s="356">
        <v>837.5333333333333</v>
      </c>
      <c r="H450" s="356">
        <v>928.93333333333339</v>
      </c>
      <c r="I450" s="356">
        <v>945.16666666666674</v>
      </c>
      <c r="J450" s="356">
        <v>974.63333333333344</v>
      </c>
      <c r="K450" s="355">
        <v>915.7</v>
      </c>
      <c r="L450" s="355">
        <v>870</v>
      </c>
      <c r="M450" s="355">
        <v>19.132359999999998</v>
      </c>
      <c r="N450" s="1"/>
      <c r="O450" s="1"/>
    </row>
    <row r="451" spans="1:15" ht="12.75" customHeight="1">
      <c r="A451" s="30">
        <v>441</v>
      </c>
      <c r="B451" s="384" t="s">
        <v>533</v>
      </c>
      <c r="C451" s="355">
        <v>205.35</v>
      </c>
      <c r="D451" s="356">
        <v>203.1</v>
      </c>
      <c r="E451" s="356">
        <v>199.29999999999998</v>
      </c>
      <c r="F451" s="356">
        <v>193.25</v>
      </c>
      <c r="G451" s="356">
        <v>189.45</v>
      </c>
      <c r="H451" s="356">
        <v>209.14999999999998</v>
      </c>
      <c r="I451" s="356">
        <v>212.95</v>
      </c>
      <c r="J451" s="356">
        <v>218.99999999999997</v>
      </c>
      <c r="K451" s="355">
        <v>206.9</v>
      </c>
      <c r="L451" s="355">
        <v>197.05</v>
      </c>
      <c r="M451" s="355">
        <v>10.321009999999999</v>
      </c>
      <c r="N451" s="1"/>
      <c r="O451" s="1"/>
    </row>
    <row r="452" spans="1:15" ht="12.75" customHeight="1">
      <c r="A452" s="30">
        <v>442</v>
      </c>
      <c r="B452" s="384" t="s">
        <v>534</v>
      </c>
      <c r="C452" s="355">
        <v>1265.95</v>
      </c>
      <c r="D452" s="356">
        <v>1240.5999999999999</v>
      </c>
      <c r="E452" s="356">
        <v>1211.1999999999998</v>
      </c>
      <c r="F452" s="356">
        <v>1156.4499999999998</v>
      </c>
      <c r="G452" s="356">
        <v>1127.0499999999997</v>
      </c>
      <c r="H452" s="356">
        <v>1295.3499999999999</v>
      </c>
      <c r="I452" s="356">
        <v>1324.75</v>
      </c>
      <c r="J452" s="356">
        <v>1379.5</v>
      </c>
      <c r="K452" s="355">
        <v>1270</v>
      </c>
      <c r="L452" s="355">
        <v>1185.8499999999999</v>
      </c>
      <c r="M452" s="355">
        <v>4.3788499999999999</v>
      </c>
      <c r="N452" s="1"/>
      <c r="O452" s="1"/>
    </row>
    <row r="453" spans="1:15" ht="12.75" customHeight="1">
      <c r="A453" s="30">
        <v>443</v>
      </c>
      <c r="B453" s="384" t="s">
        <v>198</v>
      </c>
      <c r="C453" s="355">
        <v>702</v>
      </c>
      <c r="D453" s="356">
        <v>699.05000000000007</v>
      </c>
      <c r="E453" s="356">
        <v>692.10000000000014</v>
      </c>
      <c r="F453" s="356">
        <v>682.2</v>
      </c>
      <c r="G453" s="356">
        <v>675.25000000000011</v>
      </c>
      <c r="H453" s="356">
        <v>708.95000000000016</v>
      </c>
      <c r="I453" s="356">
        <v>715.9000000000002</v>
      </c>
      <c r="J453" s="356">
        <v>725.80000000000018</v>
      </c>
      <c r="K453" s="355">
        <v>706</v>
      </c>
      <c r="L453" s="355">
        <v>689.15</v>
      </c>
      <c r="M453" s="355">
        <v>22.096219999999999</v>
      </c>
      <c r="N453" s="1"/>
      <c r="O453" s="1"/>
    </row>
    <row r="454" spans="1:15" ht="12.75" customHeight="1">
      <c r="A454" s="30">
        <v>444</v>
      </c>
      <c r="B454" s="384" t="s">
        <v>278</v>
      </c>
      <c r="C454" s="355">
        <v>7111.05</v>
      </c>
      <c r="D454" s="356">
        <v>6985.95</v>
      </c>
      <c r="E454" s="356">
        <v>6826.0999999999995</v>
      </c>
      <c r="F454" s="356">
        <v>6541.15</v>
      </c>
      <c r="G454" s="356">
        <v>6381.2999999999993</v>
      </c>
      <c r="H454" s="356">
        <v>7270.9</v>
      </c>
      <c r="I454" s="356">
        <v>7430.75</v>
      </c>
      <c r="J454" s="356">
        <v>7715.7</v>
      </c>
      <c r="K454" s="355">
        <v>7145.8</v>
      </c>
      <c r="L454" s="355">
        <v>6701</v>
      </c>
      <c r="M454" s="355">
        <v>4.4220800000000002</v>
      </c>
      <c r="N454" s="1"/>
      <c r="O454" s="1"/>
    </row>
    <row r="455" spans="1:15" ht="12.75" customHeight="1">
      <c r="A455" s="30">
        <v>445</v>
      </c>
      <c r="B455" s="384" t="s">
        <v>199</v>
      </c>
      <c r="C455" s="355">
        <v>504</v>
      </c>
      <c r="D455" s="356">
        <v>492.26666666666665</v>
      </c>
      <c r="E455" s="356">
        <v>479.0333333333333</v>
      </c>
      <c r="F455" s="356">
        <v>454.06666666666666</v>
      </c>
      <c r="G455" s="356">
        <v>440.83333333333331</v>
      </c>
      <c r="H455" s="356">
        <v>517.23333333333335</v>
      </c>
      <c r="I455" s="356">
        <v>530.4666666666667</v>
      </c>
      <c r="J455" s="356">
        <v>555.43333333333328</v>
      </c>
      <c r="K455" s="355">
        <v>505.5</v>
      </c>
      <c r="L455" s="355">
        <v>467.3</v>
      </c>
      <c r="M455" s="355">
        <v>306.23088000000001</v>
      </c>
      <c r="N455" s="1"/>
      <c r="O455" s="1"/>
    </row>
    <row r="456" spans="1:15" ht="12.75" customHeight="1">
      <c r="A456" s="30">
        <v>446</v>
      </c>
      <c r="B456" s="384" t="s">
        <v>535</v>
      </c>
      <c r="C456" s="355">
        <v>241.6</v>
      </c>
      <c r="D456" s="356">
        <v>236.08333333333334</v>
      </c>
      <c r="E456" s="356">
        <v>229.86666666666667</v>
      </c>
      <c r="F456" s="356">
        <v>218.13333333333333</v>
      </c>
      <c r="G456" s="356">
        <v>211.91666666666666</v>
      </c>
      <c r="H456" s="356">
        <v>247.81666666666669</v>
      </c>
      <c r="I456" s="356">
        <v>254.03333333333333</v>
      </c>
      <c r="J456" s="356">
        <v>265.76666666666671</v>
      </c>
      <c r="K456" s="355">
        <v>242.3</v>
      </c>
      <c r="L456" s="355">
        <v>224.35</v>
      </c>
      <c r="M456" s="355">
        <v>35.621270000000003</v>
      </c>
      <c r="N456" s="1"/>
      <c r="O456" s="1"/>
    </row>
    <row r="457" spans="1:15" ht="12.75" customHeight="1">
      <c r="A457" s="30">
        <v>447</v>
      </c>
      <c r="B457" s="384" t="s">
        <v>200</v>
      </c>
      <c r="C457" s="355">
        <v>230.4</v>
      </c>
      <c r="D457" s="356">
        <v>226.98333333333335</v>
      </c>
      <c r="E457" s="356">
        <v>222.2166666666667</v>
      </c>
      <c r="F457" s="356">
        <v>214.03333333333336</v>
      </c>
      <c r="G457" s="356">
        <v>209.26666666666671</v>
      </c>
      <c r="H457" s="356">
        <v>235.16666666666669</v>
      </c>
      <c r="I457" s="356">
        <v>239.93333333333334</v>
      </c>
      <c r="J457" s="356">
        <v>248.11666666666667</v>
      </c>
      <c r="K457" s="355">
        <v>231.75</v>
      </c>
      <c r="L457" s="355">
        <v>218.8</v>
      </c>
      <c r="M457" s="355">
        <v>363.14555999999999</v>
      </c>
      <c r="N457" s="1"/>
      <c r="O457" s="1"/>
    </row>
    <row r="458" spans="1:15" ht="12.75" customHeight="1">
      <c r="A458" s="30">
        <v>448</v>
      </c>
      <c r="B458" s="384" t="s">
        <v>201</v>
      </c>
      <c r="C458" s="355">
        <v>1207.75</v>
      </c>
      <c r="D458" s="356">
        <v>1190.4333333333334</v>
      </c>
      <c r="E458" s="356">
        <v>1168.8666666666668</v>
      </c>
      <c r="F458" s="356">
        <v>1129.9833333333333</v>
      </c>
      <c r="G458" s="356">
        <v>1108.4166666666667</v>
      </c>
      <c r="H458" s="356">
        <v>1229.3166666666668</v>
      </c>
      <c r="I458" s="356">
        <v>1250.8833333333334</v>
      </c>
      <c r="J458" s="356">
        <v>1289.7666666666669</v>
      </c>
      <c r="K458" s="355">
        <v>1212</v>
      </c>
      <c r="L458" s="355">
        <v>1151.55</v>
      </c>
      <c r="M458" s="355">
        <v>101.88921000000001</v>
      </c>
      <c r="N458" s="1"/>
      <c r="O458" s="1"/>
    </row>
    <row r="459" spans="1:15" ht="12.75" customHeight="1">
      <c r="A459" s="30">
        <v>449</v>
      </c>
      <c r="B459" s="384" t="s">
        <v>851</v>
      </c>
      <c r="C459" s="355">
        <v>721.75</v>
      </c>
      <c r="D459" s="356">
        <v>714.33333333333337</v>
      </c>
      <c r="E459" s="356">
        <v>698.7166666666667</v>
      </c>
      <c r="F459" s="356">
        <v>675.68333333333328</v>
      </c>
      <c r="G459" s="356">
        <v>660.06666666666661</v>
      </c>
      <c r="H459" s="356">
        <v>737.36666666666679</v>
      </c>
      <c r="I459" s="356">
        <v>752.98333333333335</v>
      </c>
      <c r="J459" s="356">
        <v>776.01666666666688</v>
      </c>
      <c r="K459" s="355">
        <v>729.95</v>
      </c>
      <c r="L459" s="355">
        <v>691.3</v>
      </c>
      <c r="M459" s="355">
        <v>0.69262000000000001</v>
      </c>
      <c r="N459" s="1"/>
      <c r="O459" s="1"/>
    </row>
    <row r="460" spans="1:15" ht="12.75" customHeight="1">
      <c r="A460" s="30">
        <v>450</v>
      </c>
      <c r="B460" s="384" t="s">
        <v>527</v>
      </c>
      <c r="C460" s="355">
        <v>1783.25</v>
      </c>
      <c r="D460" s="356">
        <v>1733.4333333333334</v>
      </c>
      <c r="E460" s="356">
        <v>1666.8666666666668</v>
      </c>
      <c r="F460" s="356">
        <v>1550.4833333333333</v>
      </c>
      <c r="G460" s="356">
        <v>1483.9166666666667</v>
      </c>
      <c r="H460" s="356">
        <v>1849.8166666666668</v>
      </c>
      <c r="I460" s="356">
        <v>1916.3833333333334</v>
      </c>
      <c r="J460" s="356">
        <v>2032.7666666666669</v>
      </c>
      <c r="K460" s="355">
        <v>1800</v>
      </c>
      <c r="L460" s="355">
        <v>1617.05</v>
      </c>
      <c r="M460" s="355">
        <v>0.41499999999999998</v>
      </c>
      <c r="N460" s="1"/>
      <c r="O460" s="1"/>
    </row>
    <row r="461" spans="1:15" ht="12.75" customHeight="1">
      <c r="A461" s="30">
        <v>451</v>
      </c>
      <c r="B461" s="384" t="s">
        <v>528</v>
      </c>
      <c r="C461" s="355">
        <v>680.55</v>
      </c>
      <c r="D461" s="356">
        <v>675.48333333333323</v>
      </c>
      <c r="E461" s="356">
        <v>657.96666666666647</v>
      </c>
      <c r="F461" s="356">
        <v>635.38333333333321</v>
      </c>
      <c r="G461" s="356">
        <v>617.86666666666645</v>
      </c>
      <c r="H461" s="356">
        <v>698.06666666666649</v>
      </c>
      <c r="I461" s="356">
        <v>715.58333333333314</v>
      </c>
      <c r="J461" s="356">
        <v>738.16666666666652</v>
      </c>
      <c r="K461" s="355">
        <v>693</v>
      </c>
      <c r="L461" s="355">
        <v>652.9</v>
      </c>
      <c r="M461" s="355">
        <v>0.34519</v>
      </c>
      <c r="N461" s="1"/>
      <c r="O461" s="1"/>
    </row>
    <row r="462" spans="1:15" ht="12.75" customHeight="1">
      <c r="A462" s="30">
        <v>452</v>
      </c>
      <c r="B462" s="384" t="s">
        <v>202</v>
      </c>
      <c r="C462" s="355">
        <v>3817.8</v>
      </c>
      <c r="D462" s="356">
        <v>3800.2666666666664</v>
      </c>
      <c r="E462" s="356">
        <v>3765.5333333333328</v>
      </c>
      <c r="F462" s="356">
        <v>3713.2666666666664</v>
      </c>
      <c r="G462" s="356">
        <v>3678.5333333333328</v>
      </c>
      <c r="H462" s="356">
        <v>3852.5333333333328</v>
      </c>
      <c r="I462" s="356">
        <v>3887.2666666666664</v>
      </c>
      <c r="J462" s="356">
        <v>3939.5333333333328</v>
      </c>
      <c r="K462" s="355">
        <v>3835</v>
      </c>
      <c r="L462" s="355">
        <v>3748</v>
      </c>
      <c r="M462" s="355">
        <v>39.316830000000003</v>
      </c>
      <c r="N462" s="1"/>
      <c r="O462" s="1"/>
    </row>
    <row r="463" spans="1:15" ht="12.75" customHeight="1">
      <c r="A463" s="30">
        <v>453</v>
      </c>
      <c r="B463" s="384" t="s">
        <v>536</v>
      </c>
      <c r="C463" s="355">
        <v>4035.8</v>
      </c>
      <c r="D463" s="356">
        <v>4058.9166666666665</v>
      </c>
      <c r="E463" s="356">
        <v>3957.9333333333334</v>
      </c>
      <c r="F463" s="356">
        <v>3880.0666666666671</v>
      </c>
      <c r="G463" s="356">
        <v>3779.0833333333339</v>
      </c>
      <c r="H463" s="356">
        <v>4136.7833333333328</v>
      </c>
      <c r="I463" s="356">
        <v>4237.7666666666655</v>
      </c>
      <c r="J463" s="356">
        <v>4315.6333333333323</v>
      </c>
      <c r="K463" s="355">
        <v>4159.8999999999996</v>
      </c>
      <c r="L463" s="355">
        <v>3981.05</v>
      </c>
      <c r="M463" s="355">
        <v>0.12249</v>
      </c>
      <c r="N463" s="1"/>
      <c r="O463" s="1"/>
    </row>
    <row r="464" spans="1:15" ht="12.75" customHeight="1">
      <c r="A464" s="30">
        <v>454</v>
      </c>
      <c r="B464" s="384" t="s">
        <v>203</v>
      </c>
      <c r="C464" s="355">
        <v>1439.65</v>
      </c>
      <c r="D464" s="356">
        <v>1425.7666666666667</v>
      </c>
      <c r="E464" s="356">
        <v>1408.9333333333334</v>
      </c>
      <c r="F464" s="356">
        <v>1378.2166666666667</v>
      </c>
      <c r="G464" s="356">
        <v>1361.3833333333334</v>
      </c>
      <c r="H464" s="356">
        <v>1456.4833333333333</v>
      </c>
      <c r="I464" s="356">
        <v>1473.3166666666668</v>
      </c>
      <c r="J464" s="356">
        <v>1504.0333333333333</v>
      </c>
      <c r="K464" s="355">
        <v>1442.6</v>
      </c>
      <c r="L464" s="355">
        <v>1395.05</v>
      </c>
      <c r="M464" s="355">
        <v>19.555250000000001</v>
      </c>
      <c r="N464" s="1"/>
      <c r="O464" s="1"/>
    </row>
    <row r="465" spans="1:15" ht="12.75" customHeight="1">
      <c r="A465" s="30">
        <v>455</v>
      </c>
      <c r="B465" s="384" t="s">
        <v>538</v>
      </c>
      <c r="C465" s="355">
        <v>1817.85</v>
      </c>
      <c r="D465" s="356">
        <v>1829.6166666666668</v>
      </c>
      <c r="E465" s="356">
        <v>1783.5333333333335</v>
      </c>
      <c r="F465" s="356">
        <v>1749.2166666666667</v>
      </c>
      <c r="G465" s="356">
        <v>1703.1333333333334</v>
      </c>
      <c r="H465" s="356">
        <v>1863.9333333333336</v>
      </c>
      <c r="I465" s="356">
        <v>1910.0166666666667</v>
      </c>
      <c r="J465" s="356">
        <v>1944.3333333333337</v>
      </c>
      <c r="K465" s="355">
        <v>1875.7</v>
      </c>
      <c r="L465" s="355">
        <v>1795.3</v>
      </c>
      <c r="M465" s="355">
        <v>0.65946000000000005</v>
      </c>
      <c r="N465" s="1"/>
      <c r="O465" s="1"/>
    </row>
    <row r="466" spans="1:15" ht="12.75" customHeight="1">
      <c r="A466" s="30">
        <v>456</v>
      </c>
      <c r="B466" s="384" t="s">
        <v>539</v>
      </c>
      <c r="C466" s="355">
        <v>876.15</v>
      </c>
      <c r="D466" s="356">
        <v>878.7166666666667</v>
      </c>
      <c r="E466" s="356">
        <v>857.43333333333339</v>
      </c>
      <c r="F466" s="356">
        <v>838.7166666666667</v>
      </c>
      <c r="G466" s="356">
        <v>817.43333333333339</v>
      </c>
      <c r="H466" s="356">
        <v>897.43333333333339</v>
      </c>
      <c r="I466" s="356">
        <v>918.7166666666667</v>
      </c>
      <c r="J466" s="356">
        <v>937.43333333333339</v>
      </c>
      <c r="K466" s="355">
        <v>900</v>
      </c>
      <c r="L466" s="355">
        <v>860</v>
      </c>
      <c r="M466" s="355">
        <v>0.84697999999999996</v>
      </c>
      <c r="N466" s="1"/>
      <c r="O466" s="1"/>
    </row>
    <row r="467" spans="1:15" ht="12.75" customHeight="1">
      <c r="A467" s="30">
        <v>457</v>
      </c>
      <c r="B467" s="384" t="s">
        <v>543</v>
      </c>
      <c r="C467" s="355">
        <v>1689</v>
      </c>
      <c r="D467" s="356">
        <v>1650.5833333333333</v>
      </c>
      <c r="E467" s="356">
        <v>1600.1666666666665</v>
      </c>
      <c r="F467" s="356">
        <v>1511.3333333333333</v>
      </c>
      <c r="G467" s="356">
        <v>1460.9166666666665</v>
      </c>
      <c r="H467" s="356">
        <v>1739.4166666666665</v>
      </c>
      <c r="I467" s="356">
        <v>1789.833333333333</v>
      </c>
      <c r="J467" s="356">
        <v>1878.6666666666665</v>
      </c>
      <c r="K467" s="355">
        <v>1701</v>
      </c>
      <c r="L467" s="355">
        <v>1561.75</v>
      </c>
      <c r="M467" s="355">
        <v>1.67069</v>
      </c>
      <c r="N467" s="1"/>
      <c r="O467" s="1"/>
    </row>
    <row r="468" spans="1:15" ht="12.75" customHeight="1">
      <c r="A468" s="30">
        <v>458</v>
      </c>
      <c r="B468" s="384" t="s">
        <v>540</v>
      </c>
      <c r="C468" s="355">
        <v>1922.35</v>
      </c>
      <c r="D468" s="356">
        <v>1911.0166666666667</v>
      </c>
      <c r="E468" s="356">
        <v>1862.0333333333333</v>
      </c>
      <c r="F468" s="356">
        <v>1801.7166666666667</v>
      </c>
      <c r="G468" s="356">
        <v>1752.7333333333333</v>
      </c>
      <c r="H468" s="356">
        <v>1971.3333333333333</v>
      </c>
      <c r="I468" s="356">
        <v>2020.3166666666664</v>
      </c>
      <c r="J468" s="356">
        <v>2080.6333333333332</v>
      </c>
      <c r="K468" s="355">
        <v>1960</v>
      </c>
      <c r="L468" s="355">
        <v>1850.7</v>
      </c>
      <c r="M468" s="355">
        <v>0.44391000000000003</v>
      </c>
      <c r="N468" s="1"/>
      <c r="O468" s="1"/>
    </row>
    <row r="469" spans="1:15" ht="12.75" customHeight="1">
      <c r="A469" s="30">
        <v>459</v>
      </c>
      <c r="B469" s="384" t="s">
        <v>204</v>
      </c>
      <c r="C469" s="355">
        <v>2495.9</v>
      </c>
      <c r="D469" s="356">
        <v>2464.9</v>
      </c>
      <c r="E469" s="356">
        <v>2430</v>
      </c>
      <c r="F469" s="356">
        <v>2364.1</v>
      </c>
      <c r="G469" s="356">
        <v>2329.1999999999998</v>
      </c>
      <c r="H469" s="356">
        <v>2530.8000000000002</v>
      </c>
      <c r="I469" s="356">
        <v>2565.7000000000007</v>
      </c>
      <c r="J469" s="356">
        <v>2631.6000000000004</v>
      </c>
      <c r="K469" s="355">
        <v>2499.8000000000002</v>
      </c>
      <c r="L469" s="355">
        <v>2399</v>
      </c>
      <c r="M469" s="355">
        <v>12.93933</v>
      </c>
      <c r="N469" s="1"/>
      <c r="O469" s="1"/>
    </row>
    <row r="470" spans="1:15" ht="12.75" customHeight="1">
      <c r="A470" s="30">
        <v>460</v>
      </c>
      <c r="B470" s="384" t="s">
        <v>205</v>
      </c>
      <c r="C470" s="355">
        <v>2592.9</v>
      </c>
      <c r="D470" s="356">
        <v>2579.0166666666669</v>
      </c>
      <c r="E470" s="356">
        <v>2559.0833333333339</v>
      </c>
      <c r="F470" s="356">
        <v>2525.2666666666669</v>
      </c>
      <c r="G470" s="356">
        <v>2505.3333333333339</v>
      </c>
      <c r="H470" s="356">
        <v>2612.8333333333339</v>
      </c>
      <c r="I470" s="356">
        <v>2632.7666666666673</v>
      </c>
      <c r="J470" s="356">
        <v>2666.5833333333339</v>
      </c>
      <c r="K470" s="355">
        <v>2598.9499999999998</v>
      </c>
      <c r="L470" s="355">
        <v>2545.1999999999998</v>
      </c>
      <c r="M470" s="355">
        <v>0.82835999999999999</v>
      </c>
      <c r="N470" s="1"/>
      <c r="O470" s="1"/>
    </row>
    <row r="471" spans="1:15" ht="12.75" customHeight="1">
      <c r="A471" s="30">
        <v>461</v>
      </c>
      <c r="B471" s="384" t="s">
        <v>206</v>
      </c>
      <c r="C471" s="355">
        <v>482.25</v>
      </c>
      <c r="D471" s="356">
        <v>479.4666666666667</v>
      </c>
      <c r="E471" s="356">
        <v>474.23333333333341</v>
      </c>
      <c r="F471" s="356">
        <v>466.2166666666667</v>
      </c>
      <c r="G471" s="356">
        <v>460.98333333333341</v>
      </c>
      <c r="H471" s="356">
        <v>487.48333333333341</v>
      </c>
      <c r="I471" s="356">
        <v>492.71666666666675</v>
      </c>
      <c r="J471" s="356">
        <v>500.73333333333341</v>
      </c>
      <c r="K471" s="355">
        <v>484.7</v>
      </c>
      <c r="L471" s="355">
        <v>471.45</v>
      </c>
      <c r="M471" s="355">
        <v>10.24921</v>
      </c>
      <c r="N471" s="1"/>
      <c r="O471" s="1"/>
    </row>
    <row r="472" spans="1:15" ht="12.75" customHeight="1">
      <c r="A472" s="30">
        <v>462</v>
      </c>
      <c r="B472" s="384" t="s">
        <v>207</v>
      </c>
      <c r="C472" s="355">
        <v>1081.5999999999999</v>
      </c>
      <c r="D472" s="356">
        <v>1064.7</v>
      </c>
      <c r="E472" s="356">
        <v>1042.9000000000001</v>
      </c>
      <c r="F472" s="356">
        <v>1004.2</v>
      </c>
      <c r="G472" s="356">
        <v>982.40000000000009</v>
      </c>
      <c r="H472" s="356">
        <v>1103.4000000000001</v>
      </c>
      <c r="I472" s="356">
        <v>1125.1999999999998</v>
      </c>
      <c r="J472" s="356">
        <v>1163.9000000000001</v>
      </c>
      <c r="K472" s="355">
        <v>1086.5</v>
      </c>
      <c r="L472" s="355">
        <v>1026</v>
      </c>
      <c r="M472" s="355">
        <v>6.1946000000000003</v>
      </c>
      <c r="N472" s="1"/>
      <c r="O472" s="1"/>
    </row>
    <row r="473" spans="1:15" ht="12.75" customHeight="1">
      <c r="A473" s="30">
        <v>463</v>
      </c>
      <c r="B473" s="384" t="s">
        <v>541</v>
      </c>
      <c r="C473" s="355">
        <v>56.7</v>
      </c>
      <c r="D473" s="356">
        <v>54.9</v>
      </c>
      <c r="E473" s="356">
        <v>53.099999999999994</v>
      </c>
      <c r="F473" s="356">
        <v>49.499999999999993</v>
      </c>
      <c r="G473" s="356">
        <v>47.699999999999989</v>
      </c>
      <c r="H473" s="356">
        <v>58.5</v>
      </c>
      <c r="I473" s="356">
        <v>60.3</v>
      </c>
      <c r="J473" s="356">
        <v>63.900000000000006</v>
      </c>
      <c r="K473" s="355">
        <v>56.7</v>
      </c>
      <c r="L473" s="355">
        <v>51.3</v>
      </c>
      <c r="M473" s="355">
        <v>82.800929999999994</v>
      </c>
      <c r="N473" s="1"/>
      <c r="O473" s="1"/>
    </row>
    <row r="474" spans="1:15" ht="12.75" customHeight="1">
      <c r="A474" s="30">
        <v>464</v>
      </c>
      <c r="B474" s="384" t="s">
        <v>542</v>
      </c>
      <c r="C474" s="355">
        <v>185.75</v>
      </c>
      <c r="D474" s="356">
        <v>186.29999999999998</v>
      </c>
      <c r="E474" s="356">
        <v>177.69999999999996</v>
      </c>
      <c r="F474" s="356">
        <v>169.64999999999998</v>
      </c>
      <c r="G474" s="356">
        <v>161.04999999999995</v>
      </c>
      <c r="H474" s="356">
        <v>194.34999999999997</v>
      </c>
      <c r="I474" s="356">
        <v>202.95</v>
      </c>
      <c r="J474" s="356">
        <v>210.99999999999997</v>
      </c>
      <c r="K474" s="355">
        <v>194.9</v>
      </c>
      <c r="L474" s="355">
        <v>178.25</v>
      </c>
      <c r="M474" s="355">
        <v>5.9601300000000004</v>
      </c>
      <c r="N474" s="1"/>
      <c r="O474" s="1"/>
    </row>
    <row r="475" spans="1:15" ht="12.75" customHeight="1">
      <c r="A475" s="30">
        <v>465</v>
      </c>
      <c r="B475" s="384" t="s">
        <v>529</v>
      </c>
      <c r="C475" s="355">
        <v>859.35</v>
      </c>
      <c r="D475" s="356">
        <v>856.18333333333339</v>
      </c>
      <c r="E475" s="356">
        <v>837.86666666666679</v>
      </c>
      <c r="F475" s="356">
        <v>816.38333333333344</v>
      </c>
      <c r="G475" s="356">
        <v>798.06666666666683</v>
      </c>
      <c r="H475" s="356">
        <v>877.66666666666674</v>
      </c>
      <c r="I475" s="356">
        <v>895.98333333333335</v>
      </c>
      <c r="J475" s="356">
        <v>917.4666666666667</v>
      </c>
      <c r="K475" s="355">
        <v>874.5</v>
      </c>
      <c r="L475" s="355">
        <v>834.7</v>
      </c>
      <c r="M475" s="355">
        <v>0.55408999999999997</v>
      </c>
      <c r="N475" s="1"/>
      <c r="O475" s="1"/>
    </row>
    <row r="476" spans="1:15" ht="12.75" customHeight="1">
      <c r="A476" s="30">
        <v>466</v>
      </c>
      <c r="B476" s="384" t="s">
        <v>852</v>
      </c>
      <c r="C476" s="355">
        <v>140</v>
      </c>
      <c r="D476" s="356">
        <v>140</v>
      </c>
      <c r="E476" s="356">
        <v>140</v>
      </c>
      <c r="F476" s="356">
        <v>140</v>
      </c>
      <c r="G476" s="356">
        <v>140</v>
      </c>
      <c r="H476" s="356">
        <v>140</v>
      </c>
      <c r="I476" s="356">
        <v>140</v>
      </c>
      <c r="J476" s="356">
        <v>140</v>
      </c>
      <c r="K476" s="355">
        <v>140</v>
      </c>
      <c r="L476" s="355">
        <v>140</v>
      </c>
      <c r="M476" s="355">
        <v>7.4000300000000001</v>
      </c>
      <c r="N476" s="1"/>
      <c r="O476" s="1"/>
    </row>
    <row r="477" spans="1:15" ht="12.75" customHeight="1">
      <c r="A477" s="30">
        <v>467</v>
      </c>
      <c r="B477" s="384" t="s">
        <v>530</v>
      </c>
      <c r="C477" s="355">
        <v>69.400000000000006</v>
      </c>
      <c r="D477" s="356">
        <v>67.350000000000009</v>
      </c>
      <c r="E477" s="356">
        <v>64.700000000000017</v>
      </c>
      <c r="F477" s="356">
        <v>60.000000000000007</v>
      </c>
      <c r="G477" s="356">
        <v>57.350000000000016</v>
      </c>
      <c r="H477" s="356">
        <v>72.050000000000011</v>
      </c>
      <c r="I477" s="356">
        <v>74.700000000000017</v>
      </c>
      <c r="J477" s="356">
        <v>79.40000000000002</v>
      </c>
      <c r="K477" s="355">
        <v>70</v>
      </c>
      <c r="L477" s="355">
        <v>62.65</v>
      </c>
      <c r="M477" s="355">
        <v>254.23696000000001</v>
      </c>
      <c r="N477" s="1"/>
      <c r="O477" s="1"/>
    </row>
    <row r="478" spans="1:15" ht="12.75" customHeight="1">
      <c r="A478" s="30">
        <v>468</v>
      </c>
      <c r="B478" s="384" t="s">
        <v>208</v>
      </c>
      <c r="C478" s="355">
        <v>663.3</v>
      </c>
      <c r="D478" s="356">
        <v>653.2833333333333</v>
      </c>
      <c r="E478" s="356">
        <v>640.56666666666661</v>
      </c>
      <c r="F478" s="356">
        <v>617.83333333333326</v>
      </c>
      <c r="G478" s="356">
        <v>605.11666666666656</v>
      </c>
      <c r="H478" s="356">
        <v>676.01666666666665</v>
      </c>
      <c r="I478" s="356">
        <v>688.73333333333335</v>
      </c>
      <c r="J478" s="356">
        <v>711.4666666666667</v>
      </c>
      <c r="K478" s="355">
        <v>666</v>
      </c>
      <c r="L478" s="355">
        <v>630.54999999999995</v>
      </c>
      <c r="M478" s="355">
        <v>25.67801</v>
      </c>
      <c r="N478" s="1"/>
      <c r="O478" s="1"/>
    </row>
    <row r="479" spans="1:15" ht="12.75" customHeight="1">
      <c r="A479" s="30">
        <v>469</v>
      </c>
      <c r="B479" s="384" t="s">
        <v>209</v>
      </c>
      <c r="C479" s="355">
        <v>1569.85</v>
      </c>
      <c r="D479" s="356">
        <v>1558.3500000000001</v>
      </c>
      <c r="E479" s="356">
        <v>1536.5000000000002</v>
      </c>
      <c r="F479" s="356">
        <v>1503.15</v>
      </c>
      <c r="G479" s="356">
        <v>1481.3000000000002</v>
      </c>
      <c r="H479" s="356">
        <v>1591.7000000000003</v>
      </c>
      <c r="I479" s="356">
        <v>1613.5500000000002</v>
      </c>
      <c r="J479" s="356">
        <v>1646.9000000000003</v>
      </c>
      <c r="K479" s="355">
        <v>1580.2</v>
      </c>
      <c r="L479" s="355">
        <v>1525</v>
      </c>
      <c r="M479" s="355">
        <v>2.18831</v>
      </c>
      <c r="N479" s="1"/>
      <c r="O479" s="1"/>
    </row>
    <row r="480" spans="1:15" ht="12.75" customHeight="1">
      <c r="A480" s="30">
        <v>470</v>
      </c>
      <c r="B480" s="384" t="s">
        <v>544</v>
      </c>
      <c r="C480" s="355">
        <v>12.75</v>
      </c>
      <c r="D480" s="356">
        <v>12.65</v>
      </c>
      <c r="E480" s="356">
        <v>12.5</v>
      </c>
      <c r="F480" s="356">
        <v>12.25</v>
      </c>
      <c r="G480" s="356">
        <v>12.1</v>
      </c>
      <c r="H480" s="356">
        <v>12.9</v>
      </c>
      <c r="I480" s="356">
        <v>13.050000000000002</v>
      </c>
      <c r="J480" s="356">
        <v>13.3</v>
      </c>
      <c r="K480" s="355">
        <v>12.8</v>
      </c>
      <c r="L480" s="355">
        <v>12.4</v>
      </c>
      <c r="M480" s="355">
        <v>42.945709999999998</v>
      </c>
      <c r="N480" s="1"/>
      <c r="O480" s="1"/>
    </row>
    <row r="481" spans="1:15" ht="12.75" customHeight="1">
      <c r="A481" s="30">
        <v>471</v>
      </c>
      <c r="B481" s="384" t="s">
        <v>545</v>
      </c>
      <c r="C481" s="355">
        <v>551.04999999999995</v>
      </c>
      <c r="D481" s="356">
        <v>558.51666666666665</v>
      </c>
      <c r="E481" s="356">
        <v>538.0333333333333</v>
      </c>
      <c r="F481" s="356">
        <v>525.01666666666665</v>
      </c>
      <c r="G481" s="356">
        <v>504.5333333333333</v>
      </c>
      <c r="H481" s="356">
        <v>571.5333333333333</v>
      </c>
      <c r="I481" s="356">
        <v>592.01666666666665</v>
      </c>
      <c r="J481" s="356">
        <v>605.0333333333333</v>
      </c>
      <c r="K481" s="355">
        <v>579</v>
      </c>
      <c r="L481" s="355">
        <v>545.5</v>
      </c>
      <c r="M481" s="355">
        <v>9.3227799999999998</v>
      </c>
      <c r="N481" s="1"/>
      <c r="O481" s="1"/>
    </row>
    <row r="482" spans="1:15" ht="12.75" customHeight="1">
      <c r="A482" s="30">
        <v>472</v>
      </c>
      <c r="B482" s="384" t="s">
        <v>547</v>
      </c>
      <c r="C482" s="355">
        <v>118.55</v>
      </c>
      <c r="D482" s="356">
        <v>119.11666666666667</v>
      </c>
      <c r="E482" s="356">
        <v>114.43333333333335</v>
      </c>
      <c r="F482" s="356">
        <v>110.31666666666668</v>
      </c>
      <c r="G482" s="356">
        <v>105.63333333333335</v>
      </c>
      <c r="H482" s="356">
        <v>123.23333333333335</v>
      </c>
      <c r="I482" s="356">
        <v>127.91666666666669</v>
      </c>
      <c r="J482" s="356">
        <v>132.03333333333336</v>
      </c>
      <c r="K482" s="355">
        <v>123.8</v>
      </c>
      <c r="L482" s="355">
        <v>115</v>
      </c>
      <c r="M482" s="355">
        <v>10.369590000000001</v>
      </c>
      <c r="N482" s="1"/>
      <c r="O482" s="1"/>
    </row>
    <row r="483" spans="1:15" ht="12.75" customHeight="1">
      <c r="A483" s="30">
        <v>473</v>
      </c>
      <c r="B483" s="384" t="s">
        <v>548</v>
      </c>
      <c r="C483" s="355">
        <v>18.25</v>
      </c>
      <c r="D483" s="356">
        <v>18.2</v>
      </c>
      <c r="E483" s="356">
        <v>18.049999999999997</v>
      </c>
      <c r="F483" s="356">
        <v>17.849999999999998</v>
      </c>
      <c r="G483" s="356">
        <v>17.699999999999996</v>
      </c>
      <c r="H483" s="356">
        <v>18.399999999999999</v>
      </c>
      <c r="I483" s="356">
        <v>18.549999999999997</v>
      </c>
      <c r="J483" s="356">
        <v>18.75</v>
      </c>
      <c r="K483" s="355">
        <v>18.350000000000001</v>
      </c>
      <c r="L483" s="355">
        <v>18</v>
      </c>
      <c r="M483" s="355">
        <v>12.64507</v>
      </c>
      <c r="N483" s="1"/>
      <c r="O483" s="1"/>
    </row>
    <row r="484" spans="1:15" ht="12.75" customHeight="1">
      <c r="A484" s="30">
        <v>474</v>
      </c>
      <c r="B484" s="384" t="s">
        <v>210</v>
      </c>
      <c r="C484" s="355">
        <v>7290.3</v>
      </c>
      <c r="D484" s="356">
        <v>7213.2666666666664</v>
      </c>
      <c r="E484" s="356">
        <v>7108.083333333333</v>
      </c>
      <c r="F484" s="356">
        <v>6925.8666666666668</v>
      </c>
      <c r="G484" s="356">
        <v>6820.6833333333334</v>
      </c>
      <c r="H484" s="356">
        <v>7395.4833333333327</v>
      </c>
      <c r="I484" s="356">
        <v>7500.666666666667</v>
      </c>
      <c r="J484" s="356">
        <v>7682.8833333333323</v>
      </c>
      <c r="K484" s="355">
        <v>7318.45</v>
      </c>
      <c r="L484" s="355">
        <v>7031.05</v>
      </c>
      <c r="M484" s="355">
        <v>2.55775</v>
      </c>
      <c r="N484" s="1"/>
      <c r="O484" s="1"/>
    </row>
    <row r="485" spans="1:15" ht="12.75" customHeight="1">
      <c r="A485" s="30">
        <v>475</v>
      </c>
      <c r="B485" s="384" t="s">
        <v>279</v>
      </c>
      <c r="C485" s="355">
        <v>43.7</v>
      </c>
      <c r="D485" s="356">
        <v>43.216666666666661</v>
      </c>
      <c r="E485" s="356">
        <v>42.283333333333324</v>
      </c>
      <c r="F485" s="356">
        <v>40.86666666666666</v>
      </c>
      <c r="G485" s="356">
        <v>39.933333333333323</v>
      </c>
      <c r="H485" s="356">
        <v>44.633333333333326</v>
      </c>
      <c r="I485" s="356">
        <v>45.566666666666663</v>
      </c>
      <c r="J485" s="356">
        <v>46.983333333333327</v>
      </c>
      <c r="K485" s="355">
        <v>44.15</v>
      </c>
      <c r="L485" s="355">
        <v>41.8</v>
      </c>
      <c r="M485" s="355">
        <v>153.25660999999999</v>
      </c>
      <c r="N485" s="1"/>
      <c r="O485" s="1"/>
    </row>
    <row r="486" spans="1:15" ht="12.75" customHeight="1">
      <c r="A486" s="30">
        <v>476</v>
      </c>
      <c r="B486" s="384" t="s">
        <v>211</v>
      </c>
      <c r="C486" s="355">
        <v>744.7</v>
      </c>
      <c r="D486" s="356">
        <v>735.93333333333339</v>
      </c>
      <c r="E486" s="356">
        <v>724.91666666666674</v>
      </c>
      <c r="F486" s="356">
        <v>705.13333333333333</v>
      </c>
      <c r="G486" s="356">
        <v>694.11666666666667</v>
      </c>
      <c r="H486" s="356">
        <v>755.71666666666681</v>
      </c>
      <c r="I486" s="356">
        <v>766.73333333333346</v>
      </c>
      <c r="J486" s="356">
        <v>786.51666666666688</v>
      </c>
      <c r="K486" s="355">
        <v>746.95</v>
      </c>
      <c r="L486" s="355">
        <v>716.15</v>
      </c>
      <c r="M486" s="355">
        <v>14.673590000000001</v>
      </c>
      <c r="N486" s="1"/>
      <c r="O486" s="1"/>
    </row>
    <row r="487" spans="1:15" ht="12.75" customHeight="1">
      <c r="A487" s="30">
        <v>477</v>
      </c>
      <c r="B487" s="384" t="s">
        <v>546</v>
      </c>
      <c r="C487" s="355">
        <v>870.15</v>
      </c>
      <c r="D487" s="356">
        <v>864.65</v>
      </c>
      <c r="E487" s="356">
        <v>850.55</v>
      </c>
      <c r="F487" s="356">
        <v>830.94999999999993</v>
      </c>
      <c r="G487" s="356">
        <v>816.84999999999991</v>
      </c>
      <c r="H487" s="356">
        <v>884.25</v>
      </c>
      <c r="I487" s="356">
        <v>898.35000000000014</v>
      </c>
      <c r="J487" s="356">
        <v>917.95</v>
      </c>
      <c r="K487" s="355">
        <v>878.75</v>
      </c>
      <c r="L487" s="355">
        <v>845.05</v>
      </c>
      <c r="M487" s="355">
        <v>0.73999000000000004</v>
      </c>
      <c r="N487" s="1"/>
      <c r="O487" s="1"/>
    </row>
    <row r="488" spans="1:15" ht="12.75" customHeight="1">
      <c r="A488" s="30">
        <v>478</v>
      </c>
      <c r="B488" s="384" t="s">
        <v>551</v>
      </c>
      <c r="C488" s="355">
        <v>420.65</v>
      </c>
      <c r="D488" s="356">
        <v>425.2</v>
      </c>
      <c r="E488" s="356">
        <v>413.45</v>
      </c>
      <c r="F488" s="356">
        <v>406.25</v>
      </c>
      <c r="G488" s="356">
        <v>394.5</v>
      </c>
      <c r="H488" s="356">
        <v>432.4</v>
      </c>
      <c r="I488" s="356">
        <v>444.15</v>
      </c>
      <c r="J488" s="356">
        <v>451.34999999999997</v>
      </c>
      <c r="K488" s="355">
        <v>436.95</v>
      </c>
      <c r="L488" s="355">
        <v>418</v>
      </c>
      <c r="M488" s="355">
        <v>1.43591</v>
      </c>
      <c r="N488" s="1"/>
      <c r="O488" s="1"/>
    </row>
    <row r="489" spans="1:15" ht="12.75" customHeight="1">
      <c r="A489" s="30">
        <v>479</v>
      </c>
      <c r="B489" s="384" t="s">
        <v>552</v>
      </c>
      <c r="C489" s="355">
        <v>35.700000000000003</v>
      </c>
      <c r="D489" s="356">
        <v>35.450000000000003</v>
      </c>
      <c r="E489" s="356">
        <v>34.800000000000004</v>
      </c>
      <c r="F489" s="356">
        <v>33.9</v>
      </c>
      <c r="G489" s="356">
        <v>33.25</v>
      </c>
      <c r="H489" s="356">
        <v>36.350000000000009</v>
      </c>
      <c r="I489" s="356">
        <v>37.000000000000014</v>
      </c>
      <c r="J489" s="356">
        <v>37.900000000000013</v>
      </c>
      <c r="K489" s="355">
        <v>36.1</v>
      </c>
      <c r="L489" s="355">
        <v>34.549999999999997</v>
      </c>
      <c r="M489" s="355">
        <v>19.767910000000001</v>
      </c>
      <c r="N489" s="1"/>
      <c r="O489" s="1"/>
    </row>
    <row r="490" spans="1:15" ht="12.75" customHeight="1">
      <c r="A490" s="30">
        <v>480</v>
      </c>
      <c r="B490" s="384" t="s">
        <v>553</v>
      </c>
      <c r="C490" s="355">
        <v>971.6</v>
      </c>
      <c r="D490" s="356">
        <v>957.88333333333321</v>
      </c>
      <c r="E490" s="356">
        <v>937.76666666666642</v>
      </c>
      <c r="F490" s="356">
        <v>903.93333333333317</v>
      </c>
      <c r="G490" s="356">
        <v>883.81666666666638</v>
      </c>
      <c r="H490" s="356">
        <v>991.71666666666647</v>
      </c>
      <c r="I490" s="356">
        <v>1011.8333333333333</v>
      </c>
      <c r="J490" s="356">
        <v>1045.6666666666665</v>
      </c>
      <c r="K490" s="355">
        <v>978</v>
      </c>
      <c r="L490" s="355">
        <v>924.05</v>
      </c>
      <c r="M490" s="355">
        <v>0.71038999999999997</v>
      </c>
      <c r="N490" s="1"/>
      <c r="O490" s="1"/>
    </row>
    <row r="491" spans="1:15" ht="12.75" customHeight="1">
      <c r="A491" s="30">
        <v>481</v>
      </c>
      <c r="B491" s="384" t="s">
        <v>555</v>
      </c>
      <c r="C491" s="355">
        <v>395.7</v>
      </c>
      <c r="D491" s="356">
        <v>382.85000000000008</v>
      </c>
      <c r="E491" s="356">
        <v>362.20000000000016</v>
      </c>
      <c r="F491" s="356">
        <v>328.7000000000001</v>
      </c>
      <c r="G491" s="356">
        <v>308.05000000000018</v>
      </c>
      <c r="H491" s="356">
        <v>416.35000000000014</v>
      </c>
      <c r="I491" s="356">
        <v>437.00000000000011</v>
      </c>
      <c r="J491" s="356">
        <v>470.50000000000011</v>
      </c>
      <c r="K491" s="355">
        <v>403.5</v>
      </c>
      <c r="L491" s="355">
        <v>349.35</v>
      </c>
      <c r="M491" s="355">
        <v>7.6240399999999999</v>
      </c>
      <c r="N491" s="1"/>
      <c r="O491" s="1"/>
    </row>
    <row r="492" spans="1:15" ht="12.75" customHeight="1">
      <c r="A492" s="30">
        <v>482</v>
      </c>
      <c r="B492" s="384" t="s">
        <v>281</v>
      </c>
      <c r="C492" s="355">
        <v>912.35</v>
      </c>
      <c r="D492" s="356">
        <v>918.98333333333323</v>
      </c>
      <c r="E492" s="356">
        <v>898.36666666666645</v>
      </c>
      <c r="F492" s="356">
        <v>884.38333333333321</v>
      </c>
      <c r="G492" s="356">
        <v>863.76666666666642</v>
      </c>
      <c r="H492" s="356">
        <v>932.96666666666647</v>
      </c>
      <c r="I492" s="356">
        <v>953.58333333333326</v>
      </c>
      <c r="J492" s="356">
        <v>967.56666666666649</v>
      </c>
      <c r="K492" s="355">
        <v>939.6</v>
      </c>
      <c r="L492" s="355">
        <v>905</v>
      </c>
      <c r="M492" s="355">
        <v>5.0636999999999999</v>
      </c>
      <c r="N492" s="1"/>
      <c r="O492" s="1"/>
    </row>
    <row r="493" spans="1:15" ht="12.75" customHeight="1">
      <c r="A493" s="30">
        <v>483</v>
      </c>
      <c r="B493" s="384" t="s">
        <v>212</v>
      </c>
      <c r="C493" s="355">
        <v>371.95</v>
      </c>
      <c r="D493" s="356">
        <v>367.23333333333335</v>
      </c>
      <c r="E493" s="356">
        <v>360.16666666666669</v>
      </c>
      <c r="F493" s="356">
        <v>348.38333333333333</v>
      </c>
      <c r="G493" s="356">
        <v>341.31666666666666</v>
      </c>
      <c r="H493" s="356">
        <v>379.01666666666671</v>
      </c>
      <c r="I493" s="356">
        <v>386.08333333333331</v>
      </c>
      <c r="J493" s="356">
        <v>397.86666666666673</v>
      </c>
      <c r="K493" s="355">
        <v>374.3</v>
      </c>
      <c r="L493" s="355">
        <v>355.45</v>
      </c>
      <c r="M493" s="355">
        <v>120.10968</v>
      </c>
      <c r="N493" s="1"/>
      <c r="O493" s="1"/>
    </row>
    <row r="494" spans="1:15" ht="12.75" customHeight="1">
      <c r="A494" s="30">
        <v>484</v>
      </c>
      <c r="B494" s="384" t="s">
        <v>556</v>
      </c>
      <c r="C494" s="355">
        <v>2104.1</v>
      </c>
      <c r="D494" s="356">
        <v>2086.5666666666671</v>
      </c>
      <c r="E494" s="356">
        <v>2049.6333333333341</v>
      </c>
      <c r="F494" s="356">
        <v>1995.166666666667</v>
      </c>
      <c r="G494" s="356">
        <v>1958.233333333334</v>
      </c>
      <c r="H494" s="356">
        <v>2141.0333333333342</v>
      </c>
      <c r="I494" s="356">
        <v>2177.9666666666676</v>
      </c>
      <c r="J494" s="356">
        <v>2232.4333333333343</v>
      </c>
      <c r="K494" s="355">
        <v>2123.5</v>
      </c>
      <c r="L494" s="355">
        <v>2032.1</v>
      </c>
      <c r="M494" s="355">
        <v>0.51153000000000004</v>
      </c>
      <c r="N494" s="1"/>
      <c r="O494" s="1"/>
    </row>
    <row r="495" spans="1:15" ht="12.75" customHeight="1">
      <c r="A495" s="30">
        <v>485</v>
      </c>
      <c r="B495" s="384" t="s">
        <v>280</v>
      </c>
      <c r="C495" s="355">
        <v>214.55</v>
      </c>
      <c r="D495" s="356">
        <v>213.23333333333335</v>
      </c>
      <c r="E495" s="356">
        <v>208.4666666666667</v>
      </c>
      <c r="F495" s="356">
        <v>202.38333333333335</v>
      </c>
      <c r="G495" s="356">
        <v>197.6166666666667</v>
      </c>
      <c r="H495" s="356">
        <v>219.31666666666669</v>
      </c>
      <c r="I495" s="356">
        <v>224.08333333333334</v>
      </c>
      <c r="J495" s="356">
        <v>230.16666666666669</v>
      </c>
      <c r="K495" s="355">
        <v>218</v>
      </c>
      <c r="L495" s="355">
        <v>207.15</v>
      </c>
      <c r="M495" s="355">
        <v>4.5288199999999996</v>
      </c>
      <c r="N495" s="1"/>
      <c r="O495" s="1"/>
    </row>
    <row r="496" spans="1:15" ht="12.75" customHeight="1">
      <c r="A496" s="30">
        <v>486</v>
      </c>
      <c r="B496" s="384" t="s">
        <v>557</v>
      </c>
      <c r="C496" s="355">
        <v>1890.15</v>
      </c>
      <c r="D496" s="356">
        <v>1883.05</v>
      </c>
      <c r="E496" s="356">
        <v>1866.1</v>
      </c>
      <c r="F496" s="356">
        <v>1842.05</v>
      </c>
      <c r="G496" s="356">
        <v>1825.1</v>
      </c>
      <c r="H496" s="356">
        <v>1907.1</v>
      </c>
      <c r="I496" s="356">
        <v>1924.0500000000002</v>
      </c>
      <c r="J496" s="356">
        <v>1948.1</v>
      </c>
      <c r="K496" s="355">
        <v>1900</v>
      </c>
      <c r="L496" s="355">
        <v>1859</v>
      </c>
      <c r="M496" s="355">
        <v>0.23188</v>
      </c>
      <c r="N496" s="1"/>
      <c r="O496" s="1"/>
    </row>
    <row r="497" spans="1:15" ht="12.75" customHeight="1">
      <c r="A497" s="30">
        <v>487</v>
      </c>
      <c r="B497" s="384" t="s">
        <v>550</v>
      </c>
      <c r="C497" s="355">
        <v>620</v>
      </c>
      <c r="D497" s="356">
        <v>619.33333333333337</v>
      </c>
      <c r="E497" s="356">
        <v>602.76666666666677</v>
      </c>
      <c r="F497" s="356">
        <v>585.53333333333342</v>
      </c>
      <c r="G497" s="356">
        <v>568.96666666666681</v>
      </c>
      <c r="H497" s="356">
        <v>636.56666666666672</v>
      </c>
      <c r="I497" s="356">
        <v>653.13333333333333</v>
      </c>
      <c r="J497" s="356">
        <v>670.36666666666667</v>
      </c>
      <c r="K497" s="355">
        <v>635.9</v>
      </c>
      <c r="L497" s="355">
        <v>602.1</v>
      </c>
      <c r="M497" s="355">
        <v>4.4672400000000003</v>
      </c>
      <c r="N497" s="1"/>
      <c r="O497" s="1"/>
    </row>
    <row r="498" spans="1:15" ht="12.75" customHeight="1">
      <c r="A498" s="30">
        <v>488</v>
      </c>
      <c r="B498" s="384" t="s">
        <v>549</v>
      </c>
      <c r="C498" s="355">
        <v>3510.75</v>
      </c>
      <c r="D498" s="356">
        <v>3494.9833333333336</v>
      </c>
      <c r="E498" s="356">
        <v>3439.4666666666672</v>
      </c>
      <c r="F498" s="356">
        <v>3368.1833333333334</v>
      </c>
      <c r="G498" s="356">
        <v>3312.666666666667</v>
      </c>
      <c r="H498" s="356">
        <v>3566.2666666666673</v>
      </c>
      <c r="I498" s="356">
        <v>3621.7833333333338</v>
      </c>
      <c r="J498" s="356">
        <v>3693.0666666666675</v>
      </c>
      <c r="K498" s="355">
        <v>3550.5</v>
      </c>
      <c r="L498" s="355">
        <v>3423.7</v>
      </c>
      <c r="M498" s="355">
        <v>7.6410000000000006E-2</v>
      </c>
      <c r="N498" s="1"/>
      <c r="O498" s="1"/>
    </row>
    <row r="499" spans="1:15" ht="12.75" customHeight="1">
      <c r="A499" s="30">
        <v>489</v>
      </c>
      <c r="B499" s="384" t="s">
        <v>213</v>
      </c>
      <c r="C499" s="355">
        <v>1194.0999999999999</v>
      </c>
      <c r="D499" s="356">
        <v>1181.3833333333332</v>
      </c>
      <c r="E499" s="356">
        <v>1162.7666666666664</v>
      </c>
      <c r="F499" s="356">
        <v>1131.4333333333332</v>
      </c>
      <c r="G499" s="356">
        <v>1112.8166666666664</v>
      </c>
      <c r="H499" s="356">
        <v>1212.7166666666665</v>
      </c>
      <c r="I499" s="356">
        <v>1231.3333333333333</v>
      </c>
      <c r="J499" s="356">
        <v>1262.6666666666665</v>
      </c>
      <c r="K499" s="355">
        <v>1200</v>
      </c>
      <c r="L499" s="355">
        <v>1150.05</v>
      </c>
      <c r="M499" s="355">
        <v>12.10341</v>
      </c>
      <c r="N499" s="1"/>
      <c r="O499" s="1"/>
    </row>
    <row r="500" spans="1:15" ht="12.75" customHeight="1">
      <c r="A500" s="30">
        <v>490</v>
      </c>
      <c r="B500" s="384" t="s">
        <v>554</v>
      </c>
      <c r="C500" s="355">
        <v>2545.4</v>
      </c>
      <c r="D500" s="356">
        <v>2504.5166666666669</v>
      </c>
      <c r="E500" s="356">
        <v>2445.8833333333337</v>
      </c>
      <c r="F500" s="356">
        <v>2346.3666666666668</v>
      </c>
      <c r="G500" s="356">
        <v>2287.7333333333336</v>
      </c>
      <c r="H500" s="356">
        <v>2604.0333333333338</v>
      </c>
      <c r="I500" s="356">
        <v>2662.666666666667</v>
      </c>
      <c r="J500" s="356">
        <v>2762.1833333333338</v>
      </c>
      <c r="K500" s="355">
        <v>2563.15</v>
      </c>
      <c r="L500" s="355">
        <v>2405</v>
      </c>
      <c r="M500" s="355">
        <v>1.39164</v>
      </c>
      <c r="N500" s="1"/>
      <c r="O500" s="1"/>
    </row>
    <row r="501" spans="1:15" ht="12.75" customHeight="1">
      <c r="A501" s="30">
        <v>491</v>
      </c>
      <c r="B501" s="384" t="s">
        <v>558</v>
      </c>
      <c r="C501" s="355">
        <v>7735.65</v>
      </c>
      <c r="D501" s="356">
        <v>7762.2166666666672</v>
      </c>
      <c r="E501" s="356">
        <v>7549.4333333333343</v>
      </c>
      <c r="F501" s="356">
        <v>7363.2166666666672</v>
      </c>
      <c r="G501" s="356">
        <v>7150.4333333333343</v>
      </c>
      <c r="H501" s="356">
        <v>7948.4333333333343</v>
      </c>
      <c r="I501" s="356">
        <v>8161.2166666666672</v>
      </c>
      <c r="J501" s="356">
        <v>8347.4333333333343</v>
      </c>
      <c r="K501" s="355">
        <v>7975</v>
      </c>
      <c r="L501" s="355">
        <v>7576</v>
      </c>
      <c r="M501" s="355">
        <v>4.582E-2</v>
      </c>
      <c r="N501" s="1"/>
      <c r="O501" s="1"/>
    </row>
    <row r="502" spans="1:15" ht="12.75" customHeight="1">
      <c r="A502" s="30">
        <v>492</v>
      </c>
      <c r="B502" s="384" t="s">
        <v>559</v>
      </c>
      <c r="C502" s="355">
        <v>159.6</v>
      </c>
      <c r="D502" s="356">
        <v>157.65</v>
      </c>
      <c r="E502" s="356">
        <v>154.4</v>
      </c>
      <c r="F502" s="356">
        <v>149.19999999999999</v>
      </c>
      <c r="G502" s="356">
        <v>145.94999999999999</v>
      </c>
      <c r="H502" s="356">
        <v>162.85000000000002</v>
      </c>
      <c r="I502" s="356">
        <v>166.10000000000002</v>
      </c>
      <c r="J502" s="356">
        <v>171.30000000000004</v>
      </c>
      <c r="K502" s="355">
        <v>160.9</v>
      </c>
      <c r="L502" s="355">
        <v>152.44999999999999</v>
      </c>
      <c r="M502" s="355">
        <v>9.6997800000000005</v>
      </c>
      <c r="N502" s="1"/>
      <c r="O502" s="1"/>
    </row>
    <row r="503" spans="1:15" ht="12.75" customHeight="1">
      <c r="A503" s="30">
        <v>493</v>
      </c>
      <c r="B503" s="384" t="s">
        <v>560</v>
      </c>
      <c r="C503" s="355">
        <v>116.2</v>
      </c>
      <c r="D503" s="356">
        <v>117.93333333333334</v>
      </c>
      <c r="E503" s="356">
        <v>111.96666666666667</v>
      </c>
      <c r="F503" s="356">
        <v>107.73333333333333</v>
      </c>
      <c r="G503" s="356">
        <v>101.76666666666667</v>
      </c>
      <c r="H503" s="356">
        <v>122.16666666666667</v>
      </c>
      <c r="I503" s="356">
        <v>128.13333333333333</v>
      </c>
      <c r="J503" s="356">
        <v>132.36666666666667</v>
      </c>
      <c r="K503" s="355">
        <v>123.9</v>
      </c>
      <c r="L503" s="355">
        <v>113.7</v>
      </c>
      <c r="M503" s="355">
        <v>14.475479999999999</v>
      </c>
      <c r="N503" s="1"/>
      <c r="O503" s="1"/>
    </row>
    <row r="504" spans="1:15" ht="12.75" customHeight="1">
      <c r="A504" s="30">
        <v>494</v>
      </c>
      <c r="B504" s="384" t="s">
        <v>561</v>
      </c>
      <c r="C504" s="355">
        <v>469.6</v>
      </c>
      <c r="D504" s="356">
        <v>459.38333333333338</v>
      </c>
      <c r="E504" s="356">
        <v>447.76666666666677</v>
      </c>
      <c r="F504" s="356">
        <v>425.93333333333339</v>
      </c>
      <c r="G504" s="356">
        <v>414.31666666666678</v>
      </c>
      <c r="H504" s="356">
        <v>481.21666666666675</v>
      </c>
      <c r="I504" s="356">
        <v>492.83333333333343</v>
      </c>
      <c r="J504" s="356">
        <v>514.66666666666674</v>
      </c>
      <c r="K504" s="355">
        <v>471</v>
      </c>
      <c r="L504" s="355">
        <v>437.55</v>
      </c>
      <c r="M504" s="355">
        <v>0.87485999999999997</v>
      </c>
      <c r="N504" s="1"/>
      <c r="O504" s="1"/>
    </row>
    <row r="505" spans="1:15" ht="12.75" customHeight="1">
      <c r="A505" s="30">
        <v>495</v>
      </c>
      <c r="B505" s="384" t="s">
        <v>282</v>
      </c>
      <c r="C505" s="355">
        <v>1728.25</v>
      </c>
      <c r="D505" s="356">
        <v>1724.9833333333333</v>
      </c>
      <c r="E505" s="356">
        <v>1694.9666666666667</v>
      </c>
      <c r="F505" s="356">
        <v>1661.6833333333334</v>
      </c>
      <c r="G505" s="356">
        <v>1631.6666666666667</v>
      </c>
      <c r="H505" s="356">
        <v>1758.2666666666667</v>
      </c>
      <c r="I505" s="356">
        <v>1788.2833333333335</v>
      </c>
      <c r="J505" s="356">
        <v>1821.5666666666666</v>
      </c>
      <c r="K505" s="355">
        <v>1755</v>
      </c>
      <c r="L505" s="355">
        <v>1691.7</v>
      </c>
      <c r="M505" s="355">
        <v>1.2534400000000001</v>
      </c>
      <c r="N505" s="1"/>
      <c r="O505" s="1"/>
    </row>
    <row r="506" spans="1:15" ht="12.75" customHeight="1">
      <c r="A506" s="30">
        <v>496</v>
      </c>
      <c r="B506" s="384" t="s">
        <v>214</v>
      </c>
      <c r="C506" s="355">
        <v>563.35</v>
      </c>
      <c r="D506" s="356">
        <v>557.2833333333333</v>
      </c>
      <c r="E506" s="356">
        <v>549.31666666666661</v>
      </c>
      <c r="F506" s="356">
        <v>535.2833333333333</v>
      </c>
      <c r="G506" s="356">
        <v>527.31666666666661</v>
      </c>
      <c r="H506" s="356">
        <v>571.31666666666661</v>
      </c>
      <c r="I506" s="356">
        <v>579.2833333333333</v>
      </c>
      <c r="J506" s="356">
        <v>593.31666666666661</v>
      </c>
      <c r="K506" s="355">
        <v>565.25</v>
      </c>
      <c r="L506" s="355">
        <v>543.25</v>
      </c>
      <c r="M506" s="355">
        <v>68.384960000000007</v>
      </c>
      <c r="N506" s="1"/>
      <c r="O506" s="1"/>
    </row>
    <row r="507" spans="1:15" ht="12.75" customHeight="1">
      <c r="A507" s="30">
        <v>497</v>
      </c>
      <c r="B507" s="384" t="s">
        <v>562</v>
      </c>
      <c r="C507" s="355">
        <v>385.9</v>
      </c>
      <c r="D507" s="356">
        <v>384.05</v>
      </c>
      <c r="E507" s="356">
        <v>373.95000000000005</v>
      </c>
      <c r="F507" s="356">
        <v>362.00000000000006</v>
      </c>
      <c r="G507" s="356">
        <v>351.90000000000009</v>
      </c>
      <c r="H507" s="356">
        <v>396</v>
      </c>
      <c r="I507" s="356">
        <v>406.1</v>
      </c>
      <c r="J507" s="356">
        <v>418.04999999999995</v>
      </c>
      <c r="K507" s="355">
        <v>394.15</v>
      </c>
      <c r="L507" s="355">
        <v>372.1</v>
      </c>
      <c r="M507" s="355">
        <v>4.2275400000000003</v>
      </c>
      <c r="N507" s="1"/>
      <c r="O507" s="1"/>
    </row>
    <row r="508" spans="1:15" ht="12.75" customHeight="1">
      <c r="A508" s="30">
        <v>498</v>
      </c>
      <c r="B508" s="384" t="s">
        <v>283</v>
      </c>
      <c r="C508" s="355">
        <v>13.5</v>
      </c>
      <c r="D508" s="356">
        <v>13.383333333333335</v>
      </c>
      <c r="E508" s="356">
        <v>13.16666666666667</v>
      </c>
      <c r="F508" s="356">
        <v>12.833333333333336</v>
      </c>
      <c r="G508" s="356">
        <v>12.616666666666671</v>
      </c>
      <c r="H508" s="356">
        <v>13.716666666666669</v>
      </c>
      <c r="I508" s="356">
        <v>13.933333333333334</v>
      </c>
      <c r="J508" s="356">
        <v>14.266666666666667</v>
      </c>
      <c r="K508" s="355">
        <v>13.6</v>
      </c>
      <c r="L508" s="355">
        <v>13.05</v>
      </c>
      <c r="M508" s="355">
        <v>970.78148999999996</v>
      </c>
      <c r="N508" s="1"/>
      <c r="O508" s="1"/>
    </row>
    <row r="509" spans="1:15" ht="12.75" customHeight="1">
      <c r="A509" s="30">
        <v>499</v>
      </c>
      <c r="B509" s="384" t="s">
        <v>215</v>
      </c>
      <c r="C509" s="355">
        <v>267.55</v>
      </c>
      <c r="D509" s="356">
        <v>262.68333333333334</v>
      </c>
      <c r="E509" s="356">
        <v>256.4666666666667</v>
      </c>
      <c r="F509" s="356">
        <v>245.38333333333335</v>
      </c>
      <c r="G509" s="356">
        <v>239.16666666666671</v>
      </c>
      <c r="H509" s="356">
        <v>273.76666666666665</v>
      </c>
      <c r="I509" s="356">
        <v>279.98333333333323</v>
      </c>
      <c r="J509" s="356">
        <v>291.06666666666666</v>
      </c>
      <c r="K509" s="355">
        <v>268.89999999999998</v>
      </c>
      <c r="L509" s="355">
        <v>251.6</v>
      </c>
      <c r="M509" s="355">
        <v>204.13908000000001</v>
      </c>
      <c r="N509" s="1"/>
      <c r="O509" s="1"/>
    </row>
    <row r="510" spans="1:15" ht="12.75" customHeight="1">
      <c r="A510" s="30">
        <v>500</v>
      </c>
      <c r="B510" s="384" t="s">
        <v>563</v>
      </c>
      <c r="C510" s="355">
        <v>380.5</v>
      </c>
      <c r="D510" s="356">
        <v>371.0333333333333</v>
      </c>
      <c r="E510" s="356">
        <v>359.56666666666661</v>
      </c>
      <c r="F510" s="356">
        <v>338.63333333333333</v>
      </c>
      <c r="G510" s="356">
        <v>327.16666666666663</v>
      </c>
      <c r="H510" s="356">
        <v>391.96666666666658</v>
      </c>
      <c r="I510" s="356">
        <v>403.43333333333328</v>
      </c>
      <c r="J510" s="356">
        <v>424.36666666666656</v>
      </c>
      <c r="K510" s="355">
        <v>382.5</v>
      </c>
      <c r="L510" s="355">
        <v>350.1</v>
      </c>
      <c r="M510" s="355">
        <v>11.53327</v>
      </c>
      <c r="N510" s="1"/>
      <c r="O510" s="1"/>
    </row>
    <row r="511" spans="1:15" ht="12.75" customHeight="1">
      <c r="A511" s="30">
        <v>501</v>
      </c>
      <c r="B511" s="384" t="s">
        <v>564</v>
      </c>
      <c r="C511" s="355">
        <v>1482.3</v>
      </c>
      <c r="D511" s="356">
        <v>1467.3999999999999</v>
      </c>
      <c r="E511" s="356">
        <v>1444.8999999999996</v>
      </c>
      <c r="F511" s="356">
        <v>1407.4999999999998</v>
      </c>
      <c r="G511" s="356">
        <v>1384.9999999999995</v>
      </c>
      <c r="H511" s="356">
        <v>1504.7999999999997</v>
      </c>
      <c r="I511" s="356">
        <v>1527.3000000000002</v>
      </c>
      <c r="J511" s="356">
        <v>1564.6999999999998</v>
      </c>
      <c r="K511" s="355">
        <v>1489.9</v>
      </c>
      <c r="L511" s="355">
        <v>1430</v>
      </c>
      <c r="M511" s="355">
        <v>0.75302999999999998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66"/>
      <c r="B5" s="467"/>
      <c r="C5" s="466"/>
      <c r="D5" s="467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88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68" t="s">
        <v>567</v>
      </c>
      <c r="C7" s="467"/>
      <c r="D7" s="7">
        <f>Main!B10</f>
        <v>44608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44607</v>
      </c>
      <c r="B10" s="29">
        <v>539773</v>
      </c>
      <c r="C10" s="28" t="s">
        <v>1042</v>
      </c>
      <c r="D10" s="28" t="s">
        <v>1043</v>
      </c>
      <c r="E10" s="28" t="s">
        <v>577</v>
      </c>
      <c r="F10" s="87">
        <v>287389</v>
      </c>
      <c r="G10" s="29">
        <v>2.5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44607</v>
      </c>
      <c r="B11" s="29">
        <v>511463</v>
      </c>
      <c r="C11" s="28" t="s">
        <v>1044</v>
      </c>
      <c r="D11" s="28" t="s">
        <v>1045</v>
      </c>
      <c r="E11" s="28" t="s">
        <v>576</v>
      </c>
      <c r="F11" s="87">
        <v>11816</v>
      </c>
      <c r="G11" s="29">
        <v>27.3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44607</v>
      </c>
      <c r="B12" s="29">
        <v>511463</v>
      </c>
      <c r="C12" s="28" t="s">
        <v>1044</v>
      </c>
      <c r="D12" s="28" t="s">
        <v>1045</v>
      </c>
      <c r="E12" s="28" t="s">
        <v>577</v>
      </c>
      <c r="F12" s="87">
        <v>78602</v>
      </c>
      <c r="G12" s="29">
        <v>27.31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44607</v>
      </c>
      <c r="B13" s="29">
        <v>511463</v>
      </c>
      <c r="C13" s="28" t="s">
        <v>1044</v>
      </c>
      <c r="D13" s="28" t="s">
        <v>1046</v>
      </c>
      <c r="E13" s="28" t="s">
        <v>576</v>
      </c>
      <c r="F13" s="87">
        <v>63000</v>
      </c>
      <c r="G13" s="29">
        <v>27.35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44607</v>
      </c>
      <c r="B14" s="29">
        <v>530889</v>
      </c>
      <c r="C14" s="28" t="s">
        <v>1047</v>
      </c>
      <c r="D14" s="28" t="s">
        <v>1012</v>
      </c>
      <c r="E14" s="28" t="s">
        <v>576</v>
      </c>
      <c r="F14" s="87">
        <v>1809030</v>
      </c>
      <c r="G14" s="29">
        <v>2.96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44607</v>
      </c>
      <c r="B15" s="29">
        <v>535916</v>
      </c>
      <c r="C15" s="28" t="s">
        <v>1048</v>
      </c>
      <c r="D15" s="28" t="s">
        <v>1049</v>
      </c>
      <c r="E15" s="28" t="s">
        <v>576</v>
      </c>
      <c r="F15" s="87">
        <v>240000</v>
      </c>
      <c r="G15" s="29">
        <v>10.25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44607</v>
      </c>
      <c r="B16" s="29">
        <v>535916</v>
      </c>
      <c r="C16" s="28" t="s">
        <v>1048</v>
      </c>
      <c r="D16" s="28" t="s">
        <v>1050</v>
      </c>
      <c r="E16" s="28" t="s">
        <v>577</v>
      </c>
      <c r="F16" s="87">
        <v>184000</v>
      </c>
      <c r="G16" s="29">
        <v>10.26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44607</v>
      </c>
      <c r="B17" s="29">
        <v>541178</v>
      </c>
      <c r="C17" s="28" t="s">
        <v>1051</v>
      </c>
      <c r="D17" s="28" t="s">
        <v>1052</v>
      </c>
      <c r="E17" s="28" t="s">
        <v>576</v>
      </c>
      <c r="F17" s="87">
        <v>110000</v>
      </c>
      <c r="G17" s="29">
        <v>14.8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44607</v>
      </c>
      <c r="B18" s="29">
        <v>531175</v>
      </c>
      <c r="C18" s="28" t="s">
        <v>1053</v>
      </c>
      <c r="D18" s="28" t="s">
        <v>1007</v>
      </c>
      <c r="E18" s="28" t="s">
        <v>577</v>
      </c>
      <c r="F18" s="87">
        <v>2250000</v>
      </c>
      <c r="G18" s="29">
        <v>2.54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44607</v>
      </c>
      <c r="B19" s="29">
        <v>531175</v>
      </c>
      <c r="C19" s="28" t="s">
        <v>1053</v>
      </c>
      <c r="D19" s="28" t="s">
        <v>854</v>
      </c>
      <c r="E19" s="28" t="s">
        <v>577</v>
      </c>
      <c r="F19" s="87">
        <v>2696438</v>
      </c>
      <c r="G19" s="29">
        <v>2.54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44607</v>
      </c>
      <c r="B20" s="29">
        <v>534796</v>
      </c>
      <c r="C20" s="28" t="s">
        <v>1000</v>
      </c>
      <c r="D20" s="28" t="s">
        <v>1054</v>
      </c>
      <c r="E20" s="28" t="s">
        <v>576</v>
      </c>
      <c r="F20" s="87">
        <v>15665</v>
      </c>
      <c r="G20" s="29">
        <v>24.19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44607</v>
      </c>
      <c r="B21" s="29">
        <v>500087</v>
      </c>
      <c r="C21" s="28" t="s">
        <v>85</v>
      </c>
      <c r="D21" s="28" t="s">
        <v>1055</v>
      </c>
      <c r="E21" s="28" t="s">
        <v>577</v>
      </c>
      <c r="F21" s="87">
        <v>6723252</v>
      </c>
      <c r="G21" s="29">
        <v>910.15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44607</v>
      </c>
      <c r="B22" s="29">
        <v>500087</v>
      </c>
      <c r="C22" s="28" t="s">
        <v>85</v>
      </c>
      <c r="D22" s="28" t="s">
        <v>1056</v>
      </c>
      <c r="E22" s="28" t="s">
        <v>577</v>
      </c>
      <c r="F22" s="87">
        <v>13446504</v>
      </c>
      <c r="G22" s="29">
        <v>910.05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44607</v>
      </c>
      <c r="B23" s="29">
        <v>526737</v>
      </c>
      <c r="C23" s="28" t="s">
        <v>1057</v>
      </c>
      <c r="D23" s="28" t="s">
        <v>1058</v>
      </c>
      <c r="E23" s="28" t="s">
        <v>577</v>
      </c>
      <c r="F23" s="87">
        <v>75565</v>
      </c>
      <c r="G23" s="29">
        <v>10.14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44607</v>
      </c>
      <c r="B24" s="29">
        <v>526737</v>
      </c>
      <c r="C24" s="28" t="s">
        <v>1057</v>
      </c>
      <c r="D24" s="28" t="s">
        <v>1059</v>
      </c>
      <c r="E24" s="28" t="s">
        <v>576</v>
      </c>
      <c r="F24" s="87">
        <v>63955</v>
      </c>
      <c r="G24" s="29">
        <v>10.15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44607</v>
      </c>
      <c r="B25" s="29">
        <v>539267</v>
      </c>
      <c r="C25" s="28" t="s">
        <v>1060</v>
      </c>
      <c r="D25" s="28" t="s">
        <v>1061</v>
      </c>
      <c r="E25" s="28" t="s">
        <v>577</v>
      </c>
      <c r="F25" s="87">
        <v>159620</v>
      </c>
      <c r="G25" s="29">
        <v>29.25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44607</v>
      </c>
      <c r="B26" s="29">
        <v>530581</v>
      </c>
      <c r="C26" s="28" t="s">
        <v>1062</v>
      </c>
      <c r="D26" s="28" t="s">
        <v>1001</v>
      </c>
      <c r="E26" s="28" t="s">
        <v>576</v>
      </c>
      <c r="F26" s="87">
        <v>50000</v>
      </c>
      <c r="G26" s="29">
        <v>5.46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44607</v>
      </c>
      <c r="B27" s="29">
        <v>530581</v>
      </c>
      <c r="C27" s="28" t="s">
        <v>1062</v>
      </c>
      <c r="D27" s="28" t="s">
        <v>1063</v>
      </c>
      <c r="E27" s="28" t="s">
        <v>577</v>
      </c>
      <c r="F27" s="87">
        <v>31506</v>
      </c>
      <c r="G27" s="29">
        <v>5.46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44607</v>
      </c>
      <c r="B28" s="29">
        <v>542803</v>
      </c>
      <c r="C28" s="28" t="s">
        <v>1064</v>
      </c>
      <c r="D28" s="28" t="s">
        <v>1065</v>
      </c>
      <c r="E28" s="28" t="s">
        <v>576</v>
      </c>
      <c r="F28" s="87">
        <v>10009</v>
      </c>
      <c r="G28" s="29">
        <v>17.16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44607</v>
      </c>
      <c r="B29" s="29">
        <v>542803</v>
      </c>
      <c r="C29" s="28" t="s">
        <v>1064</v>
      </c>
      <c r="D29" s="28" t="s">
        <v>1066</v>
      </c>
      <c r="E29" s="28" t="s">
        <v>577</v>
      </c>
      <c r="F29" s="87">
        <v>50000</v>
      </c>
      <c r="G29" s="29">
        <v>17.21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44607</v>
      </c>
      <c r="B30" s="29">
        <v>539680</v>
      </c>
      <c r="C30" s="28" t="s">
        <v>1002</v>
      </c>
      <c r="D30" s="28" t="s">
        <v>1003</v>
      </c>
      <c r="E30" s="28" t="s">
        <v>576</v>
      </c>
      <c r="F30" s="87">
        <v>32000</v>
      </c>
      <c r="G30" s="29">
        <v>15.37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44607</v>
      </c>
      <c r="B31" s="29">
        <v>509546</v>
      </c>
      <c r="C31" s="28" t="s">
        <v>1067</v>
      </c>
      <c r="D31" s="28" t="s">
        <v>1068</v>
      </c>
      <c r="E31" s="28" t="s">
        <v>576</v>
      </c>
      <c r="F31" s="87">
        <v>628271</v>
      </c>
      <c r="G31" s="29">
        <v>16.75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44607</v>
      </c>
      <c r="B32" s="29">
        <v>509546</v>
      </c>
      <c r="C32" s="28" t="s">
        <v>1067</v>
      </c>
      <c r="D32" s="28" t="s">
        <v>1069</v>
      </c>
      <c r="E32" s="28" t="s">
        <v>576</v>
      </c>
      <c r="F32" s="87">
        <v>2710381</v>
      </c>
      <c r="G32" s="29">
        <v>16.75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44607</v>
      </c>
      <c r="B33" s="29">
        <v>509546</v>
      </c>
      <c r="C33" s="28" t="s">
        <v>1067</v>
      </c>
      <c r="D33" s="28" t="s">
        <v>1070</v>
      </c>
      <c r="E33" s="28" t="s">
        <v>577</v>
      </c>
      <c r="F33" s="87">
        <v>1382000</v>
      </c>
      <c r="G33" s="29">
        <v>16.75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44607</v>
      </c>
      <c r="B34" s="29">
        <v>509546</v>
      </c>
      <c r="C34" s="28" t="s">
        <v>1067</v>
      </c>
      <c r="D34" s="28" t="s">
        <v>1071</v>
      </c>
      <c r="E34" s="28" t="s">
        <v>577</v>
      </c>
      <c r="F34" s="87">
        <v>1959742</v>
      </c>
      <c r="G34" s="29">
        <v>16.75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44607</v>
      </c>
      <c r="B35" s="29">
        <v>531661</v>
      </c>
      <c r="C35" s="28" t="s">
        <v>977</v>
      </c>
      <c r="D35" s="28" t="s">
        <v>1004</v>
      </c>
      <c r="E35" s="28" t="s">
        <v>576</v>
      </c>
      <c r="F35" s="87">
        <v>2875</v>
      </c>
      <c r="G35" s="29">
        <v>26.09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44607</v>
      </c>
      <c r="B36" s="29">
        <v>531661</v>
      </c>
      <c r="C36" s="28" t="s">
        <v>977</v>
      </c>
      <c r="D36" s="28" t="s">
        <v>1004</v>
      </c>
      <c r="E36" s="28" t="s">
        <v>577</v>
      </c>
      <c r="F36" s="87">
        <v>38000</v>
      </c>
      <c r="G36" s="29">
        <v>26.27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44607</v>
      </c>
      <c r="B37" s="29">
        <v>531661</v>
      </c>
      <c r="C37" s="28" t="s">
        <v>977</v>
      </c>
      <c r="D37" s="28" t="s">
        <v>1072</v>
      </c>
      <c r="E37" s="28" t="s">
        <v>577</v>
      </c>
      <c r="F37" s="87">
        <v>36500</v>
      </c>
      <c r="G37" s="29">
        <v>26.3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44607</v>
      </c>
      <c r="B38" s="29">
        <v>531661</v>
      </c>
      <c r="C38" s="28" t="s">
        <v>977</v>
      </c>
      <c r="D38" s="28" t="s">
        <v>978</v>
      </c>
      <c r="E38" s="28" t="s">
        <v>577</v>
      </c>
      <c r="F38" s="87">
        <v>120077</v>
      </c>
      <c r="G38" s="29">
        <v>26.3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44607</v>
      </c>
      <c r="B39" s="29">
        <v>531661</v>
      </c>
      <c r="C39" s="28" t="s">
        <v>977</v>
      </c>
      <c r="D39" s="28" t="s">
        <v>1073</v>
      </c>
      <c r="E39" s="28" t="s">
        <v>577</v>
      </c>
      <c r="F39" s="87">
        <v>271993</v>
      </c>
      <c r="G39" s="29">
        <v>26.3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44607</v>
      </c>
      <c r="B40" s="29">
        <v>540377</v>
      </c>
      <c r="C40" s="28" t="s">
        <v>1074</v>
      </c>
      <c r="D40" s="28" t="s">
        <v>1075</v>
      </c>
      <c r="E40" s="28" t="s">
        <v>576</v>
      </c>
      <c r="F40" s="87">
        <v>24000</v>
      </c>
      <c r="G40" s="29">
        <v>43.5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44607</v>
      </c>
      <c r="B41" s="29">
        <v>526859</v>
      </c>
      <c r="C41" s="28" t="s">
        <v>1005</v>
      </c>
      <c r="D41" s="28" t="s">
        <v>1076</v>
      </c>
      <c r="E41" s="28" t="s">
        <v>577</v>
      </c>
      <c r="F41" s="87">
        <v>500060</v>
      </c>
      <c r="G41" s="29">
        <v>12.78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44607</v>
      </c>
      <c r="B42" s="29">
        <v>543286</v>
      </c>
      <c r="C42" s="28" t="s">
        <v>1077</v>
      </c>
      <c r="D42" s="28" t="s">
        <v>1078</v>
      </c>
      <c r="E42" s="28" t="s">
        <v>577</v>
      </c>
      <c r="F42" s="87">
        <v>36000</v>
      </c>
      <c r="G42" s="29">
        <v>18.7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44607</v>
      </c>
      <c r="B43" s="29">
        <v>535730</v>
      </c>
      <c r="C43" s="28" t="s">
        <v>1006</v>
      </c>
      <c r="D43" s="28" t="s">
        <v>1007</v>
      </c>
      <c r="E43" s="28" t="s">
        <v>577</v>
      </c>
      <c r="F43" s="87">
        <v>1200000</v>
      </c>
      <c r="G43" s="29">
        <v>1.85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44607</v>
      </c>
      <c r="B44" s="29">
        <v>535730</v>
      </c>
      <c r="C44" s="28" t="s">
        <v>1006</v>
      </c>
      <c r="D44" s="28" t="s">
        <v>854</v>
      </c>
      <c r="E44" s="28" t="s">
        <v>577</v>
      </c>
      <c r="F44" s="87">
        <v>2435999</v>
      </c>
      <c r="G44" s="29">
        <v>1.87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44607</v>
      </c>
      <c r="B45" s="29">
        <v>539910</v>
      </c>
      <c r="C45" s="28" t="s">
        <v>1008</v>
      </c>
      <c r="D45" s="28" t="s">
        <v>1009</v>
      </c>
      <c r="E45" s="28" t="s">
        <v>577</v>
      </c>
      <c r="F45" s="87">
        <v>300442</v>
      </c>
      <c r="G45" s="29">
        <v>10.99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44607</v>
      </c>
      <c r="B46" s="29">
        <v>512600</v>
      </c>
      <c r="C46" s="28" t="s">
        <v>1079</v>
      </c>
      <c r="D46" s="28" t="s">
        <v>1080</v>
      </c>
      <c r="E46" s="28" t="s">
        <v>576</v>
      </c>
      <c r="F46" s="87">
        <v>20576</v>
      </c>
      <c r="G46" s="29">
        <v>10.24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44607</v>
      </c>
      <c r="B47" s="29">
        <v>511000</v>
      </c>
      <c r="C47" s="28" t="s">
        <v>1081</v>
      </c>
      <c r="D47" s="28" t="s">
        <v>1082</v>
      </c>
      <c r="E47" s="28" t="s">
        <v>577</v>
      </c>
      <c r="F47" s="87">
        <v>150000</v>
      </c>
      <c r="G47" s="29">
        <v>6.89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44607</v>
      </c>
      <c r="B48" s="29">
        <v>505523</v>
      </c>
      <c r="C48" s="28" t="s">
        <v>1083</v>
      </c>
      <c r="D48" s="28" t="s">
        <v>1012</v>
      </c>
      <c r="E48" s="28" t="s">
        <v>576</v>
      </c>
      <c r="F48" s="87">
        <v>1005000</v>
      </c>
      <c r="G48" s="29">
        <v>1.78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44607</v>
      </c>
      <c r="B49" s="29">
        <v>531176</v>
      </c>
      <c r="C49" s="28" t="s">
        <v>1084</v>
      </c>
      <c r="D49" s="28" t="s">
        <v>1085</v>
      </c>
      <c r="E49" s="28" t="s">
        <v>577</v>
      </c>
      <c r="F49" s="87">
        <v>50000</v>
      </c>
      <c r="G49" s="29">
        <v>26.05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44607</v>
      </c>
      <c r="B50" s="29">
        <v>531176</v>
      </c>
      <c r="C50" s="28" t="s">
        <v>1084</v>
      </c>
      <c r="D50" s="28" t="s">
        <v>1086</v>
      </c>
      <c r="E50" s="28" t="s">
        <v>577</v>
      </c>
      <c r="F50" s="87">
        <v>100000</v>
      </c>
      <c r="G50" s="29">
        <v>26.05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44607</v>
      </c>
      <c r="B51" s="29">
        <v>531176</v>
      </c>
      <c r="C51" s="28" t="s">
        <v>1084</v>
      </c>
      <c r="D51" s="28" t="s">
        <v>1087</v>
      </c>
      <c r="E51" s="28" t="s">
        <v>576</v>
      </c>
      <c r="F51" s="87">
        <v>53316</v>
      </c>
      <c r="G51" s="29">
        <v>26.05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44607</v>
      </c>
      <c r="B52" s="29">
        <v>526622</v>
      </c>
      <c r="C52" s="28" t="s">
        <v>1088</v>
      </c>
      <c r="D52" s="28" t="s">
        <v>1089</v>
      </c>
      <c r="E52" s="28" t="s">
        <v>576</v>
      </c>
      <c r="F52" s="87">
        <v>2150000</v>
      </c>
      <c r="G52" s="29">
        <v>1.56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44607</v>
      </c>
      <c r="B53" s="29">
        <v>526622</v>
      </c>
      <c r="C53" s="28" t="s">
        <v>1088</v>
      </c>
      <c r="D53" s="28" t="s">
        <v>1012</v>
      </c>
      <c r="E53" s="28" t="s">
        <v>576</v>
      </c>
      <c r="F53" s="87">
        <v>4768727</v>
      </c>
      <c r="G53" s="29">
        <v>1.56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44607</v>
      </c>
      <c r="B54" s="29">
        <v>513721</v>
      </c>
      <c r="C54" s="28" t="s">
        <v>1090</v>
      </c>
      <c r="D54" s="28" t="s">
        <v>1091</v>
      </c>
      <c r="E54" s="28" t="s">
        <v>576</v>
      </c>
      <c r="F54" s="87">
        <v>35000</v>
      </c>
      <c r="G54" s="29">
        <v>35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44607</v>
      </c>
      <c r="B55" s="29">
        <v>530557</v>
      </c>
      <c r="C55" s="28" t="s">
        <v>1092</v>
      </c>
      <c r="D55" s="28" t="s">
        <v>854</v>
      </c>
      <c r="E55" s="28" t="s">
        <v>576</v>
      </c>
      <c r="F55" s="87">
        <v>3600000</v>
      </c>
      <c r="G55" s="29">
        <v>1.59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44607</v>
      </c>
      <c r="B56" s="29">
        <v>530557</v>
      </c>
      <c r="C56" s="28" t="s">
        <v>1092</v>
      </c>
      <c r="D56" s="28" t="s">
        <v>854</v>
      </c>
      <c r="E56" s="28" t="s">
        <v>577</v>
      </c>
      <c r="F56" s="87">
        <v>250000</v>
      </c>
      <c r="G56" s="29">
        <v>1.59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44607</v>
      </c>
      <c r="B57" s="29">
        <v>537573</v>
      </c>
      <c r="C57" s="28" t="s">
        <v>1010</v>
      </c>
      <c r="D57" s="28" t="s">
        <v>1093</v>
      </c>
      <c r="E57" s="28" t="s">
        <v>577</v>
      </c>
      <c r="F57" s="87">
        <v>40000</v>
      </c>
      <c r="G57" s="29">
        <v>35.049999999999997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44607</v>
      </c>
      <c r="B58" s="29">
        <v>511557</v>
      </c>
      <c r="C58" s="28" t="s">
        <v>1094</v>
      </c>
      <c r="D58" s="28" t="s">
        <v>1095</v>
      </c>
      <c r="E58" s="28" t="s">
        <v>576</v>
      </c>
      <c r="F58" s="87">
        <v>50000</v>
      </c>
      <c r="G58" s="29">
        <v>37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44607</v>
      </c>
      <c r="B59" s="29">
        <v>511557</v>
      </c>
      <c r="C59" s="28" t="s">
        <v>1094</v>
      </c>
      <c r="D59" s="28" t="s">
        <v>999</v>
      </c>
      <c r="E59" s="28" t="s">
        <v>576</v>
      </c>
      <c r="F59" s="87">
        <v>149996</v>
      </c>
      <c r="G59" s="29">
        <v>37.19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44607</v>
      </c>
      <c r="B60" s="29">
        <v>511557</v>
      </c>
      <c r="C60" s="28" t="s">
        <v>1094</v>
      </c>
      <c r="D60" s="28" t="s">
        <v>1096</v>
      </c>
      <c r="E60" s="28" t="s">
        <v>577</v>
      </c>
      <c r="F60" s="87">
        <v>56135</v>
      </c>
      <c r="G60" s="29">
        <v>37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44607</v>
      </c>
      <c r="B61" s="29">
        <v>511557</v>
      </c>
      <c r="C61" s="28" t="s">
        <v>1094</v>
      </c>
      <c r="D61" s="28" t="s">
        <v>1097</v>
      </c>
      <c r="E61" s="28" t="s">
        <v>577</v>
      </c>
      <c r="F61" s="87">
        <v>40669</v>
      </c>
      <c r="G61" s="29">
        <v>37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44607</v>
      </c>
      <c r="B62" s="29">
        <v>511557</v>
      </c>
      <c r="C62" s="18" t="s">
        <v>1094</v>
      </c>
      <c r="D62" s="18" t="s">
        <v>1098</v>
      </c>
      <c r="E62" s="28" t="s">
        <v>576</v>
      </c>
      <c r="F62" s="87">
        <v>50000</v>
      </c>
      <c r="G62" s="29">
        <v>37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44607</v>
      </c>
      <c r="B63" s="29">
        <v>511557</v>
      </c>
      <c r="C63" s="28" t="s">
        <v>1094</v>
      </c>
      <c r="D63" s="28" t="s">
        <v>1099</v>
      </c>
      <c r="E63" s="28" t="s">
        <v>577</v>
      </c>
      <c r="F63" s="87">
        <v>97800</v>
      </c>
      <c r="G63" s="29">
        <v>37.29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44607</v>
      </c>
      <c r="B64" s="29">
        <v>511557</v>
      </c>
      <c r="C64" s="28" t="s">
        <v>1094</v>
      </c>
      <c r="D64" s="28" t="s">
        <v>998</v>
      </c>
      <c r="E64" s="28" t="s">
        <v>576</v>
      </c>
      <c r="F64" s="87">
        <v>50804</v>
      </c>
      <c r="G64" s="29">
        <v>37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44607</v>
      </c>
      <c r="B65" s="29">
        <v>511557</v>
      </c>
      <c r="C65" s="28" t="s">
        <v>1094</v>
      </c>
      <c r="D65" s="28" t="s">
        <v>874</v>
      </c>
      <c r="E65" s="28" t="s">
        <v>577</v>
      </c>
      <c r="F65" s="87">
        <v>50000</v>
      </c>
      <c r="G65" s="29">
        <v>37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44607</v>
      </c>
      <c r="B66" s="29">
        <v>540358</v>
      </c>
      <c r="C66" s="28" t="s">
        <v>1011</v>
      </c>
      <c r="D66" s="28" t="s">
        <v>1100</v>
      </c>
      <c r="E66" s="28" t="s">
        <v>576</v>
      </c>
      <c r="F66" s="87">
        <v>32000</v>
      </c>
      <c r="G66" s="29">
        <v>41.14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44607</v>
      </c>
      <c r="B67" s="29">
        <v>539353</v>
      </c>
      <c r="C67" s="28" t="s">
        <v>1101</v>
      </c>
      <c r="D67" s="28" t="s">
        <v>1102</v>
      </c>
      <c r="E67" s="28" t="s">
        <v>577</v>
      </c>
      <c r="F67" s="87">
        <v>12210</v>
      </c>
      <c r="G67" s="29">
        <v>252.19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44607</v>
      </c>
      <c r="B68" s="29">
        <v>539526</v>
      </c>
      <c r="C68" s="28" t="s">
        <v>1103</v>
      </c>
      <c r="D68" s="28" t="s">
        <v>1012</v>
      </c>
      <c r="E68" s="28" t="s">
        <v>576</v>
      </c>
      <c r="F68" s="87">
        <v>1000000</v>
      </c>
      <c r="G68" s="29">
        <v>1.81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44607</v>
      </c>
      <c r="B69" s="29">
        <v>539526</v>
      </c>
      <c r="C69" s="28" t="s">
        <v>1103</v>
      </c>
      <c r="D69" s="28" t="s">
        <v>1089</v>
      </c>
      <c r="E69" s="28" t="s">
        <v>576</v>
      </c>
      <c r="F69" s="87">
        <v>1010000</v>
      </c>
      <c r="G69" s="29">
        <v>1.81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44607</v>
      </c>
      <c r="B70" s="29">
        <v>512499</v>
      </c>
      <c r="C70" s="28" t="s">
        <v>979</v>
      </c>
      <c r="D70" s="28" t="s">
        <v>854</v>
      </c>
      <c r="E70" s="28" t="s">
        <v>576</v>
      </c>
      <c r="F70" s="87">
        <v>5651066</v>
      </c>
      <c r="G70" s="29">
        <v>0.87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44607</v>
      </c>
      <c r="B71" s="29">
        <v>512499</v>
      </c>
      <c r="C71" s="28" t="s">
        <v>979</v>
      </c>
      <c r="D71" s="28" t="s">
        <v>854</v>
      </c>
      <c r="E71" s="28" t="s">
        <v>577</v>
      </c>
      <c r="F71" s="87">
        <v>11802132</v>
      </c>
      <c r="G71" s="29">
        <v>0.86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44607</v>
      </c>
      <c r="B72" s="29">
        <v>512499</v>
      </c>
      <c r="C72" s="28" t="s">
        <v>979</v>
      </c>
      <c r="D72" s="28" t="s">
        <v>1104</v>
      </c>
      <c r="E72" s="28" t="s">
        <v>577</v>
      </c>
      <c r="F72" s="87">
        <v>10000000</v>
      </c>
      <c r="G72" s="29">
        <v>0.86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44607</v>
      </c>
      <c r="B73" s="29">
        <v>512499</v>
      </c>
      <c r="C73" s="28" t="s">
        <v>979</v>
      </c>
      <c r="D73" s="28" t="s">
        <v>1012</v>
      </c>
      <c r="E73" s="28" t="s">
        <v>577</v>
      </c>
      <c r="F73" s="87">
        <v>9720000</v>
      </c>
      <c r="G73" s="29">
        <v>0.86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44607</v>
      </c>
      <c r="B74" s="29">
        <v>530525</v>
      </c>
      <c r="C74" s="28" t="s">
        <v>1105</v>
      </c>
      <c r="D74" s="28" t="s">
        <v>1106</v>
      </c>
      <c r="E74" s="28" t="s">
        <v>577</v>
      </c>
      <c r="F74" s="87">
        <v>70000</v>
      </c>
      <c r="G74" s="29">
        <v>8.93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44607</v>
      </c>
      <c r="B75" s="29">
        <v>542034</v>
      </c>
      <c r="C75" s="28" t="s">
        <v>1013</v>
      </c>
      <c r="D75" s="28" t="s">
        <v>854</v>
      </c>
      <c r="E75" s="28" t="s">
        <v>576</v>
      </c>
      <c r="F75" s="87">
        <v>56340</v>
      </c>
      <c r="G75" s="29">
        <v>268.95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44607</v>
      </c>
      <c r="B76" s="29">
        <v>542034</v>
      </c>
      <c r="C76" s="28" t="s">
        <v>1013</v>
      </c>
      <c r="D76" s="28" t="s">
        <v>854</v>
      </c>
      <c r="E76" s="28" t="s">
        <v>577</v>
      </c>
      <c r="F76" s="87">
        <v>56340</v>
      </c>
      <c r="G76" s="29">
        <v>289.22000000000003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44607</v>
      </c>
      <c r="B77" s="29">
        <v>521113</v>
      </c>
      <c r="C77" s="28" t="s">
        <v>1107</v>
      </c>
      <c r="D77" s="28" t="s">
        <v>1108</v>
      </c>
      <c r="E77" s="28" t="s">
        <v>577</v>
      </c>
      <c r="F77" s="87">
        <v>90558</v>
      </c>
      <c r="G77" s="29">
        <v>49.79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44607</v>
      </c>
      <c r="B78" s="29">
        <v>521113</v>
      </c>
      <c r="C78" s="28" t="s">
        <v>1107</v>
      </c>
      <c r="D78" s="28" t="s">
        <v>1016</v>
      </c>
      <c r="E78" s="28" t="s">
        <v>576</v>
      </c>
      <c r="F78" s="87">
        <v>93595</v>
      </c>
      <c r="G78" s="29">
        <v>50.12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44607</v>
      </c>
      <c r="B79" s="29">
        <v>521113</v>
      </c>
      <c r="C79" s="28" t="s">
        <v>1107</v>
      </c>
      <c r="D79" s="28" t="s">
        <v>1016</v>
      </c>
      <c r="E79" s="28" t="s">
        <v>577</v>
      </c>
      <c r="F79" s="87">
        <v>28900</v>
      </c>
      <c r="G79" s="29">
        <v>52.2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44607</v>
      </c>
      <c r="B80" s="29">
        <v>542025</v>
      </c>
      <c r="C80" s="28" t="s">
        <v>1109</v>
      </c>
      <c r="D80" s="28" t="s">
        <v>854</v>
      </c>
      <c r="E80" s="28" t="s">
        <v>576</v>
      </c>
      <c r="F80" s="87">
        <v>960000</v>
      </c>
      <c r="G80" s="29">
        <v>1.07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44607</v>
      </c>
      <c r="B81" s="29">
        <v>542025</v>
      </c>
      <c r="C81" s="28" t="s">
        <v>1109</v>
      </c>
      <c r="D81" s="28" t="s">
        <v>854</v>
      </c>
      <c r="E81" s="28" t="s">
        <v>577</v>
      </c>
      <c r="F81" s="87">
        <v>960000</v>
      </c>
      <c r="G81" s="29">
        <v>1.1000000000000001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44607</v>
      </c>
      <c r="B82" s="29">
        <v>534733</v>
      </c>
      <c r="C82" s="28" t="s">
        <v>980</v>
      </c>
      <c r="D82" s="28" t="s">
        <v>981</v>
      </c>
      <c r="E82" s="28" t="s">
        <v>577</v>
      </c>
      <c r="F82" s="87">
        <v>382785</v>
      </c>
      <c r="G82" s="29">
        <v>4.1900000000000004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44607</v>
      </c>
      <c r="B83" s="29">
        <v>539310</v>
      </c>
      <c r="C83" s="28" t="s">
        <v>1110</v>
      </c>
      <c r="D83" s="28" t="s">
        <v>1111</v>
      </c>
      <c r="E83" s="28" t="s">
        <v>576</v>
      </c>
      <c r="F83" s="87">
        <v>150000</v>
      </c>
      <c r="G83" s="29">
        <v>53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44607</v>
      </c>
      <c r="B84" s="29">
        <v>543310</v>
      </c>
      <c r="C84" s="28" t="s">
        <v>1112</v>
      </c>
      <c r="D84" s="28" t="s">
        <v>1113</v>
      </c>
      <c r="E84" s="28" t="s">
        <v>576</v>
      </c>
      <c r="F84" s="87">
        <v>2000</v>
      </c>
      <c r="G84" s="29">
        <v>68.95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44607</v>
      </c>
      <c r="B85" s="29">
        <v>543310</v>
      </c>
      <c r="C85" s="28" t="s">
        <v>1112</v>
      </c>
      <c r="D85" s="28" t="s">
        <v>1113</v>
      </c>
      <c r="E85" s="28" t="s">
        <v>577</v>
      </c>
      <c r="F85" s="87">
        <v>10000</v>
      </c>
      <c r="G85" s="29">
        <v>68.36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44607</v>
      </c>
      <c r="B86" s="29">
        <v>541228</v>
      </c>
      <c r="C86" s="28" t="s">
        <v>1114</v>
      </c>
      <c r="D86" s="28" t="s">
        <v>1115</v>
      </c>
      <c r="E86" s="28" t="s">
        <v>576</v>
      </c>
      <c r="F86" s="87">
        <v>508000</v>
      </c>
      <c r="G86" s="29">
        <v>15.34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44607</v>
      </c>
      <c r="B87" s="29">
        <v>541228</v>
      </c>
      <c r="C87" s="28" t="s">
        <v>1114</v>
      </c>
      <c r="D87" s="28" t="s">
        <v>1116</v>
      </c>
      <c r="E87" s="28" t="s">
        <v>577</v>
      </c>
      <c r="F87" s="87">
        <v>440000</v>
      </c>
      <c r="G87" s="29">
        <v>15.35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44607</v>
      </c>
      <c r="B88" s="29">
        <v>526775</v>
      </c>
      <c r="C88" s="28" t="s">
        <v>1117</v>
      </c>
      <c r="D88" s="28" t="s">
        <v>1118</v>
      </c>
      <c r="E88" s="28" t="s">
        <v>577</v>
      </c>
      <c r="F88" s="87">
        <v>58351</v>
      </c>
      <c r="G88" s="29">
        <v>65.45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44607</v>
      </c>
      <c r="B89" s="29">
        <v>526775</v>
      </c>
      <c r="C89" s="28" t="s">
        <v>1117</v>
      </c>
      <c r="D89" s="28" t="s">
        <v>1119</v>
      </c>
      <c r="E89" s="28" t="s">
        <v>576</v>
      </c>
      <c r="F89" s="87">
        <v>60000</v>
      </c>
      <c r="G89" s="29">
        <v>65.47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44607</v>
      </c>
      <c r="B90" s="29">
        <v>530521</v>
      </c>
      <c r="C90" s="28" t="s">
        <v>1014</v>
      </c>
      <c r="D90" s="28" t="s">
        <v>1120</v>
      </c>
      <c r="E90" s="28" t="s">
        <v>576</v>
      </c>
      <c r="F90" s="87">
        <v>25000</v>
      </c>
      <c r="G90" s="29">
        <v>88.95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44607</v>
      </c>
      <c r="B91" s="29">
        <v>530521</v>
      </c>
      <c r="C91" s="28" t="s">
        <v>1014</v>
      </c>
      <c r="D91" s="28" t="s">
        <v>1121</v>
      </c>
      <c r="E91" s="28" t="s">
        <v>577</v>
      </c>
      <c r="F91" s="87">
        <v>25000</v>
      </c>
      <c r="G91" s="29">
        <v>88.95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44607</v>
      </c>
      <c r="B92" s="29">
        <v>511509</v>
      </c>
      <c r="C92" s="28" t="s">
        <v>1015</v>
      </c>
      <c r="D92" s="28" t="s">
        <v>960</v>
      </c>
      <c r="E92" s="28" t="s">
        <v>577</v>
      </c>
      <c r="F92" s="87">
        <v>102900</v>
      </c>
      <c r="G92" s="29">
        <v>36.75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44607</v>
      </c>
      <c r="B93" s="29">
        <v>511012</v>
      </c>
      <c r="C93" s="28" t="s">
        <v>1122</v>
      </c>
      <c r="D93" s="28" t="s">
        <v>1012</v>
      </c>
      <c r="E93" s="28" t="s">
        <v>576</v>
      </c>
      <c r="F93" s="87">
        <v>3284398</v>
      </c>
      <c r="G93" s="29">
        <v>1.87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44607</v>
      </c>
      <c r="B94" s="29" t="s">
        <v>1123</v>
      </c>
      <c r="C94" s="28" t="s">
        <v>1124</v>
      </c>
      <c r="D94" s="28" t="s">
        <v>1125</v>
      </c>
      <c r="E94" s="28" t="s">
        <v>576</v>
      </c>
      <c r="F94" s="87">
        <v>63025</v>
      </c>
      <c r="G94" s="29">
        <v>1300.73</v>
      </c>
      <c r="H94" s="29" t="s">
        <v>860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44607</v>
      </c>
      <c r="B95" s="29" t="s">
        <v>1126</v>
      </c>
      <c r="C95" s="28" t="s">
        <v>1127</v>
      </c>
      <c r="D95" s="28" t="s">
        <v>1128</v>
      </c>
      <c r="E95" s="28" t="s">
        <v>576</v>
      </c>
      <c r="F95" s="87">
        <v>79200</v>
      </c>
      <c r="G95" s="29">
        <v>98.92</v>
      </c>
      <c r="H95" s="29" t="s">
        <v>860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44607</v>
      </c>
      <c r="B96" s="29" t="s">
        <v>1126</v>
      </c>
      <c r="C96" s="28" t="s">
        <v>1127</v>
      </c>
      <c r="D96" s="28" t="s">
        <v>1129</v>
      </c>
      <c r="E96" s="28" t="s">
        <v>576</v>
      </c>
      <c r="F96" s="87">
        <v>39600</v>
      </c>
      <c r="G96" s="29">
        <v>99</v>
      </c>
      <c r="H96" s="29" t="s">
        <v>860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44607</v>
      </c>
      <c r="B97" s="29" t="s">
        <v>1126</v>
      </c>
      <c r="C97" s="28" t="s">
        <v>1127</v>
      </c>
      <c r="D97" s="28" t="s">
        <v>1130</v>
      </c>
      <c r="E97" s="28" t="s">
        <v>576</v>
      </c>
      <c r="F97" s="87">
        <v>28800</v>
      </c>
      <c r="G97" s="29">
        <v>99</v>
      </c>
      <c r="H97" s="29" t="s">
        <v>860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44607</v>
      </c>
      <c r="B98" s="29" t="s">
        <v>1131</v>
      </c>
      <c r="C98" s="28" t="s">
        <v>1132</v>
      </c>
      <c r="D98" s="28" t="s">
        <v>1133</v>
      </c>
      <c r="E98" s="28" t="s">
        <v>576</v>
      </c>
      <c r="F98" s="87">
        <v>889042</v>
      </c>
      <c r="G98" s="29">
        <v>448.5</v>
      </c>
      <c r="H98" s="29" t="s">
        <v>860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44607</v>
      </c>
      <c r="B99" s="29" t="s">
        <v>1134</v>
      </c>
      <c r="C99" s="28" t="s">
        <v>1135</v>
      </c>
      <c r="D99" s="28" t="s">
        <v>1136</v>
      </c>
      <c r="E99" s="28" t="s">
        <v>576</v>
      </c>
      <c r="F99" s="87">
        <v>5388846</v>
      </c>
      <c r="G99" s="29">
        <v>3.9</v>
      </c>
      <c r="H99" s="29" t="s">
        <v>860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44607</v>
      </c>
      <c r="B100" s="29" t="s">
        <v>1137</v>
      </c>
      <c r="C100" s="28" t="s">
        <v>1138</v>
      </c>
      <c r="D100" s="28" t="s">
        <v>854</v>
      </c>
      <c r="E100" s="28" t="s">
        <v>576</v>
      </c>
      <c r="F100" s="87">
        <v>325000</v>
      </c>
      <c r="G100" s="29">
        <v>22</v>
      </c>
      <c r="H100" s="29" t="s">
        <v>860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44607</v>
      </c>
      <c r="B101" s="29" t="s">
        <v>1139</v>
      </c>
      <c r="C101" s="28" t="s">
        <v>1140</v>
      </c>
      <c r="D101" s="28" t="s">
        <v>1141</v>
      </c>
      <c r="E101" s="28" t="s">
        <v>576</v>
      </c>
      <c r="F101" s="87">
        <v>1525848</v>
      </c>
      <c r="G101" s="29">
        <v>108.76</v>
      </c>
      <c r="H101" s="29" t="s">
        <v>860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44607</v>
      </c>
      <c r="B102" s="29" t="s">
        <v>1142</v>
      </c>
      <c r="C102" s="28" t="s">
        <v>1143</v>
      </c>
      <c r="D102" s="28" t="s">
        <v>1144</v>
      </c>
      <c r="E102" s="28" t="s">
        <v>576</v>
      </c>
      <c r="F102" s="87">
        <v>78539</v>
      </c>
      <c r="G102" s="29">
        <v>786.38</v>
      </c>
      <c r="H102" s="29" t="s">
        <v>860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44607</v>
      </c>
      <c r="B103" s="29" t="s">
        <v>1145</v>
      </c>
      <c r="C103" s="28" t="s">
        <v>1146</v>
      </c>
      <c r="D103" s="28" t="s">
        <v>1147</v>
      </c>
      <c r="E103" s="28" t="s">
        <v>576</v>
      </c>
      <c r="F103" s="87">
        <v>179396</v>
      </c>
      <c r="G103" s="29">
        <v>206.92</v>
      </c>
      <c r="H103" s="29" t="s">
        <v>860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44607</v>
      </c>
      <c r="B104" s="29" t="s">
        <v>504</v>
      </c>
      <c r="C104" s="28" t="s">
        <v>1148</v>
      </c>
      <c r="D104" s="28" t="s">
        <v>1149</v>
      </c>
      <c r="E104" s="28" t="s">
        <v>576</v>
      </c>
      <c r="F104" s="87">
        <v>488383</v>
      </c>
      <c r="G104" s="29">
        <v>1669</v>
      </c>
      <c r="H104" s="29" t="s">
        <v>860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44607</v>
      </c>
      <c r="B105" s="29" t="s">
        <v>1150</v>
      </c>
      <c r="C105" s="28" t="s">
        <v>1151</v>
      </c>
      <c r="D105" s="28" t="s">
        <v>1152</v>
      </c>
      <c r="E105" s="28" t="s">
        <v>576</v>
      </c>
      <c r="F105" s="87">
        <v>750000</v>
      </c>
      <c r="G105" s="29">
        <v>58.11</v>
      </c>
      <c r="H105" s="29" t="s">
        <v>860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44607</v>
      </c>
      <c r="B106" s="29" t="s">
        <v>961</v>
      </c>
      <c r="C106" s="28" t="s">
        <v>962</v>
      </c>
      <c r="D106" s="28" t="s">
        <v>1153</v>
      </c>
      <c r="E106" s="28" t="s">
        <v>576</v>
      </c>
      <c r="F106" s="87">
        <v>60000</v>
      </c>
      <c r="G106" s="29">
        <v>52.75</v>
      </c>
      <c r="H106" s="29" t="s">
        <v>860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44607</v>
      </c>
      <c r="B107" s="29" t="s">
        <v>1154</v>
      </c>
      <c r="C107" s="28" t="s">
        <v>1155</v>
      </c>
      <c r="D107" s="28" t="s">
        <v>1156</v>
      </c>
      <c r="E107" s="28" t="s">
        <v>576</v>
      </c>
      <c r="F107" s="87">
        <v>2222565</v>
      </c>
      <c r="G107" s="29">
        <v>1.9</v>
      </c>
      <c r="H107" s="29" t="s">
        <v>860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44607</v>
      </c>
      <c r="B108" s="29" t="s">
        <v>1123</v>
      </c>
      <c r="C108" s="28" t="s">
        <v>1124</v>
      </c>
      <c r="D108" s="28" t="s">
        <v>1125</v>
      </c>
      <c r="E108" s="28" t="s">
        <v>577</v>
      </c>
      <c r="F108" s="87">
        <v>63025</v>
      </c>
      <c r="G108" s="29">
        <v>1302.26</v>
      </c>
      <c r="H108" s="29" t="s">
        <v>860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44607</v>
      </c>
      <c r="B109" s="29" t="s">
        <v>1126</v>
      </c>
      <c r="C109" s="28" t="s">
        <v>1127</v>
      </c>
      <c r="D109" s="28" t="s">
        <v>1157</v>
      </c>
      <c r="E109" s="28" t="s">
        <v>577</v>
      </c>
      <c r="F109" s="87">
        <v>145200</v>
      </c>
      <c r="G109" s="29">
        <v>99</v>
      </c>
      <c r="H109" s="29" t="s">
        <v>860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44607</v>
      </c>
      <c r="B110" s="29" t="s">
        <v>1131</v>
      </c>
      <c r="C110" s="28" t="s">
        <v>1132</v>
      </c>
      <c r="D110" s="28" t="s">
        <v>1158</v>
      </c>
      <c r="E110" s="28" t="s">
        <v>577</v>
      </c>
      <c r="F110" s="87">
        <v>397042</v>
      </c>
      <c r="G110" s="29">
        <v>448.5</v>
      </c>
      <c r="H110" s="29" t="s">
        <v>860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44607</v>
      </c>
      <c r="B111" s="29" t="s">
        <v>1134</v>
      </c>
      <c r="C111" s="28" t="s">
        <v>1135</v>
      </c>
      <c r="D111" s="28" t="s">
        <v>1136</v>
      </c>
      <c r="E111" s="28" t="s">
        <v>577</v>
      </c>
      <c r="F111" s="87">
        <v>4088846</v>
      </c>
      <c r="G111" s="29">
        <v>3.88</v>
      </c>
      <c r="H111" s="29" t="s">
        <v>860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44607</v>
      </c>
      <c r="B112" s="29" t="s">
        <v>1137</v>
      </c>
      <c r="C112" s="28" t="s">
        <v>1138</v>
      </c>
      <c r="D112" s="28" t="s">
        <v>854</v>
      </c>
      <c r="E112" s="28" t="s">
        <v>577</v>
      </c>
      <c r="F112" s="87">
        <v>325000</v>
      </c>
      <c r="G112" s="29">
        <v>22</v>
      </c>
      <c r="H112" s="29" t="s">
        <v>860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44607</v>
      </c>
      <c r="B113" s="29" t="s">
        <v>1139</v>
      </c>
      <c r="C113" s="28" t="s">
        <v>1140</v>
      </c>
      <c r="D113" s="28" t="s">
        <v>1141</v>
      </c>
      <c r="E113" s="28" t="s">
        <v>577</v>
      </c>
      <c r="F113" s="87">
        <v>1526325</v>
      </c>
      <c r="G113" s="29">
        <v>110.67</v>
      </c>
      <c r="H113" s="29" t="s">
        <v>860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44607</v>
      </c>
      <c r="B114" s="29" t="s">
        <v>1142</v>
      </c>
      <c r="C114" s="28" t="s">
        <v>1143</v>
      </c>
      <c r="D114" s="28" t="s">
        <v>1144</v>
      </c>
      <c r="E114" s="28" t="s">
        <v>577</v>
      </c>
      <c r="F114" s="87">
        <v>83111</v>
      </c>
      <c r="G114" s="29">
        <v>788.26</v>
      </c>
      <c r="H114" s="29" t="s">
        <v>860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44607</v>
      </c>
      <c r="B115" s="29" t="s">
        <v>1145</v>
      </c>
      <c r="C115" s="28" t="s">
        <v>1146</v>
      </c>
      <c r="D115" s="28" t="s">
        <v>1159</v>
      </c>
      <c r="E115" s="28" t="s">
        <v>577</v>
      </c>
      <c r="F115" s="87">
        <v>166027</v>
      </c>
      <c r="G115" s="29">
        <v>206.83</v>
      </c>
      <c r="H115" s="29" t="s">
        <v>860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44607</v>
      </c>
      <c r="B116" s="29" t="s">
        <v>504</v>
      </c>
      <c r="C116" s="28" t="s">
        <v>1148</v>
      </c>
      <c r="D116" s="28" t="s">
        <v>1160</v>
      </c>
      <c r="E116" s="28" t="s">
        <v>577</v>
      </c>
      <c r="F116" s="87">
        <v>488383</v>
      </c>
      <c r="G116" s="29">
        <v>1669</v>
      </c>
      <c r="H116" s="29" t="s">
        <v>860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44607</v>
      </c>
      <c r="B117" s="29" t="s">
        <v>1150</v>
      </c>
      <c r="C117" s="28" t="s">
        <v>1151</v>
      </c>
      <c r="D117" s="28" t="s">
        <v>1161</v>
      </c>
      <c r="E117" s="28" t="s">
        <v>577</v>
      </c>
      <c r="F117" s="87">
        <v>1000000</v>
      </c>
      <c r="G117" s="29">
        <v>58.41</v>
      </c>
      <c r="H117" s="29" t="s">
        <v>860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44607</v>
      </c>
      <c r="B118" s="29" t="s">
        <v>961</v>
      </c>
      <c r="C118" s="28" t="s">
        <v>962</v>
      </c>
      <c r="D118" s="28" t="s">
        <v>1153</v>
      </c>
      <c r="E118" s="28" t="s">
        <v>577</v>
      </c>
      <c r="F118" s="87">
        <v>50000</v>
      </c>
      <c r="G118" s="29">
        <v>53.4</v>
      </c>
      <c r="H118" s="29" t="s">
        <v>860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93"/>
  <sheetViews>
    <sheetView zoomScale="85" zoomScaleNormal="85" workbookViewId="0">
      <selection activeCell="E26" sqref="E2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87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898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44608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823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306">
        <v>1</v>
      </c>
      <c r="B10" s="307">
        <v>44582</v>
      </c>
      <c r="C10" s="308"/>
      <c r="D10" s="309" t="s">
        <v>114</v>
      </c>
      <c r="E10" s="310" t="s">
        <v>593</v>
      </c>
      <c r="F10" s="311" t="s">
        <v>864</v>
      </c>
      <c r="G10" s="311">
        <v>1090</v>
      </c>
      <c r="H10" s="310"/>
      <c r="I10" s="312" t="s">
        <v>865</v>
      </c>
      <c r="J10" s="284" t="s">
        <v>594</v>
      </c>
      <c r="K10" s="284"/>
      <c r="L10" s="285"/>
      <c r="M10" s="286"/>
      <c r="N10" s="284"/>
      <c r="O10" s="287"/>
      <c r="P10" s="282">
        <f>VLOOKUP(D10,'MidCap Intra'!B55:C548,2,0)</f>
        <v>1168.55</v>
      </c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06">
        <v>2</v>
      </c>
      <c r="B11" s="307">
        <v>44582</v>
      </c>
      <c r="C11" s="308"/>
      <c r="D11" s="309" t="s">
        <v>202</v>
      </c>
      <c r="E11" s="310" t="s">
        <v>593</v>
      </c>
      <c r="F11" s="311" t="s">
        <v>866</v>
      </c>
      <c r="G11" s="311">
        <v>3590</v>
      </c>
      <c r="H11" s="310"/>
      <c r="I11" s="312" t="s">
        <v>867</v>
      </c>
      <c r="J11" s="284" t="s">
        <v>594</v>
      </c>
      <c r="K11" s="284"/>
      <c r="L11" s="285"/>
      <c r="M11" s="286"/>
      <c r="N11" s="284"/>
      <c r="O11" s="287"/>
      <c r="P11" s="282">
        <f>VLOOKUP(D11,'MidCap Intra'!B56:C549,2,0)</f>
        <v>3817.8</v>
      </c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365">
        <v>3</v>
      </c>
      <c r="B12" s="250">
        <v>44586</v>
      </c>
      <c r="C12" s="366"/>
      <c r="D12" s="367" t="s">
        <v>534</v>
      </c>
      <c r="E12" s="368" t="s">
        <v>593</v>
      </c>
      <c r="F12" s="369">
        <v>1255</v>
      </c>
      <c r="G12" s="369">
        <v>1190</v>
      </c>
      <c r="H12" s="368">
        <v>1327.5</v>
      </c>
      <c r="I12" s="370" t="s">
        <v>868</v>
      </c>
      <c r="J12" s="99" t="s">
        <v>906</v>
      </c>
      <c r="K12" s="99">
        <f t="shared" ref="K12" si="0">H12-F12</f>
        <v>72.5</v>
      </c>
      <c r="L12" s="100">
        <f t="shared" ref="L12" si="1">(F12*-0.7)/100</f>
        <v>-8.7850000000000001</v>
      </c>
      <c r="M12" s="101">
        <f t="shared" ref="M12" si="2">(K12+L12)/F12</f>
        <v>5.076892430278885E-2</v>
      </c>
      <c r="N12" s="99" t="s">
        <v>591</v>
      </c>
      <c r="O12" s="102">
        <v>44595</v>
      </c>
      <c r="P12" s="100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5">
        <v>4</v>
      </c>
      <c r="B13" s="250">
        <v>44586</v>
      </c>
      <c r="C13" s="366"/>
      <c r="D13" s="367" t="s">
        <v>115</v>
      </c>
      <c r="E13" s="368" t="s">
        <v>593</v>
      </c>
      <c r="F13" s="369">
        <v>2500</v>
      </c>
      <c r="G13" s="369">
        <v>2340</v>
      </c>
      <c r="H13" s="368">
        <v>2595</v>
      </c>
      <c r="I13" s="370" t="s">
        <v>869</v>
      </c>
      <c r="J13" s="99" t="s">
        <v>886</v>
      </c>
      <c r="K13" s="99">
        <f t="shared" ref="K13" si="3">H13-F13</f>
        <v>95</v>
      </c>
      <c r="L13" s="100">
        <f t="shared" ref="L13" si="4">(F13*-0.7)/100</f>
        <v>-17.5</v>
      </c>
      <c r="M13" s="101">
        <f t="shared" ref="M13" si="5">(K13+L13)/F13</f>
        <v>3.1E-2</v>
      </c>
      <c r="N13" s="99" t="s">
        <v>591</v>
      </c>
      <c r="O13" s="102">
        <v>44593</v>
      </c>
      <c r="P13" s="371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5">
        <v>5</v>
      </c>
      <c r="B14" s="250">
        <v>44586</v>
      </c>
      <c r="C14" s="366"/>
      <c r="D14" s="367" t="s">
        <v>333</v>
      </c>
      <c r="E14" s="368" t="s">
        <v>593</v>
      </c>
      <c r="F14" s="369">
        <v>855</v>
      </c>
      <c r="G14" s="369">
        <v>815</v>
      </c>
      <c r="H14" s="368">
        <v>905</v>
      </c>
      <c r="I14" s="370" t="s">
        <v>870</v>
      </c>
      <c r="J14" s="99" t="s">
        <v>924</v>
      </c>
      <c r="K14" s="99">
        <f t="shared" ref="K14" si="6">H14-F14</f>
        <v>50</v>
      </c>
      <c r="L14" s="100">
        <f t="shared" ref="L14" si="7">(F14*-0.7)/100</f>
        <v>-5.9850000000000003</v>
      </c>
      <c r="M14" s="101">
        <f t="shared" ref="M14" si="8">(K14+L14)/F14</f>
        <v>5.1479532163742688E-2</v>
      </c>
      <c r="N14" s="99" t="s">
        <v>591</v>
      </c>
      <c r="O14" s="102">
        <v>44596</v>
      </c>
      <c r="P14" s="371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06">
        <v>6</v>
      </c>
      <c r="B15" s="253">
        <v>44586</v>
      </c>
      <c r="C15" s="308"/>
      <c r="D15" s="309" t="s">
        <v>207</v>
      </c>
      <c r="E15" s="310" t="s">
        <v>593</v>
      </c>
      <c r="F15" s="311" t="s">
        <v>944</v>
      </c>
      <c r="G15" s="311">
        <v>995</v>
      </c>
      <c r="H15" s="310"/>
      <c r="I15" s="312" t="s">
        <v>873</v>
      </c>
      <c r="J15" s="284" t="s">
        <v>594</v>
      </c>
      <c r="K15" s="284"/>
      <c r="L15" s="285"/>
      <c r="M15" s="286"/>
      <c r="N15" s="284"/>
      <c r="O15" s="287"/>
      <c r="P15" s="282">
        <f>VLOOKUP(D15,'MidCap Intra'!B62:C555,2,0)</f>
        <v>1081.5999999999999</v>
      </c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ht="13.9" customHeight="1">
      <c r="A16" s="365">
        <v>7</v>
      </c>
      <c r="B16" s="250">
        <v>44588</v>
      </c>
      <c r="C16" s="366"/>
      <c r="D16" s="367" t="s">
        <v>193</v>
      </c>
      <c r="E16" s="368" t="s">
        <v>593</v>
      </c>
      <c r="F16" s="369">
        <v>2360</v>
      </c>
      <c r="G16" s="369">
        <v>2200</v>
      </c>
      <c r="H16" s="368">
        <v>2505</v>
      </c>
      <c r="I16" s="370" t="s">
        <v>876</v>
      </c>
      <c r="J16" s="99" t="s">
        <v>739</v>
      </c>
      <c r="K16" s="99">
        <f t="shared" ref="K16:K17" si="9">H16-F16</f>
        <v>145</v>
      </c>
      <c r="L16" s="100">
        <f t="shared" ref="L16:L17" si="10">(F16*-0.7)/100</f>
        <v>-16.52</v>
      </c>
      <c r="M16" s="101">
        <f t="shared" ref="M16:M17" si="11">(K16+L16)/F16</f>
        <v>5.4440677966101692E-2</v>
      </c>
      <c r="N16" s="99" t="s">
        <v>591</v>
      </c>
      <c r="O16" s="102">
        <v>44599</v>
      </c>
      <c r="P16" s="100"/>
      <c r="Q16" s="1"/>
      <c r="R16" s="251" t="s">
        <v>595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3.9" customHeight="1">
      <c r="A17" s="399">
        <v>8</v>
      </c>
      <c r="B17" s="250">
        <v>44589</v>
      </c>
      <c r="C17" s="400"/>
      <c r="D17" s="401" t="s">
        <v>132</v>
      </c>
      <c r="E17" s="402" t="s">
        <v>593</v>
      </c>
      <c r="F17" s="291">
        <v>1860</v>
      </c>
      <c r="G17" s="291">
        <v>1695</v>
      </c>
      <c r="H17" s="402">
        <v>1900</v>
      </c>
      <c r="I17" s="403" t="s">
        <v>877</v>
      </c>
      <c r="J17" s="409" t="s">
        <v>636</v>
      </c>
      <c r="K17" s="409">
        <f t="shared" si="9"/>
        <v>40</v>
      </c>
      <c r="L17" s="410">
        <f t="shared" si="10"/>
        <v>-13.02</v>
      </c>
      <c r="M17" s="411">
        <f t="shared" si="11"/>
        <v>1.4505376344086022E-2</v>
      </c>
      <c r="N17" s="409" t="s">
        <v>591</v>
      </c>
      <c r="O17" s="412">
        <v>44593</v>
      </c>
      <c r="P17" s="413"/>
      <c r="Q17" s="1"/>
      <c r="R17" s="251" t="s">
        <v>592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s="252" customFormat="1" ht="13.9" customHeight="1">
      <c r="A18" s="404">
        <v>9</v>
      </c>
      <c r="B18" s="253">
        <v>44595</v>
      </c>
      <c r="C18" s="405"/>
      <c r="D18" s="406" t="s">
        <v>54</v>
      </c>
      <c r="E18" s="407" t="s">
        <v>593</v>
      </c>
      <c r="F18" s="256" t="s">
        <v>910</v>
      </c>
      <c r="G18" s="256">
        <v>210</v>
      </c>
      <c r="H18" s="407"/>
      <c r="I18" s="408" t="s">
        <v>911</v>
      </c>
      <c r="J18" s="329" t="s">
        <v>594</v>
      </c>
      <c r="K18" s="329"/>
      <c r="L18" s="330"/>
      <c r="M18" s="331"/>
      <c r="N18" s="329"/>
      <c r="O18" s="381"/>
      <c r="P18" s="282">
        <f>VLOOKUP(D18,'MidCap Intra'!B1:C558,2,0)</f>
        <v>215.65</v>
      </c>
      <c r="Q18" s="251"/>
      <c r="R18" s="251" t="s">
        <v>595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3.9" customHeight="1">
      <c r="A19" s="404">
        <v>10</v>
      </c>
      <c r="B19" s="253">
        <v>44599</v>
      </c>
      <c r="C19" s="405"/>
      <c r="D19" s="406" t="s">
        <v>516</v>
      </c>
      <c r="E19" s="407" t="s">
        <v>593</v>
      </c>
      <c r="F19" s="256" t="s">
        <v>929</v>
      </c>
      <c r="G19" s="256">
        <v>387</v>
      </c>
      <c r="H19" s="407"/>
      <c r="I19" s="408" t="s">
        <v>930</v>
      </c>
      <c r="J19" s="329" t="s">
        <v>594</v>
      </c>
      <c r="K19" s="329"/>
      <c r="L19" s="330"/>
      <c r="M19" s="331"/>
      <c r="N19" s="329"/>
      <c r="O19" s="381"/>
      <c r="P19" s="436">
        <f>VLOOKUP(D19,'MidCap Intra'!B2:C559,2,0)</f>
        <v>389.45</v>
      </c>
      <c r="Q19" s="251"/>
      <c r="R19" s="251" t="s">
        <v>592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3.9" customHeight="1">
      <c r="A20" s="399">
        <v>11</v>
      </c>
      <c r="B20" s="250">
        <v>44601</v>
      </c>
      <c r="C20" s="400"/>
      <c r="D20" s="401" t="s">
        <v>490</v>
      </c>
      <c r="E20" s="402" t="s">
        <v>593</v>
      </c>
      <c r="F20" s="291">
        <v>162.5</v>
      </c>
      <c r="G20" s="291">
        <v>149</v>
      </c>
      <c r="H20" s="402">
        <v>177</v>
      </c>
      <c r="I20" s="403" t="s">
        <v>950</v>
      </c>
      <c r="J20" s="99" t="s">
        <v>955</v>
      </c>
      <c r="K20" s="99">
        <f t="shared" ref="K20" si="12">H20-F20</f>
        <v>14.5</v>
      </c>
      <c r="L20" s="100">
        <f t="shared" ref="L20" si="13">(F20*-0.7)/100</f>
        <v>-1.1375</v>
      </c>
      <c r="M20" s="101">
        <f t="shared" ref="M20" si="14">(K20+L20)/F20</f>
        <v>8.2230769230769232E-2</v>
      </c>
      <c r="N20" s="99" t="s">
        <v>591</v>
      </c>
      <c r="O20" s="102">
        <v>44602</v>
      </c>
      <c r="P20" s="100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3.9" customHeight="1">
      <c r="A21" s="404">
        <v>12</v>
      </c>
      <c r="B21" s="253">
        <v>44603</v>
      </c>
      <c r="C21" s="405"/>
      <c r="D21" s="406" t="s">
        <v>490</v>
      </c>
      <c r="E21" s="407" t="s">
        <v>593</v>
      </c>
      <c r="F21" s="256" t="s">
        <v>971</v>
      </c>
      <c r="G21" s="256">
        <v>156</v>
      </c>
      <c r="H21" s="407"/>
      <c r="I21" s="408" t="s">
        <v>972</v>
      </c>
      <c r="J21" s="329" t="s">
        <v>594</v>
      </c>
      <c r="K21" s="329"/>
      <c r="L21" s="330"/>
      <c r="M21" s="331"/>
      <c r="N21" s="329"/>
      <c r="O21" s="381"/>
      <c r="P21" s="282">
        <f>VLOOKUP(D21,'MidCap Intra'!B4:C561,2,0)</f>
        <v>170.1</v>
      </c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3.9" customHeight="1">
      <c r="A22" s="404">
        <v>13</v>
      </c>
      <c r="B22" s="253">
        <v>44603</v>
      </c>
      <c r="C22" s="405"/>
      <c r="D22" s="406" t="s">
        <v>333</v>
      </c>
      <c r="E22" s="407" t="s">
        <v>593</v>
      </c>
      <c r="F22" s="256" t="s">
        <v>973</v>
      </c>
      <c r="G22" s="256">
        <v>798</v>
      </c>
      <c r="H22" s="407"/>
      <c r="I22" s="408" t="s">
        <v>974</v>
      </c>
      <c r="J22" s="329" t="s">
        <v>594</v>
      </c>
      <c r="K22" s="329"/>
      <c r="L22" s="330"/>
      <c r="M22" s="331"/>
      <c r="N22" s="329"/>
      <c r="O22" s="381"/>
      <c r="P22" s="436">
        <f>VLOOKUP(D22,'MidCap Intra'!B5:C562,2,0)</f>
        <v>840.5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3.9" customHeight="1">
      <c r="A23" s="404">
        <v>14</v>
      </c>
      <c r="B23" s="253">
        <v>44607</v>
      </c>
      <c r="C23" s="405"/>
      <c r="D23" s="406" t="s">
        <v>251</v>
      </c>
      <c r="E23" s="407" t="s">
        <v>593</v>
      </c>
      <c r="F23" s="256" t="s">
        <v>1038</v>
      </c>
      <c r="G23" s="256">
        <v>354</v>
      </c>
      <c r="H23" s="407"/>
      <c r="I23" s="408" t="s">
        <v>1039</v>
      </c>
      <c r="J23" s="329" t="s">
        <v>594</v>
      </c>
      <c r="K23" s="329"/>
      <c r="L23" s="330"/>
      <c r="M23" s="331"/>
      <c r="N23" s="329"/>
      <c r="O23" s="381"/>
      <c r="P23" s="436">
        <f>VLOOKUP(D23,'MidCap Intra'!B6:C563,2,0)</f>
        <v>380</v>
      </c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ht="13.9" customHeight="1">
      <c r="A24" s="391"/>
      <c r="B24" s="392"/>
      <c r="C24" s="393"/>
      <c r="D24" s="394"/>
      <c r="E24" s="395"/>
      <c r="F24" s="396"/>
      <c r="G24" s="396"/>
      <c r="H24" s="395"/>
      <c r="I24" s="397"/>
      <c r="J24" s="398"/>
      <c r="K24" s="391"/>
      <c r="L24" s="392"/>
      <c r="M24" s="393"/>
      <c r="N24" s="394"/>
      <c r="O24" s="395"/>
      <c r="P24" s="256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4.25" customHeight="1">
      <c r="A25" s="111"/>
      <c r="B25" s="112"/>
      <c r="C25" s="113"/>
      <c r="D25" s="114"/>
      <c r="E25" s="115"/>
      <c r="F25" s="115"/>
      <c r="H25" s="115"/>
      <c r="I25" s="116"/>
      <c r="J25" s="117"/>
      <c r="K25" s="117"/>
      <c r="L25" s="118"/>
      <c r="M25" s="119"/>
      <c r="N25" s="120"/>
      <c r="O25" s="121"/>
      <c r="P25" s="122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111"/>
      <c r="B26" s="112"/>
      <c r="C26" s="113"/>
      <c r="D26" s="114"/>
      <c r="E26" s="115"/>
      <c r="F26" s="115"/>
      <c r="G26" s="111"/>
      <c r="H26" s="115"/>
      <c r="I26" s="116"/>
      <c r="J26" s="117"/>
      <c r="K26" s="117"/>
      <c r="L26" s="118"/>
      <c r="M26" s="119"/>
      <c r="N26" s="120"/>
      <c r="O26" s="121"/>
      <c r="P26" s="122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" customHeight="1">
      <c r="A27" s="123" t="s">
        <v>596</v>
      </c>
      <c r="B27" s="124"/>
      <c r="C27" s="125"/>
      <c r="D27" s="126"/>
      <c r="E27" s="127"/>
      <c r="F27" s="127"/>
      <c r="G27" s="127"/>
      <c r="H27" s="127"/>
      <c r="I27" s="127"/>
      <c r="J27" s="128"/>
      <c r="K27" s="127"/>
      <c r="L27" s="129"/>
      <c r="M27" s="56"/>
      <c r="N27" s="128"/>
      <c r="O27" s="125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2" customHeight="1">
      <c r="A28" s="130" t="s">
        <v>597</v>
      </c>
      <c r="B28" s="123"/>
      <c r="C28" s="123"/>
      <c r="D28" s="123"/>
      <c r="E28" s="41"/>
      <c r="F28" s="131" t="s">
        <v>598</v>
      </c>
      <c r="G28" s="6"/>
      <c r="H28" s="6"/>
      <c r="I28" s="6"/>
      <c r="J28" s="132"/>
      <c r="K28" s="133"/>
      <c r="L28" s="133"/>
      <c r="M28" s="134"/>
      <c r="N28" s="1"/>
      <c r="O28" s="135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2" customHeight="1">
      <c r="A29" s="123" t="s">
        <v>599</v>
      </c>
      <c r="B29" s="123"/>
      <c r="C29" s="123"/>
      <c r="D29" s="123" t="s">
        <v>859</v>
      </c>
      <c r="E29" s="6"/>
      <c r="F29" s="131" t="s">
        <v>600</v>
      </c>
      <c r="G29" s="6"/>
      <c r="H29" s="6"/>
      <c r="I29" s="6"/>
      <c r="J29" s="132"/>
      <c r="K29" s="133"/>
      <c r="L29" s="133"/>
      <c r="M29" s="134"/>
      <c r="N29" s="1"/>
      <c r="O29" s="135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23"/>
      <c r="B30" s="123"/>
      <c r="C30" s="123"/>
      <c r="D30" s="123"/>
      <c r="E30" s="6"/>
      <c r="F30" s="6"/>
      <c r="G30" s="6"/>
      <c r="H30" s="6"/>
      <c r="I30" s="6"/>
      <c r="J30" s="136"/>
      <c r="K30" s="133"/>
      <c r="L30" s="133"/>
      <c r="M30" s="6"/>
      <c r="N30" s="137"/>
      <c r="O30" s="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.75" customHeight="1">
      <c r="A31" s="1"/>
      <c r="B31" s="138" t="s">
        <v>601</v>
      </c>
      <c r="C31" s="138"/>
      <c r="D31" s="138"/>
      <c r="E31" s="138"/>
      <c r="F31" s="139"/>
      <c r="G31" s="6"/>
      <c r="H31" s="6"/>
      <c r="I31" s="140"/>
      <c r="J31" s="141"/>
      <c r="K31" s="142"/>
      <c r="L31" s="141"/>
      <c r="M31" s="6"/>
      <c r="N31" s="1"/>
      <c r="O31" s="1"/>
      <c r="P31" s="1"/>
      <c r="R31" s="56"/>
      <c r="S31" s="1"/>
      <c r="T31" s="1"/>
      <c r="U31" s="1"/>
      <c r="V31" s="1"/>
      <c r="W31" s="1"/>
      <c r="X31" s="1"/>
      <c r="Y31" s="1"/>
      <c r="Z31" s="1"/>
    </row>
    <row r="32" spans="1:38" ht="38.25" customHeight="1">
      <c r="A32" s="95" t="s">
        <v>16</v>
      </c>
      <c r="B32" s="96" t="s">
        <v>568</v>
      </c>
      <c r="C32" s="98"/>
      <c r="D32" s="97" t="s">
        <v>579</v>
      </c>
      <c r="E32" s="96" t="s">
        <v>580</v>
      </c>
      <c r="F32" s="96" t="s">
        <v>581</v>
      </c>
      <c r="G32" s="96" t="s">
        <v>602</v>
      </c>
      <c r="H32" s="96" t="s">
        <v>583</v>
      </c>
      <c r="I32" s="96" t="s">
        <v>584</v>
      </c>
      <c r="J32" s="96" t="s">
        <v>585</v>
      </c>
      <c r="K32" s="96" t="s">
        <v>603</v>
      </c>
      <c r="L32" s="144" t="s">
        <v>587</v>
      </c>
      <c r="M32" s="98" t="s">
        <v>588</v>
      </c>
      <c r="N32" s="95" t="s">
        <v>589</v>
      </c>
      <c r="O32" s="336" t="s">
        <v>590</v>
      </c>
      <c r="P32" s="288"/>
      <c r="Q32" s="1"/>
      <c r="R32" s="333"/>
      <c r="S32" s="333"/>
      <c r="T32" s="333"/>
      <c r="U32" s="303"/>
      <c r="V32" s="303"/>
      <c r="W32" s="303"/>
      <c r="X32" s="303"/>
      <c r="Y32" s="303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s="263" customFormat="1" ht="15" customHeight="1">
      <c r="A33" s="415">
        <v>1</v>
      </c>
      <c r="B33" s="340">
        <v>44586</v>
      </c>
      <c r="C33" s="341"/>
      <c r="D33" s="416" t="s">
        <v>309</v>
      </c>
      <c r="E33" s="339" t="s">
        <v>593</v>
      </c>
      <c r="F33" s="339">
        <v>615</v>
      </c>
      <c r="G33" s="339">
        <v>595</v>
      </c>
      <c r="H33" s="339">
        <v>595</v>
      </c>
      <c r="I33" s="339" t="s">
        <v>861</v>
      </c>
      <c r="J33" s="417" t="s">
        <v>919</v>
      </c>
      <c r="K33" s="417">
        <f t="shared" ref="K33" si="15">H33-F33</f>
        <v>-20</v>
      </c>
      <c r="L33" s="418">
        <f>(F33*-0.7)/100</f>
        <v>-4.3049999999999997</v>
      </c>
      <c r="M33" s="419">
        <f t="shared" ref="M33" si="16">(K33+L33)/F33</f>
        <v>-3.9520325203252035E-2</v>
      </c>
      <c r="N33" s="417" t="s">
        <v>604</v>
      </c>
      <c r="O33" s="420">
        <v>44596</v>
      </c>
      <c r="P33" s="334"/>
      <c r="Q33" s="334"/>
      <c r="R33" s="335" t="s">
        <v>595</v>
      </c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332"/>
      <c r="AJ33" s="302"/>
      <c r="AK33" s="302"/>
      <c r="AL33" s="302"/>
    </row>
    <row r="34" spans="1:38" s="263" customFormat="1" ht="15" customHeight="1">
      <c r="A34" s="337">
        <v>2</v>
      </c>
      <c r="B34" s="250">
        <v>44589</v>
      </c>
      <c r="C34" s="292"/>
      <c r="D34" s="338" t="s">
        <v>180</v>
      </c>
      <c r="E34" s="291" t="s">
        <v>593</v>
      </c>
      <c r="F34" s="291">
        <v>41.15</v>
      </c>
      <c r="G34" s="291">
        <v>39.9</v>
      </c>
      <c r="H34" s="291">
        <v>42.7</v>
      </c>
      <c r="I34" s="291" t="s">
        <v>878</v>
      </c>
      <c r="J34" s="99" t="s">
        <v>904</v>
      </c>
      <c r="K34" s="99">
        <f t="shared" ref="K34" si="17">H34-F34</f>
        <v>1.5500000000000043</v>
      </c>
      <c r="L34" s="100">
        <f>(F34*-0.7)/100</f>
        <v>-0.28804999999999997</v>
      </c>
      <c r="M34" s="101">
        <f t="shared" ref="M34" si="18">(K34+L34)/F34</f>
        <v>3.0667071688942997E-2</v>
      </c>
      <c r="N34" s="99" t="s">
        <v>591</v>
      </c>
      <c r="O34" s="102">
        <v>44594</v>
      </c>
      <c r="P34" s="334"/>
      <c r="Q34" s="334"/>
      <c r="R34" s="335" t="s">
        <v>592</v>
      </c>
      <c r="S34" s="251"/>
      <c r="T34" s="251"/>
      <c r="U34" s="251"/>
      <c r="V34" s="251"/>
      <c r="W34" s="251"/>
      <c r="X34" s="251"/>
      <c r="Y34" s="251"/>
      <c r="Z34" s="251"/>
      <c r="AA34" s="251"/>
      <c r="AB34" s="251"/>
      <c r="AC34" s="251"/>
      <c r="AD34" s="251"/>
      <c r="AE34" s="251"/>
      <c r="AF34" s="251"/>
      <c r="AG34" s="251"/>
      <c r="AH34" s="251"/>
      <c r="AI34" s="332"/>
      <c r="AJ34" s="302"/>
      <c r="AK34" s="302"/>
      <c r="AL34" s="302"/>
    </row>
    <row r="35" spans="1:38" s="263" customFormat="1" ht="15" customHeight="1">
      <c r="A35" s="337">
        <v>3</v>
      </c>
      <c r="B35" s="250">
        <v>44593</v>
      </c>
      <c r="C35" s="292"/>
      <c r="D35" s="338" t="s">
        <v>146</v>
      </c>
      <c r="E35" s="291" t="s">
        <v>593</v>
      </c>
      <c r="F35" s="291">
        <v>1955</v>
      </c>
      <c r="G35" s="291">
        <v>1880</v>
      </c>
      <c r="H35" s="291">
        <v>1997.5</v>
      </c>
      <c r="I35" s="291" t="s">
        <v>892</v>
      </c>
      <c r="J35" s="99" t="s">
        <v>905</v>
      </c>
      <c r="K35" s="99">
        <f t="shared" ref="K35:K36" si="19">H35-F35</f>
        <v>42.5</v>
      </c>
      <c r="L35" s="100">
        <f>(F35*-0.07)/100</f>
        <v>-1.3685000000000003</v>
      </c>
      <c r="M35" s="101">
        <f t="shared" ref="M35:M36" si="20">(K35+L35)/F35</f>
        <v>2.1039130434782609E-2</v>
      </c>
      <c r="N35" s="99" t="s">
        <v>591</v>
      </c>
      <c r="O35" s="414">
        <v>44593</v>
      </c>
      <c r="P35" s="334"/>
      <c r="Q35" s="334"/>
      <c r="R35" s="335" t="s">
        <v>592</v>
      </c>
      <c r="S35" s="251"/>
      <c r="T35" s="251"/>
      <c r="U35" s="251"/>
      <c r="V35" s="251"/>
      <c r="W35" s="251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332"/>
      <c r="AJ35" s="302"/>
      <c r="AK35" s="302"/>
      <c r="AL35" s="302"/>
    </row>
    <row r="36" spans="1:38" s="263" customFormat="1" ht="15" customHeight="1">
      <c r="A36" s="415">
        <v>4</v>
      </c>
      <c r="B36" s="340">
        <v>44593</v>
      </c>
      <c r="C36" s="341"/>
      <c r="D36" s="416" t="s">
        <v>137</v>
      </c>
      <c r="E36" s="339" t="s">
        <v>593</v>
      </c>
      <c r="F36" s="339">
        <v>863.5</v>
      </c>
      <c r="G36" s="339">
        <v>839</v>
      </c>
      <c r="H36" s="339">
        <v>839</v>
      </c>
      <c r="I36" s="339" t="s">
        <v>893</v>
      </c>
      <c r="J36" s="417" t="s">
        <v>942</v>
      </c>
      <c r="K36" s="417">
        <f t="shared" si="19"/>
        <v>-24.5</v>
      </c>
      <c r="L36" s="418">
        <f>(F36*-0.7)/100</f>
        <v>-6.0444999999999993</v>
      </c>
      <c r="M36" s="419">
        <f t="shared" si="20"/>
        <v>-3.5372900984365949E-2</v>
      </c>
      <c r="N36" s="417" t="s">
        <v>604</v>
      </c>
      <c r="O36" s="420">
        <v>44599</v>
      </c>
      <c r="P36" s="334"/>
      <c r="Q36" s="334"/>
      <c r="R36" s="335" t="s">
        <v>592</v>
      </c>
      <c r="S36" s="251"/>
      <c r="T36" s="251"/>
      <c r="U36" s="251"/>
      <c r="V36" s="251"/>
      <c r="W36" s="251"/>
      <c r="X36" s="251"/>
      <c r="Y36" s="251"/>
      <c r="Z36" s="251"/>
      <c r="AA36" s="251"/>
      <c r="AB36" s="251"/>
      <c r="AC36" s="251"/>
      <c r="AD36" s="251"/>
      <c r="AE36" s="251"/>
      <c r="AF36" s="251"/>
      <c r="AG36" s="251"/>
      <c r="AH36" s="251"/>
      <c r="AI36" s="332"/>
      <c r="AJ36" s="302"/>
      <c r="AK36" s="302"/>
      <c r="AL36" s="302"/>
    </row>
    <row r="37" spans="1:38" s="263" customFormat="1" ht="15" customHeight="1">
      <c r="A37" s="337">
        <v>5</v>
      </c>
      <c r="B37" s="250">
        <v>44593</v>
      </c>
      <c r="C37" s="292"/>
      <c r="D37" s="338" t="s">
        <v>51</v>
      </c>
      <c r="E37" s="291" t="s">
        <v>593</v>
      </c>
      <c r="F37" s="291">
        <v>374</v>
      </c>
      <c r="G37" s="291">
        <v>364</v>
      </c>
      <c r="H37" s="291">
        <v>385</v>
      </c>
      <c r="I37" s="291" t="s">
        <v>894</v>
      </c>
      <c r="J37" s="99" t="s">
        <v>903</v>
      </c>
      <c r="K37" s="99">
        <f t="shared" ref="K37" si="21">H37-F37</f>
        <v>11</v>
      </c>
      <c r="L37" s="100">
        <f>(F37*-0.7)/100</f>
        <v>-2.6180000000000003</v>
      </c>
      <c r="M37" s="101">
        <f t="shared" ref="M37" si="22">(K37+L37)/F37</f>
        <v>2.2411764705882353E-2</v>
      </c>
      <c r="N37" s="99" t="s">
        <v>591</v>
      </c>
      <c r="O37" s="102">
        <v>44594</v>
      </c>
      <c r="P37" s="334"/>
      <c r="Q37" s="334"/>
      <c r="R37" s="335" t="s">
        <v>592</v>
      </c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  <c r="AH37" s="251"/>
      <c r="AI37" s="332"/>
      <c r="AJ37" s="302"/>
      <c r="AK37" s="302"/>
      <c r="AL37" s="302"/>
    </row>
    <row r="38" spans="1:38" s="263" customFormat="1" ht="15" customHeight="1">
      <c r="A38" s="337">
        <v>6</v>
      </c>
      <c r="B38" s="250">
        <v>44593</v>
      </c>
      <c r="C38" s="292"/>
      <c r="D38" s="338" t="s">
        <v>391</v>
      </c>
      <c r="E38" s="291" t="s">
        <v>593</v>
      </c>
      <c r="F38" s="291">
        <v>126.5</v>
      </c>
      <c r="G38" s="291">
        <v>122</v>
      </c>
      <c r="H38" s="291">
        <v>130.25</v>
      </c>
      <c r="I38" s="291" t="s">
        <v>895</v>
      </c>
      <c r="J38" s="99" t="s">
        <v>902</v>
      </c>
      <c r="K38" s="99">
        <f t="shared" ref="K38:K39" si="23">H38-F38</f>
        <v>3.75</v>
      </c>
      <c r="L38" s="100">
        <f>(F38*-0.7)/100</f>
        <v>-0.88549999999999995</v>
      </c>
      <c r="M38" s="101">
        <f t="shared" ref="M38:M39" si="24">(K38+L38)/F38</f>
        <v>2.2644268774703557E-2</v>
      </c>
      <c r="N38" s="99" t="s">
        <v>591</v>
      </c>
      <c r="O38" s="102">
        <v>44594</v>
      </c>
      <c r="P38" s="334"/>
      <c r="Q38" s="334"/>
      <c r="R38" s="335" t="s">
        <v>595</v>
      </c>
      <c r="S38" s="251"/>
      <c r="T38" s="251"/>
      <c r="U38" s="251"/>
      <c r="V38" s="251"/>
      <c r="W38" s="251"/>
      <c r="X38" s="251"/>
      <c r="Y38" s="251"/>
      <c r="Z38" s="251"/>
      <c r="AA38" s="251"/>
      <c r="AB38" s="251"/>
      <c r="AC38" s="251"/>
      <c r="AD38" s="251"/>
      <c r="AE38" s="251"/>
      <c r="AF38" s="251"/>
      <c r="AG38" s="251"/>
      <c r="AH38" s="251"/>
      <c r="AI38" s="332"/>
      <c r="AJ38" s="302"/>
      <c r="AK38" s="302"/>
      <c r="AL38" s="302"/>
    </row>
    <row r="39" spans="1:38" s="263" customFormat="1" ht="15" customHeight="1">
      <c r="A39" s="415">
        <v>7</v>
      </c>
      <c r="B39" s="340">
        <v>44593</v>
      </c>
      <c r="C39" s="341"/>
      <c r="D39" s="416" t="s">
        <v>416</v>
      </c>
      <c r="E39" s="339" t="s">
        <v>593</v>
      </c>
      <c r="F39" s="339">
        <v>3357.5</v>
      </c>
      <c r="G39" s="339">
        <v>3250</v>
      </c>
      <c r="H39" s="339">
        <v>3250</v>
      </c>
      <c r="I39" s="339" t="s">
        <v>896</v>
      </c>
      <c r="J39" s="417" t="s">
        <v>964</v>
      </c>
      <c r="K39" s="417">
        <f t="shared" si="23"/>
        <v>-107.5</v>
      </c>
      <c r="L39" s="418">
        <f>(F39*-0.7)/100</f>
        <v>-23.502500000000001</v>
      </c>
      <c r="M39" s="419">
        <f t="shared" si="24"/>
        <v>-3.9017870439314963E-2</v>
      </c>
      <c r="N39" s="417" t="s">
        <v>604</v>
      </c>
      <c r="O39" s="420">
        <v>44603</v>
      </c>
      <c r="P39" s="334"/>
      <c r="Q39" s="334"/>
      <c r="R39" s="335" t="s">
        <v>595</v>
      </c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332"/>
      <c r="AJ39" s="302"/>
      <c r="AK39" s="302"/>
      <c r="AL39" s="302"/>
    </row>
    <row r="40" spans="1:38" s="263" customFormat="1" ht="15" customHeight="1">
      <c r="A40" s="337">
        <v>8</v>
      </c>
      <c r="B40" s="250">
        <v>44595</v>
      </c>
      <c r="C40" s="292"/>
      <c r="D40" s="338" t="s">
        <v>54</v>
      </c>
      <c r="E40" s="291" t="s">
        <v>593</v>
      </c>
      <c r="F40" s="291">
        <v>219.5</v>
      </c>
      <c r="G40" s="291">
        <v>213.5</v>
      </c>
      <c r="H40" s="291">
        <v>226</v>
      </c>
      <c r="I40" s="291" t="s">
        <v>907</v>
      </c>
      <c r="J40" s="99" t="s">
        <v>908</v>
      </c>
      <c r="K40" s="99">
        <f t="shared" ref="K40:K41" si="25">H40-F40</f>
        <v>6.5</v>
      </c>
      <c r="L40" s="100">
        <f>(F40*-0.07)/100</f>
        <v>-0.15365000000000001</v>
      </c>
      <c r="M40" s="101">
        <f t="shared" ref="M40:M41" si="26">(K40+L40)/F40</f>
        <v>2.8912756264236904E-2</v>
      </c>
      <c r="N40" s="99" t="s">
        <v>591</v>
      </c>
      <c r="O40" s="414">
        <v>44595</v>
      </c>
      <c r="P40" s="334"/>
      <c r="Q40" s="334"/>
      <c r="R40" s="335" t="s">
        <v>595</v>
      </c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332"/>
      <c r="AJ40" s="302"/>
      <c r="AK40" s="302"/>
      <c r="AL40" s="302"/>
    </row>
    <row r="41" spans="1:38" s="263" customFormat="1" ht="15" customHeight="1">
      <c r="A41" s="415">
        <v>9</v>
      </c>
      <c r="B41" s="340">
        <v>44595</v>
      </c>
      <c r="C41" s="341"/>
      <c r="D41" s="416" t="s">
        <v>146</v>
      </c>
      <c r="E41" s="339" t="s">
        <v>593</v>
      </c>
      <c r="F41" s="339">
        <v>1952.5</v>
      </c>
      <c r="G41" s="339">
        <v>1890</v>
      </c>
      <c r="H41" s="339">
        <v>1890</v>
      </c>
      <c r="I41" s="339" t="s">
        <v>909</v>
      </c>
      <c r="J41" s="417" t="s">
        <v>982</v>
      </c>
      <c r="K41" s="417">
        <f t="shared" si="25"/>
        <v>-62.5</v>
      </c>
      <c r="L41" s="418">
        <f>(F41*-0.7)/100</f>
        <v>-13.6675</v>
      </c>
      <c r="M41" s="419">
        <f t="shared" si="26"/>
        <v>-3.9010243277848911E-2</v>
      </c>
      <c r="N41" s="417" t="s">
        <v>604</v>
      </c>
      <c r="O41" s="420">
        <v>44603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10</v>
      </c>
      <c r="B42" s="250">
        <v>44599</v>
      </c>
      <c r="C42" s="292"/>
      <c r="D42" s="338" t="s">
        <v>451</v>
      </c>
      <c r="E42" s="291" t="s">
        <v>593</v>
      </c>
      <c r="F42" s="291">
        <v>348</v>
      </c>
      <c r="G42" s="291">
        <v>338</v>
      </c>
      <c r="H42" s="291">
        <v>358.5</v>
      </c>
      <c r="I42" s="291" t="s">
        <v>928</v>
      </c>
      <c r="J42" s="99" t="s">
        <v>943</v>
      </c>
      <c r="K42" s="99">
        <f t="shared" ref="K42:K43" si="27">H42-F42</f>
        <v>10.5</v>
      </c>
      <c r="L42" s="100">
        <f>(F42*-0.7)/100</f>
        <v>-2.4359999999999999</v>
      </c>
      <c r="M42" s="101">
        <f t="shared" ref="M42:M43" si="28">(K42+L42)/F42</f>
        <v>2.3172413793103447E-2</v>
      </c>
      <c r="N42" s="99" t="s">
        <v>591</v>
      </c>
      <c r="O42" s="102">
        <v>44600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415">
        <v>11</v>
      </c>
      <c r="B43" s="340">
        <v>44601</v>
      </c>
      <c r="C43" s="341"/>
      <c r="D43" s="416" t="s">
        <v>845</v>
      </c>
      <c r="E43" s="339" t="s">
        <v>593</v>
      </c>
      <c r="F43" s="339">
        <v>2675</v>
      </c>
      <c r="G43" s="339">
        <v>2590</v>
      </c>
      <c r="H43" s="339">
        <v>2590</v>
      </c>
      <c r="I43" s="339" t="s">
        <v>953</v>
      </c>
      <c r="J43" s="417" t="s">
        <v>985</v>
      </c>
      <c r="K43" s="417">
        <f t="shared" si="27"/>
        <v>-85</v>
      </c>
      <c r="L43" s="418">
        <f>(F43*-0.7)/100</f>
        <v>-18.724999999999998</v>
      </c>
      <c r="M43" s="419">
        <f t="shared" si="28"/>
        <v>-3.8775700934579438E-2</v>
      </c>
      <c r="N43" s="417" t="s">
        <v>604</v>
      </c>
      <c r="O43" s="420">
        <v>44603</v>
      </c>
      <c r="P43" s="334"/>
      <c r="Q43" s="334"/>
      <c r="R43" s="335" t="s">
        <v>592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12</v>
      </c>
      <c r="B44" s="250">
        <v>44601</v>
      </c>
      <c r="C44" s="292"/>
      <c r="D44" s="338" t="s">
        <v>451</v>
      </c>
      <c r="E44" s="291" t="s">
        <v>593</v>
      </c>
      <c r="F44" s="291">
        <v>361.5</v>
      </c>
      <c r="G44" s="291">
        <v>349</v>
      </c>
      <c r="H44" s="291">
        <v>372.5</v>
      </c>
      <c r="I44" s="291" t="s">
        <v>954</v>
      </c>
      <c r="J44" s="99" t="s">
        <v>903</v>
      </c>
      <c r="K44" s="99">
        <f t="shared" ref="K44:K45" si="29">H44-F44</f>
        <v>11</v>
      </c>
      <c r="L44" s="100">
        <f>(F44*-0.7)/100</f>
        <v>-2.5305</v>
      </c>
      <c r="M44" s="101">
        <f t="shared" ref="M44:M45" si="30">(K44+L44)/F44</f>
        <v>2.3428769017980636E-2</v>
      </c>
      <c r="N44" s="99" t="s">
        <v>591</v>
      </c>
      <c r="O44" s="102">
        <v>44602</v>
      </c>
      <c r="P44" s="334"/>
      <c r="Q44" s="334"/>
      <c r="R44" s="335" t="s">
        <v>592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415">
        <v>13</v>
      </c>
      <c r="B45" s="340">
        <v>44602</v>
      </c>
      <c r="C45" s="341"/>
      <c r="D45" s="416" t="s">
        <v>197</v>
      </c>
      <c r="E45" s="339" t="s">
        <v>593</v>
      </c>
      <c r="F45" s="339">
        <v>967.5</v>
      </c>
      <c r="G45" s="339">
        <v>940</v>
      </c>
      <c r="H45" s="339">
        <v>940</v>
      </c>
      <c r="I45" s="339" t="s">
        <v>959</v>
      </c>
      <c r="J45" s="417" t="s">
        <v>963</v>
      </c>
      <c r="K45" s="417">
        <f t="shared" si="29"/>
        <v>-27.5</v>
      </c>
      <c r="L45" s="418">
        <f>(F45*-0.7)/100</f>
        <v>-6.7725</v>
      </c>
      <c r="M45" s="419">
        <f t="shared" si="30"/>
        <v>-3.5423772609819125E-2</v>
      </c>
      <c r="N45" s="417" t="s">
        <v>604</v>
      </c>
      <c r="O45" s="420">
        <v>44606</v>
      </c>
      <c r="P45" s="334"/>
      <c r="Q45" s="334"/>
      <c r="R45" s="335" t="s">
        <v>595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26">
        <v>14</v>
      </c>
      <c r="B46" s="253">
        <v>44603</v>
      </c>
      <c r="C46" s="327"/>
      <c r="D46" s="328" t="s">
        <v>965</v>
      </c>
      <c r="E46" s="256" t="s">
        <v>593</v>
      </c>
      <c r="F46" s="256" t="s">
        <v>966</v>
      </c>
      <c r="G46" s="256">
        <v>1095</v>
      </c>
      <c r="H46" s="256"/>
      <c r="I46" s="256" t="s">
        <v>967</v>
      </c>
      <c r="J46" s="329" t="s">
        <v>594</v>
      </c>
      <c r="K46" s="329"/>
      <c r="L46" s="330"/>
      <c r="M46" s="331"/>
      <c r="N46" s="329"/>
      <c r="O46" s="381"/>
      <c r="P46" s="334"/>
      <c r="Q46" s="334"/>
      <c r="R46" s="335" t="s">
        <v>592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415">
        <v>15</v>
      </c>
      <c r="B47" s="340">
        <v>44603</v>
      </c>
      <c r="C47" s="341"/>
      <c r="D47" s="416" t="s">
        <v>522</v>
      </c>
      <c r="E47" s="339" t="s">
        <v>593</v>
      </c>
      <c r="F47" s="339">
        <v>2003</v>
      </c>
      <c r="G47" s="339">
        <v>1940</v>
      </c>
      <c r="H47" s="339">
        <v>1940</v>
      </c>
      <c r="I47" s="339" t="s">
        <v>969</v>
      </c>
      <c r="J47" s="417" t="s">
        <v>986</v>
      </c>
      <c r="K47" s="417">
        <f t="shared" ref="K47:K49" si="31">H47-F47</f>
        <v>-63</v>
      </c>
      <c r="L47" s="418">
        <f>(F47*-0.7)/100</f>
        <v>-14.020999999999999</v>
      </c>
      <c r="M47" s="419">
        <f t="shared" ref="M47:M49" si="32">(K47+L47)/F47</f>
        <v>-3.8452820768846728E-2</v>
      </c>
      <c r="N47" s="417" t="s">
        <v>604</v>
      </c>
      <c r="O47" s="420">
        <v>44606</v>
      </c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415">
        <v>16</v>
      </c>
      <c r="B48" s="340">
        <v>44603</v>
      </c>
      <c r="C48" s="341"/>
      <c r="D48" s="416" t="s">
        <v>350</v>
      </c>
      <c r="E48" s="339" t="s">
        <v>593</v>
      </c>
      <c r="F48" s="339">
        <v>761</v>
      </c>
      <c r="G48" s="339">
        <v>735</v>
      </c>
      <c r="H48" s="339">
        <v>735</v>
      </c>
      <c r="I48" s="339" t="s">
        <v>970</v>
      </c>
      <c r="J48" s="417" t="s">
        <v>987</v>
      </c>
      <c r="K48" s="417">
        <f t="shared" si="31"/>
        <v>-26</v>
      </c>
      <c r="L48" s="418">
        <f>(F48*-0.7)/100</f>
        <v>-5.3269999999999991</v>
      </c>
      <c r="M48" s="419">
        <f t="shared" si="32"/>
        <v>-4.1165571616294347E-2</v>
      </c>
      <c r="N48" s="417" t="s">
        <v>604</v>
      </c>
      <c r="O48" s="420">
        <v>44606</v>
      </c>
      <c r="P48" s="334"/>
      <c r="Q48" s="334"/>
      <c r="R48" s="335" t="s">
        <v>595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37">
        <v>17</v>
      </c>
      <c r="B49" s="250">
        <v>44607</v>
      </c>
      <c r="C49" s="292"/>
      <c r="D49" s="338" t="s">
        <v>534</v>
      </c>
      <c r="E49" s="291" t="s">
        <v>593</v>
      </c>
      <c r="F49" s="291">
        <v>1212.5</v>
      </c>
      <c r="G49" s="291">
        <v>1180</v>
      </c>
      <c r="H49" s="291">
        <v>1240</v>
      </c>
      <c r="I49" s="291" t="s">
        <v>1017</v>
      </c>
      <c r="J49" s="99" t="s">
        <v>1018</v>
      </c>
      <c r="K49" s="421">
        <f t="shared" si="31"/>
        <v>27.5</v>
      </c>
      <c r="L49" s="380">
        <f>(F49*-0.07)/100</f>
        <v>-0.84875000000000012</v>
      </c>
      <c r="M49" s="454">
        <f t="shared" si="32"/>
        <v>2.1980412371134021E-2</v>
      </c>
      <c r="N49" s="99" t="s">
        <v>591</v>
      </c>
      <c r="O49" s="102">
        <v>44607</v>
      </c>
      <c r="P49" s="334"/>
      <c r="Q49" s="334"/>
      <c r="R49" s="335" t="s">
        <v>592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63" customFormat="1" ht="15" customHeight="1">
      <c r="A50" s="337">
        <v>18</v>
      </c>
      <c r="B50" s="250">
        <v>44607</v>
      </c>
      <c r="C50" s="292"/>
      <c r="D50" s="338" t="s">
        <v>201</v>
      </c>
      <c r="E50" s="291" t="s">
        <v>593</v>
      </c>
      <c r="F50" s="291">
        <v>1184</v>
      </c>
      <c r="G50" s="291">
        <v>1144</v>
      </c>
      <c r="H50" s="291">
        <v>1211</v>
      </c>
      <c r="I50" s="291">
        <v>1250</v>
      </c>
      <c r="J50" s="99" t="s">
        <v>1037</v>
      </c>
      <c r="K50" s="421">
        <f t="shared" ref="K50" si="33">H50-F50</f>
        <v>27</v>
      </c>
      <c r="L50" s="380">
        <f>(F50*-0.07)/100</f>
        <v>-0.82880000000000009</v>
      </c>
      <c r="M50" s="454">
        <f t="shared" ref="M50" si="34">(K50+L50)/F50</f>
        <v>2.2104054054054054E-2</v>
      </c>
      <c r="N50" s="99" t="s">
        <v>591</v>
      </c>
      <c r="O50" s="102">
        <v>44607</v>
      </c>
      <c r="P50" s="334"/>
      <c r="Q50" s="334"/>
      <c r="R50" s="335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32"/>
      <c r="AJ50" s="302"/>
      <c r="AK50" s="302"/>
      <c r="AL50" s="302"/>
    </row>
    <row r="51" spans="1:38" s="263" customFormat="1" ht="15" customHeight="1">
      <c r="A51" s="326"/>
      <c r="B51" s="253"/>
      <c r="C51" s="327"/>
      <c r="D51" s="328"/>
      <c r="E51" s="256"/>
      <c r="F51" s="256"/>
      <c r="G51" s="256"/>
      <c r="H51" s="256"/>
      <c r="I51" s="256"/>
      <c r="J51" s="329"/>
      <c r="K51" s="329"/>
      <c r="L51" s="330"/>
      <c r="M51" s="331"/>
      <c r="N51" s="329"/>
      <c r="O51" s="381"/>
      <c r="P51" s="334"/>
      <c r="Q51" s="334"/>
      <c r="R51" s="335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32"/>
      <c r="AJ51" s="302"/>
      <c r="AK51" s="302"/>
      <c r="AL51" s="302"/>
    </row>
    <row r="52" spans="1:38" s="263" customFormat="1" ht="15" customHeight="1">
      <c r="A52" s="326"/>
      <c r="B52" s="253"/>
      <c r="C52" s="327"/>
      <c r="D52" s="328"/>
      <c r="E52" s="256"/>
      <c r="F52" s="256"/>
      <c r="G52" s="256"/>
      <c r="H52" s="256"/>
      <c r="I52" s="256"/>
      <c r="J52" s="329"/>
      <c r="K52" s="329"/>
      <c r="L52" s="330"/>
      <c r="M52" s="331"/>
      <c r="N52" s="329"/>
      <c r="O52" s="381"/>
      <c r="P52" s="334"/>
      <c r="Q52" s="334"/>
      <c r="R52" s="335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32"/>
      <c r="AJ52" s="302"/>
      <c r="AK52" s="302"/>
      <c r="AL52" s="302"/>
    </row>
    <row r="53" spans="1:38" s="276" customFormat="1" ht="15" customHeight="1">
      <c r="K53" s="257"/>
      <c r="L53" s="289"/>
      <c r="M53" s="357"/>
      <c r="N53" s="257"/>
      <c r="O53" s="300"/>
      <c r="P53" s="1"/>
      <c r="Q53" s="1"/>
      <c r="R53" s="353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359"/>
      <c r="AJ53" s="358"/>
      <c r="AK53" s="358"/>
      <c r="AL53" s="358"/>
    </row>
    <row r="54" spans="1:38" ht="15" customHeight="1">
      <c r="A54" s="344"/>
      <c r="B54" s="345"/>
      <c r="C54" s="346"/>
      <c r="D54" s="347"/>
      <c r="E54" s="348"/>
      <c r="F54" s="348"/>
      <c r="G54" s="348"/>
      <c r="H54" s="348"/>
      <c r="I54" s="348"/>
      <c r="J54" s="349"/>
      <c r="K54" s="349"/>
      <c r="L54" s="350"/>
      <c r="M54" s="351"/>
      <c r="N54" s="349"/>
      <c r="O54" s="352"/>
      <c r="P54" s="1"/>
      <c r="Q54" s="1"/>
      <c r="R54" s="353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44.25" customHeight="1">
      <c r="A55" s="123" t="s">
        <v>596</v>
      </c>
      <c r="B55" s="146"/>
      <c r="C55" s="146"/>
      <c r="D55" s="1"/>
      <c r="E55" s="6"/>
      <c r="F55" s="6"/>
      <c r="G55" s="6"/>
      <c r="H55" s="6" t="s">
        <v>608</v>
      </c>
      <c r="I55" s="6"/>
      <c r="J55" s="6"/>
      <c r="K55" s="119"/>
      <c r="L55" s="148"/>
      <c r="M55" s="119"/>
      <c r="N55" s="120"/>
      <c r="O55" s="119"/>
      <c r="P55" s="1"/>
      <c r="Q55" s="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305"/>
      <c r="AD55" s="305"/>
      <c r="AE55" s="305"/>
      <c r="AF55" s="305"/>
      <c r="AG55" s="305"/>
      <c r="AH55" s="305"/>
    </row>
    <row r="56" spans="1:38" ht="12.75" customHeight="1">
      <c r="A56" s="130" t="s">
        <v>597</v>
      </c>
      <c r="B56" s="123"/>
      <c r="C56" s="123"/>
      <c r="D56" s="123"/>
      <c r="E56" s="41"/>
      <c r="F56" s="131" t="s">
        <v>598</v>
      </c>
      <c r="G56" s="56"/>
      <c r="H56" s="41"/>
      <c r="I56" s="56"/>
      <c r="J56" s="6"/>
      <c r="K56" s="149"/>
      <c r="L56" s="150"/>
      <c r="M56" s="6"/>
      <c r="N56" s="113"/>
      <c r="O56" s="151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30"/>
      <c r="B57" s="123"/>
      <c r="C57" s="123"/>
      <c r="D57" s="123"/>
      <c r="E57" s="6"/>
      <c r="F57" s="131" t="s">
        <v>600</v>
      </c>
      <c r="G57" s="56"/>
      <c r="H57" s="41"/>
      <c r="I57" s="56"/>
      <c r="J57" s="6"/>
      <c r="K57" s="149"/>
      <c r="L57" s="150"/>
      <c r="M57" s="6"/>
      <c r="N57" s="113"/>
      <c r="O57" s="15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4.25" customHeight="1">
      <c r="A58" s="123"/>
      <c r="B58" s="123"/>
      <c r="C58" s="123"/>
      <c r="D58" s="123"/>
      <c r="E58" s="6"/>
      <c r="F58" s="6"/>
      <c r="G58" s="6"/>
      <c r="H58" s="6"/>
      <c r="I58" s="6"/>
      <c r="J58" s="136"/>
      <c r="K58" s="133"/>
      <c r="L58" s="134"/>
      <c r="M58" s="6"/>
      <c r="N58" s="137"/>
      <c r="O58" s="1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2.75" customHeight="1">
      <c r="A59" s="152" t="s">
        <v>609</v>
      </c>
      <c r="B59" s="152"/>
      <c r="C59" s="152"/>
      <c r="D59" s="152"/>
      <c r="E59" s="6"/>
      <c r="F59" s="6"/>
      <c r="G59" s="6"/>
      <c r="H59" s="6"/>
      <c r="I59" s="6"/>
      <c r="J59" s="6"/>
      <c r="K59" s="6"/>
      <c r="L59" s="6"/>
      <c r="M59" s="6"/>
      <c r="N59" s="6"/>
      <c r="O59" s="2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38.25" customHeight="1">
      <c r="A60" s="96" t="s">
        <v>16</v>
      </c>
      <c r="B60" s="96" t="s">
        <v>568</v>
      </c>
      <c r="C60" s="96"/>
      <c r="D60" s="97" t="s">
        <v>579</v>
      </c>
      <c r="E60" s="96" t="s">
        <v>580</v>
      </c>
      <c r="F60" s="96" t="s">
        <v>581</v>
      </c>
      <c r="G60" s="96" t="s">
        <v>602</v>
      </c>
      <c r="H60" s="96" t="s">
        <v>583</v>
      </c>
      <c r="I60" s="96" t="s">
        <v>584</v>
      </c>
      <c r="J60" s="95" t="s">
        <v>585</v>
      </c>
      <c r="K60" s="153" t="s">
        <v>610</v>
      </c>
      <c r="L60" s="98" t="s">
        <v>587</v>
      </c>
      <c r="M60" s="153" t="s">
        <v>611</v>
      </c>
      <c r="N60" s="96" t="s">
        <v>612</v>
      </c>
      <c r="O60" s="95" t="s">
        <v>589</v>
      </c>
      <c r="P60" s="97" t="s">
        <v>590</v>
      </c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s="252" customFormat="1" ht="13.5" customHeight="1">
      <c r="A61" s="339">
        <v>1</v>
      </c>
      <c r="B61" s="340">
        <v>44593</v>
      </c>
      <c r="C61" s="376"/>
      <c r="D61" s="376" t="s">
        <v>887</v>
      </c>
      <c r="E61" s="339" t="s">
        <v>593</v>
      </c>
      <c r="F61" s="339">
        <v>2414</v>
      </c>
      <c r="G61" s="339">
        <v>238</v>
      </c>
      <c r="H61" s="343">
        <v>2380</v>
      </c>
      <c r="I61" s="343" t="s">
        <v>888</v>
      </c>
      <c r="J61" s="354" t="s">
        <v>984</v>
      </c>
      <c r="K61" s="343">
        <f t="shared" ref="K61" si="35">H61-F61</f>
        <v>-34</v>
      </c>
      <c r="L61" s="372">
        <f t="shared" ref="L61:L63" si="36">(H61*N61)*0.07%</f>
        <v>624.75000000000011</v>
      </c>
      <c r="M61" s="373">
        <f t="shared" ref="M61" si="37">(K61*N61)-L61</f>
        <v>-13374.75</v>
      </c>
      <c r="N61" s="343">
        <v>375</v>
      </c>
      <c r="O61" s="374" t="s">
        <v>604</v>
      </c>
      <c r="P61" s="433">
        <v>44228</v>
      </c>
      <c r="Q61" s="254"/>
      <c r="R61" s="259" t="s">
        <v>592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8"/>
      <c r="AG61" s="253"/>
      <c r="AH61" s="301"/>
      <c r="AI61" s="301"/>
      <c r="AJ61" s="282"/>
      <c r="AK61" s="282"/>
      <c r="AL61" s="282"/>
    </row>
    <row r="62" spans="1:38" s="252" customFormat="1" ht="13.5" customHeight="1">
      <c r="A62" s="339">
        <v>2</v>
      </c>
      <c r="B62" s="340">
        <v>44595</v>
      </c>
      <c r="C62" s="376"/>
      <c r="D62" s="376" t="s">
        <v>912</v>
      </c>
      <c r="E62" s="339" t="s">
        <v>593</v>
      </c>
      <c r="F62" s="339">
        <v>640</v>
      </c>
      <c r="G62" s="339">
        <v>630</v>
      </c>
      <c r="H62" s="343">
        <v>630</v>
      </c>
      <c r="I62" s="343" t="s">
        <v>913</v>
      </c>
      <c r="J62" s="354" t="s">
        <v>923</v>
      </c>
      <c r="K62" s="343">
        <f t="shared" ref="K62" si="38">H62-F62</f>
        <v>-10</v>
      </c>
      <c r="L62" s="372">
        <f t="shared" ref="L62" si="39">(H62*N62)*0.07%</f>
        <v>485.10000000000008</v>
      </c>
      <c r="M62" s="373">
        <f t="shared" ref="M62" si="40">(K62*N62)-L62</f>
        <v>-11485.1</v>
      </c>
      <c r="N62" s="343">
        <v>1100</v>
      </c>
      <c r="O62" s="374" t="s">
        <v>604</v>
      </c>
      <c r="P62" s="375">
        <v>44231</v>
      </c>
      <c r="Q62" s="254"/>
      <c r="R62" s="259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348"/>
      <c r="AG62" s="345"/>
      <c r="AH62" s="254"/>
      <c r="AI62" s="254"/>
      <c r="AJ62" s="348"/>
      <c r="AK62" s="348"/>
      <c r="AL62" s="348"/>
    </row>
    <row r="63" spans="1:38" s="252" customFormat="1" ht="13.5" customHeight="1">
      <c r="A63" s="493">
        <v>3</v>
      </c>
      <c r="B63" s="489">
        <v>44595</v>
      </c>
      <c r="C63" s="341"/>
      <c r="D63" s="342" t="s">
        <v>914</v>
      </c>
      <c r="E63" s="339" t="s">
        <v>593</v>
      </c>
      <c r="F63" s="339">
        <v>545</v>
      </c>
      <c r="G63" s="339">
        <v>534</v>
      </c>
      <c r="H63" s="339">
        <v>534</v>
      </c>
      <c r="I63" s="343">
        <v>565</v>
      </c>
      <c r="J63" s="495" t="s">
        <v>922</v>
      </c>
      <c r="K63" s="426">
        <f>H63-F63</f>
        <v>-11</v>
      </c>
      <c r="L63" s="372">
        <f t="shared" si="36"/>
        <v>560.70000000000005</v>
      </c>
      <c r="M63" s="495">
        <f>(-1500*6)-660.7</f>
        <v>-9660.7000000000007</v>
      </c>
      <c r="N63" s="496">
        <v>1500</v>
      </c>
      <c r="O63" s="489" t="s">
        <v>604</v>
      </c>
      <c r="P63" s="491">
        <v>44596</v>
      </c>
      <c r="Q63" s="254"/>
      <c r="R63" s="259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348"/>
      <c r="AG63" s="345"/>
      <c r="AH63" s="254"/>
      <c r="AI63" s="254"/>
      <c r="AJ63" s="348"/>
      <c r="AK63" s="348"/>
      <c r="AL63" s="348"/>
    </row>
    <row r="64" spans="1:38" s="252" customFormat="1" ht="13.5" customHeight="1">
      <c r="A64" s="494"/>
      <c r="B64" s="490"/>
      <c r="C64" s="341"/>
      <c r="D64" s="342" t="s">
        <v>915</v>
      </c>
      <c r="E64" s="339" t="s">
        <v>858</v>
      </c>
      <c r="F64" s="339">
        <v>14.5</v>
      </c>
      <c r="G64" s="339"/>
      <c r="H64" s="339">
        <v>9.5</v>
      </c>
      <c r="I64" s="343"/>
      <c r="J64" s="492"/>
      <c r="K64" s="426">
        <f>F64-H64</f>
        <v>5</v>
      </c>
      <c r="L64" s="427">
        <v>100</v>
      </c>
      <c r="M64" s="492"/>
      <c r="N64" s="497"/>
      <c r="O64" s="490"/>
      <c r="P64" s="492"/>
      <c r="Q64" s="254"/>
      <c r="R64" s="259" t="s">
        <v>592</v>
      </c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348"/>
      <c r="AG64" s="345"/>
      <c r="AH64" s="254"/>
      <c r="AI64" s="254"/>
      <c r="AJ64" s="348"/>
      <c r="AK64" s="348"/>
      <c r="AL64" s="348"/>
    </row>
    <row r="65" spans="1:38" s="252" customFormat="1" ht="13.5" customHeight="1">
      <c r="A65" s="434">
        <v>4</v>
      </c>
      <c r="B65" s="435">
        <v>44599</v>
      </c>
      <c r="C65" s="292"/>
      <c r="D65" s="438" t="s">
        <v>931</v>
      </c>
      <c r="E65" s="291" t="s">
        <v>593</v>
      </c>
      <c r="F65" s="291">
        <v>3020</v>
      </c>
      <c r="G65" s="291">
        <v>2940</v>
      </c>
      <c r="H65" s="291">
        <v>3080</v>
      </c>
      <c r="I65" s="378" t="s">
        <v>932</v>
      </c>
      <c r="J65" s="421" t="s">
        <v>801</v>
      </c>
      <c r="K65" s="378">
        <f t="shared" ref="K65" si="41">H65-F65</f>
        <v>60</v>
      </c>
      <c r="L65" s="422">
        <f t="shared" ref="L65" si="42">(H65*N65)*0.07%</f>
        <v>377.30000000000007</v>
      </c>
      <c r="M65" s="423">
        <f t="shared" ref="M65" si="43">(K65*N65)-L65</f>
        <v>10122.700000000001</v>
      </c>
      <c r="N65" s="378">
        <v>175</v>
      </c>
      <c r="O65" s="424" t="s">
        <v>591</v>
      </c>
      <c r="P65" s="425">
        <v>44236</v>
      </c>
      <c r="Q65" s="254"/>
      <c r="R65" s="259" t="s">
        <v>595</v>
      </c>
      <c r="S65" s="251"/>
      <c r="T65" s="251"/>
      <c r="U65" s="251"/>
      <c r="V65" s="251"/>
      <c r="W65" s="251"/>
      <c r="X65" s="251"/>
      <c r="Y65" s="251"/>
      <c r="Z65" s="251"/>
      <c r="AA65" s="251"/>
      <c r="AB65" s="251"/>
      <c r="AC65" s="251"/>
      <c r="AD65" s="251"/>
      <c r="AE65" s="251"/>
      <c r="AF65" s="348"/>
      <c r="AG65" s="345"/>
      <c r="AH65" s="254"/>
      <c r="AI65" s="254"/>
      <c r="AJ65" s="348"/>
      <c r="AK65" s="348"/>
      <c r="AL65" s="348"/>
    </row>
    <row r="66" spans="1:38" s="252" customFormat="1" ht="13.5" customHeight="1">
      <c r="A66" s="429">
        <v>5</v>
      </c>
      <c r="B66" s="430">
        <v>44599</v>
      </c>
      <c r="C66" s="292"/>
      <c r="D66" s="431" t="s">
        <v>936</v>
      </c>
      <c r="E66" s="291" t="s">
        <v>593</v>
      </c>
      <c r="F66" s="291">
        <v>221</v>
      </c>
      <c r="G66" s="291">
        <v>216</v>
      </c>
      <c r="H66" s="291">
        <v>225.5</v>
      </c>
      <c r="I66" s="378" t="s">
        <v>937</v>
      </c>
      <c r="J66" s="421" t="s">
        <v>948</v>
      </c>
      <c r="K66" s="378">
        <f t="shared" ref="K66:K67" si="44">H66-F66</f>
        <v>4.5</v>
      </c>
      <c r="L66" s="422">
        <f t="shared" ref="L66:L67" si="45">(H66*N66)*0.07%</f>
        <v>394.62500000000006</v>
      </c>
      <c r="M66" s="423">
        <f t="shared" ref="M66:M67" si="46">(K66*N66)-L66</f>
        <v>10855.375</v>
      </c>
      <c r="N66" s="378">
        <v>2500</v>
      </c>
      <c r="O66" s="424" t="s">
        <v>591</v>
      </c>
      <c r="P66" s="432">
        <v>44234</v>
      </c>
      <c r="Q66" s="254"/>
      <c r="R66" s="259" t="s">
        <v>592</v>
      </c>
      <c r="S66" s="251"/>
      <c r="T66" s="251"/>
      <c r="U66" s="251"/>
      <c r="V66" s="251"/>
      <c r="W66" s="251"/>
      <c r="X66" s="251"/>
      <c r="Y66" s="251"/>
      <c r="Z66" s="251"/>
      <c r="AA66" s="251"/>
      <c r="AB66" s="251"/>
      <c r="AC66" s="251"/>
      <c r="AD66" s="251"/>
      <c r="AE66" s="251"/>
      <c r="AF66" s="348"/>
      <c r="AG66" s="345"/>
      <c r="AH66" s="254"/>
      <c r="AI66" s="254"/>
      <c r="AJ66" s="348"/>
      <c r="AK66" s="348"/>
      <c r="AL66" s="348"/>
    </row>
    <row r="67" spans="1:38" s="252" customFormat="1" ht="13.5" customHeight="1">
      <c r="A67" s="339">
        <v>6</v>
      </c>
      <c r="B67" s="428">
        <v>44599</v>
      </c>
      <c r="C67" s="376"/>
      <c r="D67" s="376" t="s">
        <v>938</v>
      </c>
      <c r="E67" s="339" t="s">
        <v>593</v>
      </c>
      <c r="F67" s="339">
        <v>17300</v>
      </c>
      <c r="G67" s="339">
        <v>17170</v>
      </c>
      <c r="H67" s="343">
        <v>17170</v>
      </c>
      <c r="I67" s="343">
        <v>17500</v>
      </c>
      <c r="J67" s="354" t="s">
        <v>941</v>
      </c>
      <c r="K67" s="343">
        <f t="shared" si="44"/>
        <v>-130</v>
      </c>
      <c r="L67" s="372">
        <f t="shared" si="45"/>
        <v>600.95000000000005</v>
      </c>
      <c r="M67" s="373">
        <f t="shared" si="46"/>
        <v>-7100.95</v>
      </c>
      <c r="N67" s="343">
        <v>50</v>
      </c>
      <c r="O67" s="374" t="s">
        <v>604</v>
      </c>
      <c r="P67" s="433">
        <v>44234</v>
      </c>
      <c r="Q67" s="254"/>
      <c r="R67" s="259" t="s">
        <v>592</v>
      </c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348"/>
      <c r="AG67" s="345"/>
      <c r="AH67" s="254"/>
      <c r="AI67" s="254"/>
      <c r="AJ67" s="348"/>
      <c r="AK67" s="348"/>
      <c r="AL67" s="348"/>
    </row>
    <row r="68" spans="1:38" s="252" customFormat="1" ht="13.5" customHeight="1">
      <c r="A68" s="291">
        <v>7</v>
      </c>
      <c r="B68" s="250">
        <v>44601</v>
      </c>
      <c r="C68" s="437"/>
      <c r="D68" s="437" t="s">
        <v>946</v>
      </c>
      <c r="E68" s="291" t="s">
        <v>593</v>
      </c>
      <c r="F68" s="291">
        <v>2377.5</v>
      </c>
      <c r="G68" s="291">
        <v>2325</v>
      </c>
      <c r="H68" s="378">
        <v>2415</v>
      </c>
      <c r="I68" s="378" t="s">
        <v>947</v>
      </c>
      <c r="J68" s="421" t="s">
        <v>949</v>
      </c>
      <c r="K68" s="378">
        <f t="shared" ref="K68:K70" si="47">H68-F68</f>
        <v>37.5</v>
      </c>
      <c r="L68" s="422">
        <f t="shared" ref="L68:L70" si="48">(H68*N68)*0.07%</f>
        <v>464.88750000000005</v>
      </c>
      <c r="M68" s="423">
        <f t="shared" ref="M68:M70" si="49">(K68*N68)-L68</f>
        <v>9847.6124999999993</v>
      </c>
      <c r="N68" s="378">
        <v>275</v>
      </c>
      <c r="O68" s="424" t="s">
        <v>591</v>
      </c>
      <c r="P68" s="432">
        <v>44236</v>
      </c>
      <c r="Q68" s="254"/>
      <c r="R68" s="259" t="s">
        <v>595</v>
      </c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348"/>
      <c r="AG68" s="345"/>
      <c r="AH68" s="254"/>
      <c r="AI68" s="254"/>
      <c r="AJ68" s="348"/>
      <c r="AK68" s="348"/>
      <c r="AL68" s="348"/>
    </row>
    <row r="69" spans="1:38" s="252" customFormat="1" ht="13.5" customHeight="1">
      <c r="A69" s="291">
        <v>8</v>
      </c>
      <c r="B69" s="250">
        <v>44601</v>
      </c>
      <c r="C69" s="437"/>
      <c r="D69" s="437" t="s">
        <v>951</v>
      </c>
      <c r="E69" s="291" t="s">
        <v>593</v>
      </c>
      <c r="F69" s="291">
        <v>1217.5</v>
      </c>
      <c r="G69" s="291">
        <v>1188</v>
      </c>
      <c r="H69" s="378">
        <v>1243</v>
      </c>
      <c r="I69" s="378" t="s">
        <v>952</v>
      </c>
      <c r="J69" s="421" t="s">
        <v>956</v>
      </c>
      <c r="K69" s="378">
        <f t="shared" si="47"/>
        <v>25.5</v>
      </c>
      <c r="L69" s="422">
        <f t="shared" si="48"/>
        <v>369.79250000000008</v>
      </c>
      <c r="M69" s="423">
        <f t="shared" si="49"/>
        <v>10467.7075</v>
      </c>
      <c r="N69" s="378">
        <v>425</v>
      </c>
      <c r="O69" s="424" t="s">
        <v>591</v>
      </c>
      <c r="P69" s="425">
        <v>44237</v>
      </c>
      <c r="Q69" s="254"/>
      <c r="R69" s="259" t="s">
        <v>592</v>
      </c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348"/>
      <c r="AG69" s="345"/>
      <c r="AH69" s="254"/>
      <c r="AI69" s="254"/>
      <c r="AJ69" s="348"/>
      <c r="AK69" s="348"/>
      <c r="AL69" s="348"/>
    </row>
    <row r="70" spans="1:38" s="252" customFormat="1" ht="13.5" customHeight="1">
      <c r="A70" s="339">
        <v>9</v>
      </c>
      <c r="B70" s="439">
        <v>44602</v>
      </c>
      <c r="C70" s="376"/>
      <c r="D70" s="376" t="s">
        <v>957</v>
      </c>
      <c r="E70" s="339" t="s">
        <v>593</v>
      </c>
      <c r="F70" s="339">
        <v>305</v>
      </c>
      <c r="G70" s="339">
        <v>297</v>
      </c>
      <c r="H70" s="343">
        <v>297</v>
      </c>
      <c r="I70" s="343" t="s">
        <v>958</v>
      </c>
      <c r="J70" s="354" t="s">
        <v>988</v>
      </c>
      <c r="K70" s="343">
        <f t="shared" si="47"/>
        <v>-8</v>
      </c>
      <c r="L70" s="372">
        <f t="shared" si="48"/>
        <v>353.43000000000006</v>
      </c>
      <c r="M70" s="373">
        <f t="shared" si="49"/>
        <v>-13953.43</v>
      </c>
      <c r="N70" s="343">
        <v>1700</v>
      </c>
      <c r="O70" s="374" t="s">
        <v>604</v>
      </c>
      <c r="P70" s="375">
        <v>44241</v>
      </c>
      <c r="Q70" s="254"/>
      <c r="R70" s="259" t="s">
        <v>595</v>
      </c>
      <c r="S70" s="251"/>
      <c r="T70" s="251"/>
      <c r="U70" s="251"/>
      <c r="V70" s="251"/>
      <c r="W70" s="251"/>
      <c r="X70" s="251"/>
      <c r="Y70" s="251"/>
      <c r="Z70" s="251"/>
      <c r="AA70" s="251"/>
      <c r="AB70" s="251"/>
      <c r="AC70" s="251"/>
      <c r="AD70" s="251"/>
      <c r="AE70" s="251"/>
      <c r="AF70" s="348"/>
      <c r="AG70" s="345"/>
      <c r="AH70" s="254"/>
      <c r="AI70" s="254"/>
      <c r="AJ70" s="348"/>
      <c r="AK70" s="348"/>
      <c r="AL70" s="348"/>
    </row>
    <row r="71" spans="1:38" s="252" customFormat="1" ht="13.5" customHeight="1">
      <c r="A71" s="291">
        <v>10</v>
      </c>
      <c r="B71" s="250">
        <v>44603</v>
      </c>
      <c r="C71" s="437"/>
      <c r="D71" s="338" t="s">
        <v>968</v>
      </c>
      <c r="E71" s="291" t="s">
        <v>593</v>
      </c>
      <c r="F71" s="291">
        <v>2980</v>
      </c>
      <c r="G71" s="291">
        <v>2900</v>
      </c>
      <c r="H71" s="378">
        <v>3032.5</v>
      </c>
      <c r="I71" s="378" t="s">
        <v>976</v>
      </c>
      <c r="J71" s="421" t="s">
        <v>983</v>
      </c>
      <c r="K71" s="378">
        <f t="shared" ref="K71:K75" si="50">H71-F71</f>
        <v>52.5</v>
      </c>
      <c r="L71" s="422">
        <f t="shared" ref="L71:L73" si="51">(H71*N71)*0.07%</f>
        <v>371.48125000000005</v>
      </c>
      <c r="M71" s="423">
        <f t="shared" ref="M71:M73" si="52">(K71*N71)-L71</f>
        <v>8816.0187499999993</v>
      </c>
      <c r="N71" s="378">
        <v>175</v>
      </c>
      <c r="O71" s="424" t="s">
        <v>591</v>
      </c>
      <c r="P71" s="432">
        <v>44238</v>
      </c>
      <c r="Q71" s="254"/>
      <c r="R71" s="259" t="s">
        <v>595</v>
      </c>
      <c r="S71" s="251"/>
      <c r="T71" s="251"/>
      <c r="U71" s="251"/>
      <c r="V71" s="251"/>
      <c r="W71" s="251"/>
      <c r="X71" s="251"/>
      <c r="Y71" s="251"/>
      <c r="Z71" s="251"/>
      <c r="AA71" s="251"/>
      <c r="AB71" s="251"/>
      <c r="AC71" s="251"/>
      <c r="AD71" s="251"/>
      <c r="AE71" s="251"/>
      <c r="AF71" s="348"/>
      <c r="AG71" s="345"/>
      <c r="AH71" s="254"/>
      <c r="AI71" s="254"/>
      <c r="AJ71" s="348"/>
      <c r="AK71" s="348"/>
      <c r="AL71" s="348"/>
    </row>
    <row r="72" spans="1:38" s="252" customFormat="1" ht="13.5" customHeight="1">
      <c r="A72" s="339">
        <v>11</v>
      </c>
      <c r="B72" s="439">
        <v>44603</v>
      </c>
      <c r="C72" s="376"/>
      <c r="D72" s="376" t="s">
        <v>975</v>
      </c>
      <c r="E72" s="339" t="s">
        <v>593</v>
      </c>
      <c r="F72" s="339">
        <v>220.5</v>
      </c>
      <c r="G72" s="339">
        <v>215</v>
      </c>
      <c r="H72" s="343">
        <v>215</v>
      </c>
      <c r="I72" s="343" t="s">
        <v>937</v>
      </c>
      <c r="J72" s="354" t="s">
        <v>989</v>
      </c>
      <c r="K72" s="343">
        <f t="shared" si="50"/>
        <v>-5.5</v>
      </c>
      <c r="L72" s="372">
        <f t="shared" si="51"/>
        <v>376.25000000000006</v>
      </c>
      <c r="M72" s="373">
        <f t="shared" si="52"/>
        <v>-14126.25</v>
      </c>
      <c r="N72" s="343">
        <v>2500</v>
      </c>
      <c r="O72" s="374" t="s">
        <v>604</v>
      </c>
      <c r="P72" s="375">
        <v>44241</v>
      </c>
      <c r="Q72" s="254"/>
      <c r="R72" s="259" t="s">
        <v>592</v>
      </c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348"/>
      <c r="AG72" s="345"/>
      <c r="AH72" s="254"/>
      <c r="AI72" s="254"/>
      <c r="AJ72" s="348"/>
      <c r="AK72" s="348"/>
      <c r="AL72" s="348"/>
    </row>
    <row r="73" spans="1:38" s="252" customFormat="1" ht="13.5" customHeight="1">
      <c r="A73" s="339">
        <v>12</v>
      </c>
      <c r="B73" s="439">
        <v>44606</v>
      </c>
      <c r="C73" s="376"/>
      <c r="D73" s="376" t="s">
        <v>951</v>
      </c>
      <c r="E73" s="339" t="s">
        <v>593</v>
      </c>
      <c r="F73" s="339">
        <v>1215</v>
      </c>
      <c r="G73" s="339">
        <v>1188</v>
      </c>
      <c r="H73" s="343">
        <v>1188</v>
      </c>
      <c r="I73" s="343" t="s">
        <v>952</v>
      </c>
      <c r="J73" s="354" t="s">
        <v>990</v>
      </c>
      <c r="K73" s="343">
        <f t="shared" si="50"/>
        <v>-27</v>
      </c>
      <c r="L73" s="372">
        <f t="shared" si="51"/>
        <v>353.43000000000006</v>
      </c>
      <c r="M73" s="373">
        <f t="shared" si="52"/>
        <v>-11828.43</v>
      </c>
      <c r="N73" s="343">
        <v>425</v>
      </c>
      <c r="O73" s="374" t="s">
        <v>604</v>
      </c>
      <c r="P73" s="433">
        <v>44241</v>
      </c>
      <c r="Q73" s="254"/>
      <c r="R73" s="259" t="s">
        <v>592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348"/>
      <c r="AG73" s="345"/>
      <c r="AH73" s="254"/>
      <c r="AI73" s="254"/>
      <c r="AJ73" s="348"/>
      <c r="AK73" s="348"/>
      <c r="AL73" s="348"/>
    </row>
    <row r="74" spans="1:38" s="252" customFormat="1" ht="13.5" customHeight="1">
      <c r="A74" s="440">
        <v>13</v>
      </c>
      <c r="B74" s="441">
        <v>44606</v>
      </c>
      <c r="C74" s="442"/>
      <c r="D74" s="442" t="s">
        <v>946</v>
      </c>
      <c r="E74" s="440" t="s">
        <v>593</v>
      </c>
      <c r="F74" s="440">
        <v>2345</v>
      </c>
      <c r="G74" s="440">
        <v>2295</v>
      </c>
      <c r="H74" s="443">
        <v>2348</v>
      </c>
      <c r="I74" s="443" t="s">
        <v>991</v>
      </c>
      <c r="J74" s="444" t="s">
        <v>992</v>
      </c>
      <c r="K74" s="443">
        <f t="shared" si="50"/>
        <v>3</v>
      </c>
      <c r="L74" s="445">
        <f t="shared" ref="L74:L76" si="53">(H74*N74)*0.07%</f>
        <v>451.99000000000007</v>
      </c>
      <c r="M74" s="446">
        <f t="shared" ref="M74:M76" si="54">(K74*N74)-L74</f>
        <v>373.00999999999993</v>
      </c>
      <c r="N74" s="443">
        <v>275</v>
      </c>
      <c r="O74" s="447" t="s">
        <v>714</v>
      </c>
      <c r="P74" s="455">
        <v>44241</v>
      </c>
      <c r="Q74" s="254"/>
      <c r="R74" s="259" t="s">
        <v>595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348"/>
      <c r="AG74" s="345"/>
      <c r="AH74" s="254"/>
      <c r="AI74" s="254"/>
      <c r="AJ74" s="348"/>
      <c r="AK74" s="348"/>
      <c r="AL74" s="348"/>
    </row>
    <row r="75" spans="1:38" s="252" customFormat="1" ht="13.5" customHeight="1">
      <c r="A75" s="291">
        <v>14</v>
      </c>
      <c r="B75" s="250">
        <v>44607</v>
      </c>
      <c r="C75" s="437"/>
      <c r="D75" s="437" t="s">
        <v>1019</v>
      </c>
      <c r="E75" s="291" t="s">
        <v>593</v>
      </c>
      <c r="F75" s="291">
        <v>700</v>
      </c>
      <c r="G75" s="291">
        <v>683</v>
      </c>
      <c r="H75" s="378">
        <v>712</v>
      </c>
      <c r="I75" s="378" t="s">
        <v>1020</v>
      </c>
      <c r="J75" s="421" t="s">
        <v>1029</v>
      </c>
      <c r="K75" s="378">
        <f t="shared" si="50"/>
        <v>12</v>
      </c>
      <c r="L75" s="422">
        <f t="shared" si="53"/>
        <v>373.80000000000007</v>
      </c>
      <c r="M75" s="423">
        <f t="shared" si="54"/>
        <v>8626.2000000000007</v>
      </c>
      <c r="N75" s="378">
        <v>750</v>
      </c>
      <c r="O75" s="424" t="s">
        <v>591</v>
      </c>
      <c r="P75" s="432">
        <v>44242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348"/>
      <c r="AG75" s="345"/>
      <c r="AH75" s="254"/>
      <c r="AI75" s="254"/>
      <c r="AJ75" s="348"/>
      <c r="AK75" s="348"/>
      <c r="AL75" s="348"/>
    </row>
    <row r="76" spans="1:38" s="252" customFormat="1" ht="13.5" customHeight="1">
      <c r="A76" s="291">
        <v>15</v>
      </c>
      <c r="B76" s="250">
        <v>44607</v>
      </c>
      <c r="C76" s="437"/>
      <c r="D76" s="437" t="s">
        <v>931</v>
      </c>
      <c r="E76" s="291" t="s">
        <v>593</v>
      </c>
      <c r="F76" s="291">
        <v>2945</v>
      </c>
      <c r="G76" s="291">
        <v>2870</v>
      </c>
      <c r="H76" s="378">
        <v>2993</v>
      </c>
      <c r="I76" s="378" t="s">
        <v>1021</v>
      </c>
      <c r="J76" s="421" t="s">
        <v>1041</v>
      </c>
      <c r="K76" s="378">
        <f>H76-F76</f>
        <v>48</v>
      </c>
      <c r="L76" s="422">
        <f t="shared" si="53"/>
        <v>366.64250000000004</v>
      </c>
      <c r="M76" s="423">
        <f t="shared" si="54"/>
        <v>8033.3575000000001</v>
      </c>
      <c r="N76" s="378">
        <v>175</v>
      </c>
      <c r="O76" s="424" t="s">
        <v>591</v>
      </c>
      <c r="P76" s="432">
        <v>44242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348"/>
      <c r="AG76" s="345"/>
      <c r="AH76" s="254"/>
      <c r="AI76" s="254"/>
      <c r="AJ76" s="348"/>
      <c r="AK76" s="348"/>
      <c r="AL76" s="348"/>
    </row>
    <row r="77" spans="1:38" s="252" customFormat="1" ht="13.5" customHeight="1">
      <c r="A77" s="256">
        <v>16</v>
      </c>
      <c r="B77" s="253">
        <v>44607</v>
      </c>
      <c r="C77" s="382"/>
      <c r="D77" s="382" t="s">
        <v>1027</v>
      </c>
      <c r="E77" s="256" t="s">
        <v>593</v>
      </c>
      <c r="F77" s="256" t="s">
        <v>1028</v>
      </c>
      <c r="G77" s="256">
        <v>1395</v>
      </c>
      <c r="H77" s="257"/>
      <c r="I77" s="257">
        <v>1500</v>
      </c>
      <c r="J77" s="329" t="s">
        <v>594</v>
      </c>
      <c r="K77" s="257"/>
      <c r="L77" s="289"/>
      <c r="M77" s="290"/>
      <c r="N77" s="257"/>
      <c r="O77" s="452"/>
      <c r="P77" s="453"/>
      <c r="Q77" s="254"/>
      <c r="R77" s="259" t="s">
        <v>595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348"/>
      <c r="AG77" s="345"/>
      <c r="AH77" s="254"/>
      <c r="AI77" s="254"/>
      <c r="AJ77" s="348"/>
      <c r="AK77" s="348"/>
      <c r="AL77" s="348"/>
    </row>
    <row r="78" spans="1:38" s="252" customFormat="1" ht="13.5" customHeight="1">
      <c r="A78" s="256">
        <v>17</v>
      </c>
      <c r="B78" s="253">
        <v>44607</v>
      </c>
      <c r="C78" s="382"/>
      <c r="D78" s="382" t="s">
        <v>1032</v>
      </c>
      <c r="E78" s="256" t="s">
        <v>593</v>
      </c>
      <c r="F78" s="256" t="s">
        <v>1033</v>
      </c>
      <c r="G78" s="256">
        <v>688</v>
      </c>
      <c r="H78" s="257"/>
      <c r="I78" s="257" t="s">
        <v>1020</v>
      </c>
      <c r="J78" s="329" t="s">
        <v>594</v>
      </c>
      <c r="K78" s="257"/>
      <c r="L78" s="289"/>
      <c r="M78" s="290"/>
      <c r="N78" s="257"/>
      <c r="O78" s="452"/>
      <c r="P78" s="453"/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348"/>
      <c r="AG78" s="345"/>
      <c r="AH78" s="254"/>
      <c r="AI78" s="254"/>
      <c r="AJ78" s="348"/>
      <c r="AK78" s="348"/>
      <c r="AL78" s="348"/>
    </row>
    <row r="79" spans="1:38" s="252" customFormat="1" ht="13.5" customHeight="1">
      <c r="A79" s="256">
        <v>18</v>
      </c>
      <c r="B79" s="253">
        <v>44607</v>
      </c>
      <c r="C79" s="382"/>
      <c r="D79" s="382" t="s">
        <v>1034</v>
      </c>
      <c r="E79" s="256" t="s">
        <v>593</v>
      </c>
      <c r="F79" s="256" t="s">
        <v>1035</v>
      </c>
      <c r="G79" s="256">
        <v>2300</v>
      </c>
      <c r="H79" s="257"/>
      <c r="I79" s="257" t="s">
        <v>1036</v>
      </c>
      <c r="J79" s="329" t="s">
        <v>594</v>
      </c>
      <c r="K79" s="257"/>
      <c r="L79" s="289"/>
      <c r="M79" s="290"/>
      <c r="N79" s="257"/>
      <c r="O79" s="452"/>
      <c r="P79" s="453"/>
      <c r="Q79" s="254"/>
      <c r="R79" s="259" t="s">
        <v>592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348"/>
      <c r="AG79" s="345"/>
      <c r="AH79" s="254"/>
      <c r="AI79" s="254"/>
      <c r="AJ79" s="348"/>
      <c r="AK79" s="348"/>
      <c r="AL79" s="348"/>
    </row>
    <row r="80" spans="1:38" s="252" customFormat="1" ht="13.5" customHeight="1">
      <c r="A80" s="256"/>
      <c r="B80" s="448"/>
      <c r="C80" s="382"/>
      <c r="D80" s="382"/>
      <c r="E80" s="256"/>
      <c r="F80" s="256"/>
      <c r="G80" s="256"/>
      <c r="H80" s="257"/>
      <c r="I80" s="257"/>
      <c r="J80" s="329"/>
      <c r="K80" s="257"/>
      <c r="L80" s="289"/>
      <c r="M80" s="290"/>
      <c r="N80" s="257"/>
      <c r="O80" s="452"/>
      <c r="P80" s="453"/>
      <c r="Q80" s="254"/>
      <c r="R80" s="259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348"/>
      <c r="AG80" s="345"/>
      <c r="AH80" s="254"/>
      <c r="AI80" s="254"/>
      <c r="AJ80" s="348"/>
      <c r="AK80" s="348"/>
      <c r="AL80" s="348"/>
    </row>
    <row r="81" spans="1:38" s="252" customFormat="1" ht="13.5" customHeight="1">
      <c r="A81" s="256"/>
      <c r="B81" s="253"/>
      <c r="C81" s="382"/>
      <c r="D81" s="382"/>
      <c r="E81" s="256"/>
      <c r="F81" s="256"/>
      <c r="G81" s="256"/>
      <c r="H81" s="257"/>
      <c r="I81" s="257"/>
      <c r="J81" s="329"/>
      <c r="K81" s="257"/>
      <c r="L81" s="289"/>
      <c r="M81" s="290"/>
      <c r="N81" s="257"/>
      <c r="O81" s="299"/>
      <c r="P81" s="300"/>
      <c r="Q81" s="254"/>
      <c r="R81" s="259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348"/>
      <c r="AG81" s="345"/>
      <c r="AH81" s="254"/>
      <c r="AI81" s="254"/>
      <c r="AJ81" s="348"/>
      <c r="AK81" s="348"/>
      <c r="AL81" s="348"/>
    </row>
    <row r="82" spans="1:38" ht="13.5" customHeight="1">
      <c r="A82" s="111"/>
      <c r="B82" s="112"/>
      <c r="C82" s="146"/>
      <c r="D82" s="154"/>
      <c r="E82" s="155"/>
      <c r="F82" s="111"/>
      <c r="G82" s="111"/>
      <c r="H82" s="111"/>
      <c r="I82" s="147"/>
      <c r="J82" s="147"/>
      <c r="K82" s="147"/>
      <c r="L82" s="147"/>
      <c r="M82" s="147"/>
      <c r="N82" s="147"/>
      <c r="O82" s="147"/>
      <c r="P82" s="147"/>
      <c r="Q82" s="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>
      <c r="A83" s="156"/>
      <c r="B83" s="112"/>
      <c r="C83" s="113"/>
      <c r="D83" s="157"/>
      <c r="E83" s="116"/>
      <c r="F83" s="116"/>
      <c r="G83" s="116"/>
      <c r="H83" s="116"/>
      <c r="I83" s="116"/>
      <c r="J83" s="6"/>
      <c r="K83" s="116"/>
      <c r="L83" s="116"/>
      <c r="M83" s="6"/>
      <c r="N83" s="1"/>
      <c r="O83" s="113"/>
      <c r="P83" s="41"/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158" t="s">
        <v>614</v>
      </c>
      <c r="B84" s="158"/>
      <c r="C84" s="158"/>
      <c r="D84" s="158"/>
      <c r="E84" s="159"/>
      <c r="F84" s="116"/>
      <c r="G84" s="116"/>
      <c r="H84" s="116"/>
      <c r="I84" s="116"/>
      <c r="J84" s="1"/>
      <c r="K84" s="6"/>
      <c r="L84" s="6"/>
      <c r="M84" s="6"/>
      <c r="N84" s="1"/>
      <c r="O84" s="1"/>
      <c r="P84" s="41"/>
      <c r="Q84" s="41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41"/>
      <c r="AG84" s="41"/>
      <c r="AH84" s="41"/>
      <c r="AI84" s="41"/>
      <c r="AJ84" s="41"/>
      <c r="AK84" s="41"/>
      <c r="AL84" s="41"/>
    </row>
    <row r="85" spans="1:38" ht="38.25" customHeight="1">
      <c r="A85" s="96" t="s">
        <v>16</v>
      </c>
      <c r="B85" s="96" t="s">
        <v>568</v>
      </c>
      <c r="C85" s="96"/>
      <c r="D85" s="97" t="s">
        <v>579</v>
      </c>
      <c r="E85" s="96" t="s">
        <v>580</v>
      </c>
      <c r="F85" s="96" t="s">
        <v>581</v>
      </c>
      <c r="G85" s="96" t="s">
        <v>602</v>
      </c>
      <c r="H85" s="96" t="s">
        <v>583</v>
      </c>
      <c r="I85" s="96" t="s">
        <v>584</v>
      </c>
      <c r="J85" s="95" t="s">
        <v>585</v>
      </c>
      <c r="K85" s="95" t="s">
        <v>615</v>
      </c>
      <c r="L85" s="98" t="s">
        <v>587</v>
      </c>
      <c r="M85" s="153" t="s">
        <v>611</v>
      </c>
      <c r="N85" s="96" t="s">
        <v>612</v>
      </c>
      <c r="O85" s="96" t="s">
        <v>589</v>
      </c>
      <c r="P85" s="97" t="s">
        <v>590</v>
      </c>
      <c r="Q85" s="41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1"/>
      <c r="AG85" s="41"/>
      <c r="AH85" s="41"/>
      <c r="AI85" s="41"/>
      <c r="AJ85" s="41"/>
      <c r="AK85" s="41"/>
      <c r="AL85" s="41"/>
    </row>
    <row r="86" spans="1:38" s="252" customFormat="1" ht="12.75" customHeight="1">
      <c r="A86" s="469">
        <v>1</v>
      </c>
      <c r="B86" s="471">
        <v>44586</v>
      </c>
      <c r="C86" s="327"/>
      <c r="D86" s="389" t="s">
        <v>871</v>
      </c>
      <c r="E86" s="256" t="s">
        <v>593</v>
      </c>
      <c r="F86" s="256">
        <v>82</v>
      </c>
      <c r="G86" s="256"/>
      <c r="H86" s="256"/>
      <c r="I86" s="257"/>
      <c r="J86" s="473" t="s">
        <v>594</v>
      </c>
      <c r="K86" s="390"/>
      <c r="L86" s="330"/>
      <c r="M86" s="473"/>
      <c r="N86" s="485"/>
      <c r="O86" s="487"/>
      <c r="P86" s="473"/>
      <c r="Q86" s="254"/>
      <c r="R86" s="255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</row>
    <row r="87" spans="1:38" s="252" customFormat="1" ht="12.75" customHeight="1">
      <c r="A87" s="470"/>
      <c r="B87" s="472"/>
      <c r="C87" s="327"/>
      <c r="D87" s="389" t="s">
        <v>872</v>
      </c>
      <c r="E87" s="256" t="s">
        <v>858</v>
      </c>
      <c r="F87" s="256">
        <v>46</v>
      </c>
      <c r="G87" s="256"/>
      <c r="H87" s="256"/>
      <c r="I87" s="257"/>
      <c r="J87" s="474"/>
      <c r="K87" s="390"/>
      <c r="L87" s="330"/>
      <c r="M87" s="474"/>
      <c r="N87" s="486"/>
      <c r="O87" s="488"/>
      <c r="P87" s="474"/>
      <c r="Q87" s="254"/>
      <c r="R87" s="255" t="s">
        <v>592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</row>
    <row r="88" spans="1:38" s="252" customFormat="1" ht="12.75" customHeight="1">
      <c r="A88" s="339">
        <v>2</v>
      </c>
      <c r="B88" s="340">
        <v>44592</v>
      </c>
      <c r="C88" s="341"/>
      <c r="D88" s="342" t="s">
        <v>881</v>
      </c>
      <c r="E88" s="339" t="s">
        <v>593</v>
      </c>
      <c r="F88" s="339">
        <v>107.5</v>
      </c>
      <c r="G88" s="339">
        <v>60</v>
      </c>
      <c r="H88" s="339">
        <v>57.5</v>
      </c>
      <c r="I88" s="343" t="s">
        <v>882</v>
      </c>
      <c r="J88" s="354" t="s">
        <v>863</v>
      </c>
      <c r="K88" s="343">
        <f t="shared" ref="K88:K89" si="55">H88-F88</f>
        <v>-50</v>
      </c>
      <c r="L88" s="372">
        <v>100</v>
      </c>
      <c r="M88" s="373">
        <f t="shared" ref="M88:M89" si="56">(K88*N88)-L88</f>
        <v>-2600</v>
      </c>
      <c r="N88" s="343">
        <v>50</v>
      </c>
      <c r="O88" s="374" t="s">
        <v>604</v>
      </c>
      <c r="P88" s="375">
        <v>44228</v>
      </c>
      <c r="Q88" s="254"/>
      <c r="R88" s="255" t="s">
        <v>595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</row>
    <row r="89" spans="1:38" s="252" customFormat="1" ht="12.75" customHeight="1">
      <c r="A89" s="339">
        <v>3</v>
      </c>
      <c r="B89" s="340">
        <v>44592</v>
      </c>
      <c r="C89" s="341"/>
      <c r="D89" s="342" t="s">
        <v>883</v>
      </c>
      <c r="E89" s="339" t="s">
        <v>593</v>
      </c>
      <c r="F89" s="339">
        <v>26.5</v>
      </c>
      <c r="G89" s="339">
        <v>17</v>
      </c>
      <c r="H89" s="339">
        <v>17</v>
      </c>
      <c r="I89" s="343" t="s">
        <v>884</v>
      </c>
      <c r="J89" s="354" t="s">
        <v>927</v>
      </c>
      <c r="K89" s="343">
        <f t="shared" si="55"/>
        <v>-9.5</v>
      </c>
      <c r="L89" s="372">
        <v>100</v>
      </c>
      <c r="M89" s="373">
        <f t="shared" si="56"/>
        <v>-3900</v>
      </c>
      <c r="N89" s="343">
        <v>400</v>
      </c>
      <c r="O89" s="374" t="s">
        <v>604</v>
      </c>
      <c r="P89" s="375">
        <v>44234</v>
      </c>
      <c r="Q89" s="254"/>
      <c r="R89" s="255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</row>
    <row r="90" spans="1:38" s="252" customFormat="1" ht="12.75" customHeight="1">
      <c r="A90" s="339">
        <v>4</v>
      </c>
      <c r="B90" s="340">
        <v>44592</v>
      </c>
      <c r="C90" s="341"/>
      <c r="D90" s="342" t="s">
        <v>885</v>
      </c>
      <c r="E90" s="339" t="s">
        <v>593</v>
      </c>
      <c r="F90" s="339">
        <v>57.5</v>
      </c>
      <c r="G90" s="339">
        <v>38</v>
      </c>
      <c r="H90" s="339">
        <v>40</v>
      </c>
      <c r="I90" s="343" t="s">
        <v>862</v>
      </c>
      <c r="J90" s="354" t="s">
        <v>897</v>
      </c>
      <c r="K90" s="343">
        <f t="shared" ref="K90" si="57">H90-F90</f>
        <v>-17.5</v>
      </c>
      <c r="L90" s="372">
        <v>100</v>
      </c>
      <c r="M90" s="373">
        <f t="shared" ref="M90" si="58">(K90*N90)-L90</f>
        <v>-4475</v>
      </c>
      <c r="N90" s="343">
        <v>250</v>
      </c>
      <c r="O90" s="374" t="s">
        <v>604</v>
      </c>
      <c r="P90" s="375">
        <v>44228</v>
      </c>
      <c r="Q90" s="254"/>
      <c r="R90" s="255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1"/>
      <c r="AG90" s="251"/>
      <c r="AH90" s="251"/>
      <c r="AI90" s="251"/>
      <c r="AJ90" s="251"/>
      <c r="AK90" s="251"/>
      <c r="AL90" s="251"/>
    </row>
    <row r="91" spans="1:38" s="252" customFormat="1" ht="12.75" customHeight="1">
      <c r="A91" s="475">
        <v>5</v>
      </c>
      <c r="B91" s="477">
        <v>44593</v>
      </c>
      <c r="C91" s="292"/>
      <c r="D91" s="377" t="s">
        <v>889</v>
      </c>
      <c r="E91" s="291" t="s">
        <v>593</v>
      </c>
      <c r="F91" s="291">
        <v>202.5</v>
      </c>
      <c r="G91" s="291"/>
      <c r="H91" s="291">
        <v>335</v>
      </c>
      <c r="I91" s="378"/>
      <c r="J91" s="479" t="s">
        <v>891</v>
      </c>
      <c r="K91" s="379">
        <f>H91-F91</f>
        <v>132.5</v>
      </c>
      <c r="L91" s="380">
        <v>100</v>
      </c>
      <c r="M91" s="479">
        <v>4300</v>
      </c>
      <c r="N91" s="479">
        <v>50</v>
      </c>
      <c r="O91" s="481" t="s">
        <v>591</v>
      </c>
      <c r="P91" s="483">
        <v>44593</v>
      </c>
      <c r="Q91" s="254"/>
      <c r="R91" s="255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</row>
    <row r="92" spans="1:38" s="252" customFormat="1" ht="12.75" customHeight="1">
      <c r="A92" s="476"/>
      <c r="B92" s="478"/>
      <c r="C92" s="292"/>
      <c r="D92" s="377" t="s">
        <v>890</v>
      </c>
      <c r="E92" s="291" t="s">
        <v>858</v>
      </c>
      <c r="F92" s="291">
        <v>102.5</v>
      </c>
      <c r="G92" s="291"/>
      <c r="H92" s="291">
        <v>145</v>
      </c>
      <c r="I92" s="378"/>
      <c r="J92" s="480"/>
      <c r="K92" s="379">
        <f>F92-H92</f>
        <v>-42.5</v>
      </c>
      <c r="L92" s="380">
        <v>100</v>
      </c>
      <c r="M92" s="480"/>
      <c r="N92" s="480"/>
      <c r="O92" s="482"/>
      <c r="P92" s="484"/>
      <c r="Q92" s="254"/>
      <c r="R92" s="255" t="s">
        <v>592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</row>
    <row r="93" spans="1:38" s="252" customFormat="1" ht="12.75" customHeight="1">
      <c r="A93" s="339">
        <v>6</v>
      </c>
      <c r="B93" s="340">
        <v>44594</v>
      </c>
      <c r="C93" s="341"/>
      <c r="D93" s="342" t="s">
        <v>899</v>
      </c>
      <c r="E93" s="339" t="s">
        <v>593</v>
      </c>
      <c r="F93" s="339">
        <v>90</v>
      </c>
      <c r="G93" s="339">
        <v>45</v>
      </c>
      <c r="H93" s="339">
        <v>45</v>
      </c>
      <c r="I93" s="343" t="s">
        <v>900</v>
      </c>
      <c r="J93" s="354" t="s">
        <v>901</v>
      </c>
      <c r="K93" s="343">
        <f t="shared" ref="K93" si="59">H93-F93</f>
        <v>-45</v>
      </c>
      <c r="L93" s="372">
        <v>100</v>
      </c>
      <c r="M93" s="373">
        <f t="shared" ref="M93" si="60">(K93*N93)-L93</f>
        <v>-2350</v>
      </c>
      <c r="N93" s="343">
        <v>50</v>
      </c>
      <c r="O93" s="374" t="s">
        <v>604</v>
      </c>
      <c r="P93" s="433">
        <v>44229</v>
      </c>
      <c r="Q93" s="254"/>
      <c r="R93" s="255" t="s">
        <v>592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</row>
    <row r="94" spans="1:38" s="252" customFormat="1" ht="12.75" customHeight="1">
      <c r="A94" s="339">
        <v>7</v>
      </c>
      <c r="B94" s="340">
        <v>44595</v>
      </c>
      <c r="C94" s="341"/>
      <c r="D94" s="342" t="s">
        <v>916</v>
      </c>
      <c r="E94" s="339" t="s">
        <v>593</v>
      </c>
      <c r="F94" s="339">
        <v>65</v>
      </c>
      <c r="G94" s="339">
        <v>0</v>
      </c>
      <c r="H94" s="339">
        <v>0</v>
      </c>
      <c r="I94" s="343" t="s">
        <v>917</v>
      </c>
      <c r="J94" s="354" t="s">
        <v>918</v>
      </c>
      <c r="K94" s="343">
        <f t="shared" ref="K94:K96" si="61">H94-F94</f>
        <v>-65</v>
      </c>
      <c r="L94" s="372">
        <v>100</v>
      </c>
      <c r="M94" s="373">
        <f t="shared" ref="M94:M96" si="62">(K94*N94)-L94</f>
        <v>-1725</v>
      </c>
      <c r="N94" s="343">
        <v>25</v>
      </c>
      <c r="O94" s="374" t="s">
        <v>604</v>
      </c>
      <c r="P94" s="433">
        <v>44230</v>
      </c>
      <c r="Q94" s="254"/>
      <c r="R94" s="255" t="s">
        <v>595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</row>
    <row r="95" spans="1:38" s="252" customFormat="1" ht="12.75" customHeight="1">
      <c r="A95" s="291">
        <v>8</v>
      </c>
      <c r="B95" s="250">
        <v>44596</v>
      </c>
      <c r="C95" s="292"/>
      <c r="D95" s="377" t="s">
        <v>920</v>
      </c>
      <c r="E95" s="291" t="s">
        <v>593</v>
      </c>
      <c r="F95" s="291">
        <v>110</v>
      </c>
      <c r="G95" s="291">
        <v>65</v>
      </c>
      <c r="H95" s="291">
        <v>135</v>
      </c>
      <c r="I95" s="378" t="s">
        <v>921</v>
      </c>
      <c r="J95" s="421" t="s">
        <v>613</v>
      </c>
      <c r="K95" s="378">
        <f t="shared" si="61"/>
        <v>25</v>
      </c>
      <c r="L95" s="422">
        <v>100</v>
      </c>
      <c r="M95" s="423">
        <f t="shared" si="62"/>
        <v>1150</v>
      </c>
      <c r="N95" s="378">
        <v>50</v>
      </c>
      <c r="O95" s="424" t="s">
        <v>591</v>
      </c>
      <c r="P95" s="432">
        <v>44231</v>
      </c>
      <c r="Q95" s="254"/>
      <c r="R95" s="255" t="s">
        <v>595</v>
      </c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</row>
    <row r="96" spans="1:38" s="252" customFormat="1" ht="12.75" customHeight="1">
      <c r="A96" s="339">
        <v>9</v>
      </c>
      <c r="B96" s="340">
        <v>44599</v>
      </c>
      <c r="C96" s="341"/>
      <c r="D96" s="342" t="s">
        <v>933</v>
      </c>
      <c r="E96" s="339" t="s">
        <v>593</v>
      </c>
      <c r="F96" s="339">
        <v>83</v>
      </c>
      <c r="G96" s="339">
        <v>40</v>
      </c>
      <c r="H96" s="339">
        <v>40</v>
      </c>
      <c r="I96" s="343" t="s">
        <v>934</v>
      </c>
      <c r="J96" s="354" t="s">
        <v>935</v>
      </c>
      <c r="K96" s="343">
        <f t="shared" si="61"/>
        <v>-43</v>
      </c>
      <c r="L96" s="372">
        <v>100</v>
      </c>
      <c r="M96" s="373">
        <f t="shared" si="62"/>
        <v>-2250</v>
      </c>
      <c r="N96" s="343">
        <v>50</v>
      </c>
      <c r="O96" s="374" t="s">
        <v>604</v>
      </c>
      <c r="P96" s="433">
        <v>44234</v>
      </c>
      <c r="Q96" s="254"/>
      <c r="R96" s="255" t="s">
        <v>595</v>
      </c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</row>
    <row r="97" spans="1:38" s="252" customFormat="1" ht="12.75" customHeight="1">
      <c r="A97" s="339">
        <v>10</v>
      </c>
      <c r="B97" s="340">
        <v>44599</v>
      </c>
      <c r="C97" s="341"/>
      <c r="D97" s="342" t="s">
        <v>939</v>
      </c>
      <c r="E97" s="339" t="s">
        <v>593</v>
      </c>
      <c r="F97" s="339">
        <v>180</v>
      </c>
      <c r="G97" s="339">
        <v>90</v>
      </c>
      <c r="H97" s="339">
        <v>90</v>
      </c>
      <c r="I97" s="343" t="s">
        <v>940</v>
      </c>
      <c r="J97" s="354" t="s">
        <v>945</v>
      </c>
      <c r="K97" s="343">
        <f t="shared" ref="K97:K98" si="63">H97-F97</f>
        <v>-90</v>
      </c>
      <c r="L97" s="372">
        <v>100</v>
      </c>
      <c r="M97" s="373">
        <f t="shared" ref="M97:M98" si="64">(K97*N97)-L97</f>
        <v>-2350</v>
      </c>
      <c r="N97" s="343">
        <v>25</v>
      </c>
      <c r="O97" s="374" t="s">
        <v>604</v>
      </c>
      <c r="P97" s="375">
        <v>44235</v>
      </c>
      <c r="Q97" s="254"/>
      <c r="R97" s="255" t="s">
        <v>592</v>
      </c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</row>
    <row r="98" spans="1:38" s="252" customFormat="1" ht="12.75" customHeight="1">
      <c r="A98" s="291">
        <v>11</v>
      </c>
      <c r="B98" s="450">
        <v>44606</v>
      </c>
      <c r="C98" s="292"/>
      <c r="D98" s="377" t="s">
        <v>993</v>
      </c>
      <c r="E98" s="291" t="s">
        <v>593</v>
      </c>
      <c r="F98" s="291">
        <v>14.5</v>
      </c>
      <c r="G98" s="291">
        <v>7</v>
      </c>
      <c r="H98" s="291">
        <v>18.25</v>
      </c>
      <c r="I98" s="378" t="s">
        <v>994</v>
      </c>
      <c r="J98" s="421" t="s">
        <v>902</v>
      </c>
      <c r="K98" s="378">
        <f t="shared" si="63"/>
        <v>3.75</v>
      </c>
      <c r="L98" s="422">
        <v>100</v>
      </c>
      <c r="M98" s="423">
        <f t="shared" si="64"/>
        <v>2618.75</v>
      </c>
      <c r="N98" s="378">
        <v>725</v>
      </c>
      <c r="O98" s="424" t="s">
        <v>591</v>
      </c>
      <c r="P98" s="425">
        <v>44242</v>
      </c>
      <c r="Q98" s="254"/>
      <c r="R98" s="255" t="s">
        <v>592</v>
      </c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</row>
    <row r="99" spans="1:38" s="252" customFormat="1" ht="12.75" customHeight="1">
      <c r="A99" s="339">
        <v>12</v>
      </c>
      <c r="B99" s="451">
        <v>44606</v>
      </c>
      <c r="C99" s="341"/>
      <c r="D99" s="342" t="s">
        <v>995</v>
      </c>
      <c r="E99" s="339" t="s">
        <v>593</v>
      </c>
      <c r="F99" s="339">
        <v>76</v>
      </c>
      <c r="G99" s="339">
        <v>38</v>
      </c>
      <c r="H99" s="339">
        <v>38</v>
      </c>
      <c r="I99" s="343" t="s">
        <v>996</v>
      </c>
      <c r="J99" s="354" t="s">
        <v>1040</v>
      </c>
      <c r="K99" s="343">
        <f t="shared" ref="K99:K102" si="65">H99-F99</f>
        <v>-38</v>
      </c>
      <c r="L99" s="372">
        <v>100</v>
      </c>
      <c r="M99" s="373">
        <f t="shared" ref="M99:M102" si="66">(K99*N99)-L99</f>
        <v>-2000</v>
      </c>
      <c r="N99" s="343">
        <v>50</v>
      </c>
      <c r="O99" s="374" t="s">
        <v>604</v>
      </c>
      <c r="P99" s="375">
        <v>44242</v>
      </c>
      <c r="Q99" s="254"/>
      <c r="R99" s="255" t="s">
        <v>592</v>
      </c>
      <c r="S99" s="251"/>
      <c r="T99" s="251"/>
      <c r="U99" s="251"/>
      <c r="V99" s="251"/>
      <c r="W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</row>
    <row r="100" spans="1:38" s="252" customFormat="1" ht="12.75" customHeight="1">
      <c r="A100" s="291">
        <v>13</v>
      </c>
      <c r="B100" s="250">
        <v>44607</v>
      </c>
      <c r="C100" s="449"/>
      <c r="D100" s="377" t="s">
        <v>1026</v>
      </c>
      <c r="E100" s="291" t="s">
        <v>593</v>
      </c>
      <c r="F100" s="291">
        <v>37</v>
      </c>
      <c r="G100" s="291">
        <v>18</v>
      </c>
      <c r="H100" s="291">
        <v>49</v>
      </c>
      <c r="I100" s="378" t="s">
        <v>1022</v>
      </c>
      <c r="J100" s="421" t="s">
        <v>1029</v>
      </c>
      <c r="K100" s="378">
        <f t="shared" si="65"/>
        <v>12</v>
      </c>
      <c r="L100" s="422">
        <v>100</v>
      </c>
      <c r="M100" s="423">
        <f t="shared" si="66"/>
        <v>2900</v>
      </c>
      <c r="N100" s="378">
        <v>250</v>
      </c>
      <c r="O100" s="424" t="s">
        <v>591</v>
      </c>
      <c r="P100" s="432">
        <v>44242</v>
      </c>
      <c r="Q100" s="254"/>
      <c r="R100" s="255" t="s">
        <v>592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291">
        <v>14</v>
      </c>
      <c r="B101" s="250">
        <v>44607</v>
      </c>
      <c r="C101" s="449"/>
      <c r="D101" s="377" t="s">
        <v>1023</v>
      </c>
      <c r="E101" s="291" t="s">
        <v>593</v>
      </c>
      <c r="F101" s="291">
        <v>41</v>
      </c>
      <c r="G101" s="291">
        <v>20</v>
      </c>
      <c r="H101" s="291">
        <v>49</v>
      </c>
      <c r="I101" s="378" t="s">
        <v>1022</v>
      </c>
      <c r="J101" s="421" t="s">
        <v>1030</v>
      </c>
      <c r="K101" s="378">
        <f t="shared" si="65"/>
        <v>8</v>
      </c>
      <c r="L101" s="422">
        <v>100</v>
      </c>
      <c r="M101" s="423">
        <f t="shared" si="66"/>
        <v>1900</v>
      </c>
      <c r="N101" s="378">
        <v>250</v>
      </c>
      <c r="O101" s="424" t="s">
        <v>591</v>
      </c>
      <c r="P101" s="432">
        <v>44242</v>
      </c>
      <c r="Q101" s="254"/>
      <c r="R101" s="255" t="s">
        <v>592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291">
        <v>15</v>
      </c>
      <c r="B102" s="250">
        <v>44607</v>
      </c>
      <c r="C102" s="449"/>
      <c r="D102" s="377" t="s">
        <v>1024</v>
      </c>
      <c r="E102" s="291" t="s">
        <v>593</v>
      </c>
      <c r="F102" s="291">
        <v>36</v>
      </c>
      <c r="G102" s="291">
        <v>20</v>
      </c>
      <c r="H102" s="291">
        <v>47.5</v>
      </c>
      <c r="I102" s="378" t="s">
        <v>1025</v>
      </c>
      <c r="J102" s="421" t="s">
        <v>1031</v>
      </c>
      <c r="K102" s="378">
        <f t="shared" si="65"/>
        <v>11.5</v>
      </c>
      <c r="L102" s="422">
        <v>100</v>
      </c>
      <c r="M102" s="423">
        <f t="shared" si="66"/>
        <v>3350</v>
      </c>
      <c r="N102" s="378">
        <v>300</v>
      </c>
      <c r="O102" s="424" t="s">
        <v>591</v>
      </c>
      <c r="P102" s="432">
        <v>44242</v>
      </c>
      <c r="Q102" s="254"/>
      <c r="R102" s="255" t="s">
        <v>592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313"/>
      <c r="B103" s="314"/>
      <c r="C103" s="315"/>
      <c r="D103" s="316"/>
      <c r="E103" s="313"/>
      <c r="F103" s="313"/>
      <c r="G103" s="313"/>
      <c r="H103" s="313"/>
      <c r="I103" s="317"/>
      <c r="J103" s="318"/>
      <c r="K103" s="319"/>
      <c r="L103" s="319"/>
      <c r="M103" s="318"/>
      <c r="N103" s="318"/>
      <c r="O103" s="320"/>
      <c r="P103" s="321"/>
      <c r="Q103" s="254"/>
      <c r="R103" s="255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313"/>
      <c r="B104" s="314"/>
      <c r="C104" s="315"/>
      <c r="D104" s="316"/>
      <c r="E104" s="313"/>
      <c r="F104" s="313"/>
      <c r="G104" s="313"/>
      <c r="H104" s="313"/>
      <c r="I104" s="317"/>
      <c r="J104" s="318"/>
      <c r="K104" s="319"/>
      <c r="L104" s="319"/>
      <c r="M104" s="318"/>
      <c r="N104" s="318"/>
      <c r="O104" s="320"/>
      <c r="P104" s="321"/>
      <c r="Q104" s="254"/>
      <c r="R104" s="255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313"/>
      <c r="B105" s="314"/>
      <c r="C105" s="315"/>
      <c r="D105" s="316"/>
      <c r="E105" s="313"/>
      <c r="F105" s="313"/>
      <c r="G105" s="313"/>
      <c r="H105" s="313"/>
      <c r="I105" s="317"/>
      <c r="J105" s="318"/>
      <c r="K105" s="319"/>
      <c r="L105" s="319"/>
      <c r="M105" s="318"/>
      <c r="N105" s="318"/>
      <c r="O105" s="320"/>
      <c r="P105" s="321"/>
      <c r="Q105" s="254"/>
      <c r="R105" s="255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325" customFormat="1" ht="12.75" customHeight="1">
      <c r="A106" s="313"/>
      <c r="B106" s="314"/>
      <c r="C106" s="315"/>
      <c r="D106" s="316"/>
      <c r="E106" s="313"/>
      <c r="F106" s="313"/>
      <c r="G106" s="313"/>
      <c r="H106" s="313"/>
      <c r="I106" s="317"/>
      <c r="J106" s="318"/>
      <c r="K106" s="319"/>
      <c r="L106" s="319"/>
      <c r="M106" s="318"/>
      <c r="N106" s="318"/>
      <c r="O106" s="320"/>
      <c r="P106" s="321"/>
      <c r="Q106" s="322"/>
      <c r="R106" s="323"/>
      <c r="S106" s="322"/>
      <c r="T106" s="322"/>
      <c r="U106" s="322"/>
      <c r="V106" s="322"/>
      <c r="W106" s="322"/>
      <c r="X106" s="322"/>
      <c r="Y106" s="322"/>
      <c r="Z106" s="322"/>
      <c r="AA106" s="322"/>
      <c r="AB106" s="322"/>
      <c r="AC106" s="322"/>
      <c r="AD106" s="322"/>
      <c r="AE106" s="322"/>
      <c r="AF106" s="324"/>
      <c r="AG106" s="324"/>
      <c r="AH106" s="324"/>
      <c r="AI106" s="324"/>
      <c r="AJ106" s="324"/>
      <c r="AK106" s="324"/>
      <c r="AL106" s="324"/>
    </row>
    <row r="107" spans="1:38" ht="14.25" customHeight="1">
      <c r="A107" s="155"/>
      <c r="B107" s="160"/>
      <c r="C107" s="160"/>
      <c r="D107" s="161"/>
      <c r="E107" s="155"/>
      <c r="F107" s="162"/>
      <c r="G107" s="155"/>
      <c r="H107" s="155"/>
      <c r="I107" s="155"/>
      <c r="J107" s="160"/>
      <c r="K107" s="163"/>
      <c r="L107" s="155"/>
      <c r="M107" s="155"/>
      <c r="N107" s="155"/>
      <c r="O107" s="164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>
      <c r="A108" s="94" t="s">
        <v>616</v>
      </c>
      <c r="B108" s="165"/>
      <c r="C108" s="165"/>
      <c r="D108" s="166"/>
      <c r="E108" s="139"/>
      <c r="F108" s="6"/>
      <c r="G108" s="6"/>
      <c r="H108" s="140"/>
      <c r="I108" s="167"/>
      <c r="J108" s="1"/>
      <c r="K108" s="6"/>
      <c r="L108" s="6"/>
      <c r="M108" s="6"/>
      <c r="N108" s="1"/>
      <c r="O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38.25" customHeight="1">
      <c r="A109" s="95" t="s">
        <v>16</v>
      </c>
      <c r="B109" s="96" t="s">
        <v>568</v>
      </c>
      <c r="C109" s="96"/>
      <c r="D109" s="97" t="s">
        <v>579</v>
      </c>
      <c r="E109" s="96" t="s">
        <v>580</v>
      </c>
      <c r="F109" s="96" t="s">
        <v>581</v>
      </c>
      <c r="G109" s="96" t="s">
        <v>582</v>
      </c>
      <c r="H109" s="96" t="s">
        <v>583</v>
      </c>
      <c r="I109" s="96" t="s">
        <v>584</v>
      </c>
      <c r="J109" s="95" t="s">
        <v>585</v>
      </c>
      <c r="K109" s="143" t="s">
        <v>603</v>
      </c>
      <c r="L109" s="144" t="s">
        <v>587</v>
      </c>
      <c r="M109" s="98" t="s">
        <v>588</v>
      </c>
      <c r="N109" s="96" t="s">
        <v>589</v>
      </c>
      <c r="O109" s="97" t="s">
        <v>590</v>
      </c>
      <c r="P109" s="96" t="s">
        <v>823</v>
      </c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38" s="252" customFormat="1" ht="14.25" customHeight="1">
      <c r="A110" s="277">
        <v>1</v>
      </c>
      <c r="B110" s="278">
        <v>44488</v>
      </c>
      <c r="C110" s="279"/>
      <c r="D110" s="280" t="s">
        <v>138</v>
      </c>
      <c r="E110" s="281" t="s">
        <v>593</v>
      </c>
      <c r="F110" s="282" t="s">
        <v>831</v>
      </c>
      <c r="G110" s="282">
        <v>198</v>
      </c>
      <c r="H110" s="281"/>
      <c r="I110" s="283" t="s">
        <v>828</v>
      </c>
      <c r="J110" s="284" t="s">
        <v>594</v>
      </c>
      <c r="K110" s="284"/>
      <c r="L110" s="285"/>
      <c r="M110" s="286"/>
      <c r="N110" s="284"/>
      <c r="O110" s="287"/>
      <c r="P110" s="284"/>
      <c r="Q110" s="251"/>
      <c r="R110" s="1" t="s">
        <v>592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4.25" customHeight="1">
      <c r="A111" s="277">
        <v>2</v>
      </c>
      <c r="B111" s="278">
        <v>44599</v>
      </c>
      <c r="C111" s="279"/>
      <c r="D111" s="280" t="s">
        <v>71</v>
      </c>
      <c r="E111" s="281" t="s">
        <v>593</v>
      </c>
      <c r="F111" s="282" t="s">
        <v>925</v>
      </c>
      <c r="G111" s="282">
        <v>183</v>
      </c>
      <c r="H111" s="281"/>
      <c r="I111" s="283" t="s">
        <v>926</v>
      </c>
      <c r="J111" s="284" t="s">
        <v>594</v>
      </c>
      <c r="K111" s="284"/>
      <c r="L111" s="285"/>
      <c r="M111" s="286"/>
      <c r="N111" s="284"/>
      <c r="O111" s="287"/>
      <c r="P111" s="284"/>
      <c r="Q111" s="251"/>
      <c r="R111" s="1" t="s">
        <v>592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ht="14.25" customHeight="1">
      <c r="A112" s="168"/>
      <c r="B112" s="145"/>
      <c r="C112" s="169"/>
      <c r="D112" s="104"/>
      <c r="E112" s="170"/>
      <c r="F112" s="170"/>
      <c r="G112" s="170"/>
      <c r="H112" s="170"/>
      <c r="I112" s="170"/>
      <c r="J112" s="170"/>
      <c r="K112" s="171"/>
      <c r="L112" s="172"/>
      <c r="M112" s="170"/>
      <c r="N112" s="173"/>
      <c r="O112" s="174"/>
      <c r="P112" s="174"/>
      <c r="R112" s="6"/>
      <c r="S112" s="41"/>
      <c r="T112" s="1"/>
      <c r="U112" s="1"/>
      <c r="V112" s="1"/>
      <c r="W112" s="1"/>
      <c r="X112" s="1"/>
      <c r="Y112" s="1"/>
      <c r="Z112" s="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</row>
    <row r="113" spans="1:38" ht="12.75" customHeight="1">
      <c r="A113" s="123" t="s">
        <v>596</v>
      </c>
      <c r="B113" s="123"/>
      <c r="C113" s="123"/>
      <c r="D113" s="123"/>
      <c r="E113" s="41"/>
      <c r="F113" s="131" t="s">
        <v>598</v>
      </c>
      <c r="G113" s="56"/>
      <c r="H113" s="56"/>
      <c r="I113" s="56"/>
      <c r="J113" s="6"/>
      <c r="K113" s="149"/>
      <c r="L113" s="150"/>
      <c r="M113" s="6"/>
      <c r="N113" s="113"/>
      <c r="O113" s="175"/>
      <c r="P113" s="1"/>
      <c r="Q113" s="1"/>
      <c r="R113" s="6"/>
      <c r="S113" s="1"/>
      <c r="T113" s="1"/>
      <c r="U113" s="1"/>
      <c r="V113" s="1"/>
      <c r="W113" s="1"/>
      <c r="X113" s="1"/>
      <c r="Y113" s="1"/>
    </row>
    <row r="114" spans="1:38" ht="12.75" customHeight="1">
      <c r="A114" s="130" t="s">
        <v>597</v>
      </c>
      <c r="B114" s="123"/>
      <c r="C114" s="123"/>
      <c r="D114" s="123"/>
      <c r="E114" s="6"/>
      <c r="F114" s="131" t="s">
        <v>600</v>
      </c>
      <c r="G114" s="6"/>
      <c r="H114" s="6" t="s">
        <v>819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38" ht="12.75" customHeight="1">
      <c r="A115" s="130"/>
      <c r="B115" s="123"/>
      <c r="C115" s="123"/>
      <c r="D115" s="123"/>
      <c r="E115" s="6"/>
      <c r="F115" s="131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5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"/>
      <c r="B116" s="138" t="s">
        <v>617</v>
      </c>
      <c r="C116" s="138"/>
      <c r="D116" s="138"/>
      <c r="E116" s="138"/>
      <c r="F116" s="139"/>
      <c r="G116" s="6"/>
      <c r="H116" s="6"/>
      <c r="I116" s="140"/>
      <c r="J116" s="141"/>
      <c r="K116" s="142"/>
      <c r="L116" s="141"/>
      <c r="M116" s="6"/>
      <c r="N116" s="1"/>
      <c r="O116" s="1"/>
      <c r="Q116" s="1"/>
      <c r="R116" s="56"/>
      <c r="S116" s="1"/>
      <c r="T116" s="1"/>
      <c r="U116" s="1"/>
      <c r="V116" s="1"/>
      <c r="W116" s="1"/>
      <c r="X116" s="1"/>
      <c r="Y116" s="1"/>
      <c r="Z116" s="1"/>
    </row>
    <row r="117" spans="1:38" ht="38.25" customHeight="1">
      <c r="A117" s="95" t="s">
        <v>16</v>
      </c>
      <c r="B117" s="96" t="s">
        <v>568</v>
      </c>
      <c r="C117" s="96"/>
      <c r="D117" s="97" t="s">
        <v>579</v>
      </c>
      <c r="E117" s="96" t="s">
        <v>580</v>
      </c>
      <c r="F117" s="96" t="s">
        <v>581</v>
      </c>
      <c r="G117" s="96" t="s">
        <v>602</v>
      </c>
      <c r="H117" s="96" t="s">
        <v>583</v>
      </c>
      <c r="I117" s="96" t="s">
        <v>584</v>
      </c>
      <c r="J117" s="176" t="s">
        <v>585</v>
      </c>
      <c r="K117" s="143" t="s">
        <v>603</v>
      </c>
      <c r="L117" s="153" t="s">
        <v>611</v>
      </c>
      <c r="M117" s="96" t="s">
        <v>612</v>
      </c>
      <c r="N117" s="144" t="s">
        <v>587</v>
      </c>
      <c r="O117" s="98" t="s">
        <v>588</v>
      </c>
      <c r="P117" s="96" t="s">
        <v>589</v>
      </c>
      <c r="Q117" s="97" t="s">
        <v>590</v>
      </c>
      <c r="R117" s="56"/>
      <c r="S117" s="1"/>
      <c r="T117" s="1"/>
      <c r="U117" s="1"/>
      <c r="V117" s="1"/>
      <c r="W117" s="1"/>
      <c r="X117" s="1"/>
      <c r="Y117" s="1"/>
      <c r="Z117" s="1"/>
    </row>
    <row r="118" spans="1:38" ht="14.25" customHeight="1">
      <c r="A118" s="105"/>
      <c r="B118" s="106"/>
      <c r="C118" s="177"/>
      <c r="D118" s="107"/>
      <c r="E118" s="108"/>
      <c r="F118" s="178"/>
      <c r="G118" s="105"/>
      <c r="H118" s="108"/>
      <c r="I118" s="109"/>
      <c r="J118" s="179"/>
      <c r="K118" s="179"/>
      <c r="L118" s="180"/>
      <c r="M118" s="103"/>
      <c r="N118" s="180"/>
      <c r="O118" s="181"/>
      <c r="P118" s="182"/>
      <c r="Q118" s="183"/>
      <c r="R118" s="148"/>
      <c r="S118" s="117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38" ht="14.25" customHeight="1">
      <c r="A119" s="105"/>
      <c r="B119" s="106"/>
      <c r="C119" s="177"/>
      <c r="D119" s="107"/>
      <c r="E119" s="108"/>
      <c r="F119" s="178"/>
      <c r="G119" s="105"/>
      <c r="H119" s="108"/>
      <c r="I119" s="109"/>
      <c r="J119" s="179"/>
      <c r="K119" s="179"/>
      <c r="L119" s="180"/>
      <c r="M119" s="103"/>
      <c r="N119" s="180"/>
      <c r="O119" s="181"/>
      <c r="P119" s="182"/>
      <c r="Q119" s="183"/>
      <c r="R119" s="148"/>
      <c r="S119" s="117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38" ht="14.25" customHeight="1">
      <c r="A120" s="105"/>
      <c r="B120" s="106"/>
      <c r="C120" s="177"/>
      <c r="D120" s="107"/>
      <c r="E120" s="108"/>
      <c r="F120" s="178"/>
      <c r="G120" s="105"/>
      <c r="H120" s="108"/>
      <c r="I120" s="109"/>
      <c r="J120" s="179"/>
      <c r="K120" s="179"/>
      <c r="L120" s="180"/>
      <c r="M120" s="103"/>
      <c r="N120" s="180"/>
      <c r="O120" s="181"/>
      <c r="P120" s="182"/>
      <c r="Q120" s="183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05"/>
      <c r="B121" s="106"/>
      <c r="C121" s="177"/>
      <c r="D121" s="107"/>
      <c r="E121" s="108"/>
      <c r="F121" s="179"/>
      <c r="G121" s="105"/>
      <c r="H121" s="108"/>
      <c r="I121" s="109"/>
      <c r="J121" s="179"/>
      <c r="K121" s="179"/>
      <c r="L121" s="180"/>
      <c r="M121" s="103"/>
      <c r="N121" s="180"/>
      <c r="O121" s="181"/>
      <c r="P121" s="182"/>
      <c r="Q121" s="183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05"/>
      <c r="B122" s="106"/>
      <c r="C122" s="177"/>
      <c r="D122" s="107"/>
      <c r="E122" s="108"/>
      <c r="F122" s="179"/>
      <c r="G122" s="105"/>
      <c r="H122" s="108"/>
      <c r="I122" s="109"/>
      <c r="J122" s="179"/>
      <c r="K122" s="179"/>
      <c r="L122" s="180"/>
      <c r="M122" s="103"/>
      <c r="N122" s="180"/>
      <c r="O122" s="181"/>
      <c r="P122" s="182"/>
      <c r="Q122" s="183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05"/>
      <c r="B123" s="106"/>
      <c r="C123" s="177"/>
      <c r="D123" s="107"/>
      <c r="E123" s="108"/>
      <c r="F123" s="178"/>
      <c r="G123" s="105"/>
      <c r="H123" s="108"/>
      <c r="I123" s="109"/>
      <c r="J123" s="179"/>
      <c r="K123" s="179"/>
      <c r="L123" s="180"/>
      <c r="M123" s="103"/>
      <c r="N123" s="180"/>
      <c r="O123" s="181"/>
      <c r="P123" s="182"/>
      <c r="Q123" s="183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05"/>
      <c r="B124" s="106"/>
      <c r="C124" s="177"/>
      <c r="D124" s="107"/>
      <c r="E124" s="108"/>
      <c r="F124" s="178"/>
      <c r="G124" s="105"/>
      <c r="H124" s="108"/>
      <c r="I124" s="109"/>
      <c r="J124" s="179"/>
      <c r="K124" s="179"/>
      <c r="L124" s="179"/>
      <c r="M124" s="179"/>
      <c r="N124" s="180"/>
      <c r="O124" s="184"/>
      <c r="P124" s="182"/>
      <c r="Q124" s="183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4.25" customHeight="1">
      <c r="A125" s="105"/>
      <c r="B125" s="106"/>
      <c r="C125" s="177"/>
      <c r="D125" s="107"/>
      <c r="E125" s="108"/>
      <c r="F125" s="179"/>
      <c r="G125" s="105"/>
      <c r="H125" s="108"/>
      <c r="I125" s="109"/>
      <c r="J125" s="179"/>
      <c r="K125" s="179"/>
      <c r="L125" s="180"/>
      <c r="M125" s="103"/>
      <c r="N125" s="180"/>
      <c r="O125" s="181"/>
      <c r="P125" s="182"/>
      <c r="Q125" s="183"/>
      <c r="R125" s="148"/>
      <c r="S125" s="117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4.25" customHeight="1">
      <c r="A126" s="105"/>
      <c r="B126" s="106"/>
      <c r="C126" s="177"/>
      <c r="D126" s="107"/>
      <c r="E126" s="108"/>
      <c r="F126" s="178"/>
      <c r="G126" s="105"/>
      <c r="H126" s="108"/>
      <c r="I126" s="109"/>
      <c r="J126" s="185"/>
      <c r="K126" s="185"/>
      <c r="L126" s="185"/>
      <c r="M126" s="185"/>
      <c r="N126" s="186"/>
      <c r="O126" s="181"/>
      <c r="P126" s="110"/>
      <c r="Q126" s="183"/>
      <c r="R126" s="148"/>
      <c r="S126" s="117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>
      <c r="A127" s="130"/>
      <c r="B127" s="123"/>
      <c r="C127" s="123"/>
      <c r="D127" s="123"/>
      <c r="E127" s="6"/>
      <c r="F127" s="131"/>
      <c r="G127" s="6"/>
      <c r="H127" s="6"/>
      <c r="I127" s="6"/>
      <c r="J127" s="1"/>
      <c r="K127" s="6"/>
      <c r="L127" s="6"/>
      <c r="M127" s="6"/>
      <c r="N127" s="1"/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30"/>
      <c r="B128" s="123"/>
      <c r="C128" s="123"/>
      <c r="D128" s="123"/>
      <c r="E128" s="6"/>
      <c r="F128" s="131"/>
      <c r="G128" s="56"/>
      <c r="H128" s="41"/>
      <c r="I128" s="56"/>
      <c r="J128" s="6"/>
      <c r="K128" s="149"/>
      <c r="L128" s="150"/>
      <c r="M128" s="6"/>
      <c r="N128" s="113"/>
      <c r="O128" s="15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56"/>
      <c r="B129" s="112"/>
      <c r="C129" s="112"/>
      <c r="D129" s="41"/>
      <c r="E129" s="56"/>
      <c r="F129" s="56"/>
      <c r="G129" s="56"/>
      <c r="H129" s="41"/>
      <c r="I129" s="56"/>
      <c r="J129" s="6"/>
      <c r="K129" s="149"/>
      <c r="L129" s="150"/>
      <c r="M129" s="6"/>
      <c r="N129" s="113"/>
      <c r="O129" s="15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41"/>
      <c r="B130" s="187" t="s">
        <v>618</v>
      </c>
      <c r="C130" s="187"/>
      <c r="D130" s="187"/>
      <c r="E130" s="187"/>
      <c r="F130" s="6"/>
      <c r="G130" s="6"/>
      <c r="H130" s="141"/>
      <c r="I130" s="6"/>
      <c r="J130" s="141"/>
      <c r="K130" s="142"/>
      <c r="L130" s="6"/>
      <c r="M130" s="6"/>
      <c r="N130" s="1"/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38.25" customHeight="1">
      <c r="A131" s="95" t="s">
        <v>16</v>
      </c>
      <c r="B131" s="96" t="s">
        <v>568</v>
      </c>
      <c r="C131" s="96"/>
      <c r="D131" s="97" t="s">
        <v>579</v>
      </c>
      <c r="E131" s="96" t="s">
        <v>580</v>
      </c>
      <c r="F131" s="96" t="s">
        <v>581</v>
      </c>
      <c r="G131" s="96" t="s">
        <v>619</v>
      </c>
      <c r="H131" s="96" t="s">
        <v>620</v>
      </c>
      <c r="I131" s="96" t="s">
        <v>584</v>
      </c>
      <c r="J131" s="188" t="s">
        <v>585</v>
      </c>
      <c r="K131" s="96" t="s">
        <v>586</v>
      </c>
      <c r="L131" s="96" t="s">
        <v>621</v>
      </c>
      <c r="M131" s="96" t="s">
        <v>589</v>
      </c>
      <c r="N131" s="97" t="s">
        <v>590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1</v>
      </c>
      <c r="B132" s="190">
        <v>41579</v>
      </c>
      <c r="C132" s="190"/>
      <c r="D132" s="191" t="s">
        <v>622</v>
      </c>
      <c r="E132" s="192" t="s">
        <v>623</v>
      </c>
      <c r="F132" s="193">
        <v>82</v>
      </c>
      <c r="G132" s="192" t="s">
        <v>624</v>
      </c>
      <c r="H132" s="192">
        <v>100</v>
      </c>
      <c r="I132" s="194">
        <v>100</v>
      </c>
      <c r="J132" s="195" t="s">
        <v>625</v>
      </c>
      <c r="K132" s="196">
        <f t="shared" ref="K132:K184" si="67">H132-F132</f>
        <v>18</v>
      </c>
      <c r="L132" s="197">
        <f t="shared" ref="L132:L184" si="68">K132/F132</f>
        <v>0.21951219512195122</v>
      </c>
      <c r="M132" s="192" t="s">
        <v>591</v>
      </c>
      <c r="N132" s="198">
        <v>42657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9">
        <v>2</v>
      </c>
      <c r="B133" s="190">
        <v>41794</v>
      </c>
      <c r="C133" s="190"/>
      <c r="D133" s="191" t="s">
        <v>626</v>
      </c>
      <c r="E133" s="192" t="s">
        <v>593</v>
      </c>
      <c r="F133" s="193">
        <v>257</v>
      </c>
      <c r="G133" s="192" t="s">
        <v>624</v>
      </c>
      <c r="H133" s="192">
        <v>300</v>
      </c>
      <c r="I133" s="194">
        <v>300</v>
      </c>
      <c r="J133" s="195" t="s">
        <v>625</v>
      </c>
      <c r="K133" s="196">
        <f t="shared" si="67"/>
        <v>43</v>
      </c>
      <c r="L133" s="197">
        <f t="shared" si="68"/>
        <v>0.16731517509727625</v>
      </c>
      <c r="M133" s="192" t="s">
        <v>591</v>
      </c>
      <c r="N133" s="198">
        <v>41822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9">
        <v>3</v>
      </c>
      <c r="B134" s="190">
        <v>41828</v>
      </c>
      <c r="C134" s="190"/>
      <c r="D134" s="191" t="s">
        <v>627</v>
      </c>
      <c r="E134" s="192" t="s">
        <v>593</v>
      </c>
      <c r="F134" s="193">
        <v>393</v>
      </c>
      <c r="G134" s="192" t="s">
        <v>624</v>
      </c>
      <c r="H134" s="192">
        <v>468</v>
      </c>
      <c r="I134" s="194">
        <v>468</v>
      </c>
      <c r="J134" s="195" t="s">
        <v>625</v>
      </c>
      <c r="K134" s="196">
        <f t="shared" si="67"/>
        <v>75</v>
      </c>
      <c r="L134" s="197">
        <f t="shared" si="68"/>
        <v>0.19083969465648856</v>
      </c>
      <c r="M134" s="192" t="s">
        <v>591</v>
      </c>
      <c r="N134" s="198">
        <v>41863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9">
        <v>4</v>
      </c>
      <c r="B135" s="190">
        <v>41857</v>
      </c>
      <c r="C135" s="190"/>
      <c r="D135" s="191" t="s">
        <v>628</v>
      </c>
      <c r="E135" s="192" t="s">
        <v>593</v>
      </c>
      <c r="F135" s="193">
        <v>205</v>
      </c>
      <c r="G135" s="192" t="s">
        <v>624</v>
      </c>
      <c r="H135" s="192">
        <v>275</v>
      </c>
      <c r="I135" s="194">
        <v>250</v>
      </c>
      <c r="J135" s="195" t="s">
        <v>625</v>
      </c>
      <c r="K135" s="196">
        <f t="shared" si="67"/>
        <v>70</v>
      </c>
      <c r="L135" s="197">
        <f t="shared" si="68"/>
        <v>0.34146341463414637</v>
      </c>
      <c r="M135" s="192" t="s">
        <v>591</v>
      </c>
      <c r="N135" s="198">
        <v>41962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9">
        <v>5</v>
      </c>
      <c r="B136" s="190">
        <v>41886</v>
      </c>
      <c r="C136" s="190"/>
      <c r="D136" s="191" t="s">
        <v>629</v>
      </c>
      <c r="E136" s="192" t="s">
        <v>593</v>
      </c>
      <c r="F136" s="193">
        <v>162</v>
      </c>
      <c r="G136" s="192" t="s">
        <v>624</v>
      </c>
      <c r="H136" s="192">
        <v>190</v>
      </c>
      <c r="I136" s="194">
        <v>190</v>
      </c>
      <c r="J136" s="195" t="s">
        <v>625</v>
      </c>
      <c r="K136" s="196">
        <f t="shared" si="67"/>
        <v>28</v>
      </c>
      <c r="L136" s="197">
        <f t="shared" si="68"/>
        <v>0.1728395061728395</v>
      </c>
      <c r="M136" s="192" t="s">
        <v>591</v>
      </c>
      <c r="N136" s="198">
        <v>42006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9">
        <v>6</v>
      </c>
      <c r="B137" s="190">
        <v>41886</v>
      </c>
      <c r="C137" s="190"/>
      <c r="D137" s="191" t="s">
        <v>630</v>
      </c>
      <c r="E137" s="192" t="s">
        <v>593</v>
      </c>
      <c r="F137" s="193">
        <v>75</v>
      </c>
      <c r="G137" s="192" t="s">
        <v>624</v>
      </c>
      <c r="H137" s="192">
        <v>91.5</v>
      </c>
      <c r="I137" s="194" t="s">
        <v>631</v>
      </c>
      <c r="J137" s="195" t="s">
        <v>632</v>
      </c>
      <c r="K137" s="196">
        <f t="shared" si="67"/>
        <v>16.5</v>
      </c>
      <c r="L137" s="197">
        <f t="shared" si="68"/>
        <v>0.22</v>
      </c>
      <c r="M137" s="192" t="s">
        <v>591</v>
      </c>
      <c r="N137" s="198">
        <v>41954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9">
        <v>7</v>
      </c>
      <c r="B138" s="190">
        <v>41913</v>
      </c>
      <c r="C138" s="190"/>
      <c r="D138" s="191" t="s">
        <v>633</v>
      </c>
      <c r="E138" s="192" t="s">
        <v>593</v>
      </c>
      <c r="F138" s="193">
        <v>850</v>
      </c>
      <c r="G138" s="192" t="s">
        <v>624</v>
      </c>
      <c r="H138" s="192">
        <v>982.5</v>
      </c>
      <c r="I138" s="194">
        <v>1050</v>
      </c>
      <c r="J138" s="195" t="s">
        <v>634</v>
      </c>
      <c r="K138" s="196">
        <f t="shared" si="67"/>
        <v>132.5</v>
      </c>
      <c r="L138" s="197">
        <f t="shared" si="68"/>
        <v>0.15588235294117647</v>
      </c>
      <c r="M138" s="192" t="s">
        <v>591</v>
      </c>
      <c r="N138" s="198">
        <v>42039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8</v>
      </c>
      <c r="B139" s="190">
        <v>41913</v>
      </c>
      <c r="C139" s="190"/>
      <c r="D139" s="191" t="s">
        <v>635</v>
      </c>
      <c r="E139" s="192" t="s">
        <v>593</v>
      </c>
      <c r="F139" s="193">
        <v>475</v>
      </c>
      <c r="G139" s="192" t="s">
        <v>624</v>
      </c>
      <c r="H139" s="192">
        <v>515</v>
      </c>
      <c r="I139" s="194">
        <v>600</v>
      </c>
      <c r="J139" s="195" t="s">
        <v>636</v>
      </c>
      <c r="K139" s="196">
        <f t="shared" si="67"/>
        <v>40</v>
      </c>
      <c r="L139" s="197">
        <f t="shared" si="68"/>
        <v>8.4210526315789472E-2</v>
      </c>
      <c r="M139" s="192" t="s">
        <v>591</v>
      </c>
      <c r="N139" s="198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9">
        <v>9</v>
      </c>
      <c r="B140" s="190">
        <v>41913</v>
      </c>
      <c r="C140" s="190"/>
      <c r="D140" s="191" t="s">
        <v>637</v>
      </c>
      <c r="E140" s="192" t="s">
        <v>593</v>
      </c>
      <c r="F140" s="193">
        <v>86</v>
      </c>
      <c r="G140" s="192" t="s">
        <v>624</v>
      </c>
      <c r="H140" s="192">
        <v>99</v>
      </c>
      <c r="I140" s="194">
        <v>140</v>
      </c>
      <c r="J140" s="195" t="s">
        <v>638</v>
      </c>
      <c r="K140" s="196">
        <f t="shared" si="67"/>
        <v>13</v>
      </c>
      <c r="L140" s="197">
        <f t="shared" si="68"/>
        <v>0.15116279069767441</v>
      </c>
      <c r="M140" s="192" t="s">
        <v>591</v>
      </c>
      <c r="N140" s="198">
        <v>41939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9">
        <v>10</v>
      </c>
      <c r="B141" s="190">
        <v>41926</v>
      </c>
      <c r="C141" s="190"/>
      <c r="D141" s="191" t="s">
        <v>639</v>
      </c>
      <c r="E141" s="192" t="s">
        <v>593</v>
      </c>
      <c r="F141" s="193">
        <v>496.6</v>
      </c>
      <c r="G141" s="192" t="s">
        <v>624</v>
      </c>
      <c r="H141" s="192">
        <v>621</v>
      </c>
      <c r="I141" s="194">
        <v>580</v>
      </c>
      <c r="J141" s="195" t="s">
        <v>625</v>
      </c>
      <c r="K141" s="196">
        <f t="shared" si="67"/>
        <v>124.39999999999998</v>
      </c>
      <c r="L141" s="197">
        <f t="shared" si="68"/>
        <v>0.25050342327829234</v>
      </c>
      <c r="M141" s="192" t="s">
        <v>591</v>
      </c>
      <c r="N141" s="198">
        <v>42605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9">
        <v>11</v>
      </c>
      <c r="B142" s="190">
        <v>41926</v>
      </c>
      <c r="C142" s="190"/>
      <c r="D142" s="191" t="s">
        <v>640</v>
      </c>
      <c r="E142" s="192" t="s">
        <v>593</v>
      </c>
      <c r="F142" s="193">
        <v>2481.9</v>
      </c>
      <c r="G142" s="192" t="s">
        <v>624</v>
      </c>
      <c r="H142" s="192">
        <v>2840</v>
      </c>
      <c r="I142" s="194">
        <v>2870</v>
      </c>
      <c r="J142" s="195" t="s">
        <v>641</v>
      </c>
      <c r="K142" s="196">
        <f t="shared" si="67"/>
        <v>358.09999999999991</v>
      </c>
      <c r="L142" s="197">
        <f t="shared" si="68"/>
        <v>0.14428462065353154</v>
      </c>
      <c r="M142" s="192" t="s">
        <v>591</v>
      </c>
      <c r="N142" s="198">
        <v>42017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89">
        <v>12</v>
      </c>
      <c r="B143" s="190">
        <v>41928</v>
      </c>
      <c r="C143" s="190"/>
      <c r="D143" s="191" t="s">
        <v>642</v>
      </c>
      <c r="E143" s="192" t="s">
        <v>593</v>
      </c>
      <c r="F143" s="193">
        <v>84.5</v>
      </c>
      <c r="G143" s="192" t="s">
        <v>624</v>
      </c>
      <c r="H143" s="192">
        <v>93</v>
      </c>
      <c r="I143" s="194">
        <v>110</v>
      </c>
      <c r="J143" s="195" t="s">
        <v>643</v>
      </c>
      <c r="K143" s="196">
        <f t="shared" si="67"/>
        <v>8.5</v>
      </c>
      <c r="L143" s="197">
        <f t="shared" si="68"/>
        <v>0.10059171597633136</v>
      </c>
      <c r="M143" s="192" t="s">
        <v>591</v>
      </c>
      <c r="N143" s="198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9">
        <v>13</v>
      </c>
      <c r="B144" s="190">
        <v>41928</v>
      </c>
      <c r="C144" s="190"/>
      <c r="D144" s="191" t="s">
        <v>644</v>
      </c>
      <c r="E144" s="192" t="s">
        <v>593</v>
      </c>
      <c r="F144" s="193">
        <v>401</v>
      </c>
      <c r="G144" s="192" t="s">
        <v>624</v>
      </c>
      <c r="H144" s="192">
        <v>428</v>
      </c>
      <c r="I144" s="194">
        <v>450</v>
      </c>
      <c r="J144" s="195" t="s">
        <v>645</v>
      </c>
      <c r="K144" s="196">
        <f t="shared" si="67"/>
        <v>27</v>
      </c>
      <c r="L144" s="197">
        <f t="shared" si="68"/>
        <v>6.7331670822942641E-2</v>
      </c>
      <c r="M144" s="192" t="s">
        <v>591</v>
      </c>
      <c r="N144" s="198">
        <v>42020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14</v>
      </c>
      <c r="B145" s="190">
        <v>41928</v>
      </c>
      <c r="C145" s="190"/>
      <c r="D145" s="191" t="s">
        <v>646</v>
      </c>
      <c r="E145" s="192" t="s">
        <v>593</v>
      </c>
      <c r="F145" s="193">
        <v>101</v>
      </c>
      <c r="G145" s="192" t="s">
        <v>624</v>
      </c>
      <c r="H145" s="192">
        <v>112</v>
      </c>
      <c r="I145" s="194">
        <v>120</v>
      </c>
      <c r="J145" s="195" t="s">
        <v>647</v>
      </c>
      <c r="K145" s="196">
        <f t="shared" si="67"/>
        <v>11</v>
      </c>
      <c r="L145" s="197">
        <f t="shared" si="68"/>
        <v>0.10891089108910891</v>
      </c>
      <c r="M145" s="192" t="s">
        <v>591</v>
      </c>
      <c r="N145" s="198">
        <v>41939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15</v>
      </c>
      <c r="B146" s="190">
        <v>41954</v>
      </c>
      <c r="C146" s="190"/>
      <c r="D146" s="191" t="s">
        <v>648</v>
      </c>
      <c r="E146" s="192" t="s">
        <v>593</v>
      </c>
      <c r="F146" s="193">
        <v>59</v>
      </c>
      <c r="G146" s="192" t="s">
        <v>624</v>
      </c>
      <c r="H146" s="192">
        <v>76</v>
      </c>
      <c r="I146" s="194">
        <v>76</v>
      </c>
      <c r="J146" s="195" t="s">
        <v>625</v>
      </c>
      <c r="K146" s="196">
        <f t="shared" si="67"/>
        <v>17</v>
      </c>
      <c r="L146" s="197">
        <f t="shared" si="68"/>
        <v>0.28813559322033899</v>
      </c>
      <c r="M146" s="192" t="s">
        <v>591</v>
      </c>
      <c r="N146" s="198">
        <v>43032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9">
        <v>16</v>
      </c>
      <c r="B147" s="190">
        <v>41954</v>
      </c>
      <c r="C147" s="190"/>
      <c r="D147" s="191" t="s">
        <v>637</v>
      </c>
      <c r="E147" s="192" t="s">
        <v>593</v>
      </c>
      <c r="F147" s="193">
        <v>99</v>
      </c>
      <c r="G147" s="192" t="s">
        <v>624</v>
      </c>
      <c r="H147" s="192">
        <v>120</v>
      </c>
      <c r="I147" s="194">
        <v>120</v>
      </c>
      <c r="J147" s="195" t="s">
        <v>605</v>
      </c>
      <c r="K147" s="196">
        <f t="shared" si="67"/>
        <v>21</v>
      </c>
      <c r="L147" s="197">
        <f t="shared" si="68"/>
        <v>0.21212121212121213</v>
      </c>
      <c r="M147" s="192" t="s">
        <v>591</v>
      </c>
      <c r="N147" s="198">
        <v>41960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17</v>
      </c>
      <c r="B148" s="190">
        <v>41956</v>
      </c>
      <c r="C148" s="190"/>
      <c r="D148" s="191" t="s">
        <v>649</v>
      </c>
      <c r="E148" s="192" t="s">
        <v>593</v>
      </c>
      <c r="F148" s="193">
        <v>22</v>
      </c>
      <c r="G148" s="192" t="s">
        <v>624</v>
      </c>
      <c r="H148" s="192">
        <v>33.549999999999997</v>
      </c>
      <c r="I148" s="194">
        <v>32</v>
      </c>
      <c r="J148" s="195" t="s">
        <v>650</v>
      </c>
      <c r="K148" s="196">
        <f t="shared" si="67"/>
        <v>11.549999999999997</v>
      </c>
      <c r="L148" s="197">
        <f t="shared" si="68"/>
        <v>0.52499999999999991</v>
      </c>
      <c r="M148" s="192" t="s">
        <v>591</v>
      </c>
      <c r="N148" s="198">
        <v>42188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9">
        <v>18</v>
      </c>
      <c r="B149" s="190">
        <v>41976</v>
      </c>
      <c r="C149" s="190"/>
      <c r="D149" s="191" t="s">
        <v>651</v>
      </c>
      <c r="E149" s="192" t="s">
        <v>593</v>
      </c>
      <c r="F149" s="193">
        <v>440</v>
      </c>
      <c r="G149" s="192" t="s">
        <v>624</v>
      </c>
      <c r="H149" s="192">
        <v>520</v>
      </c>
      <c r="I149" s="194">
        <v>520</v>
      </c>
      <c r="J149" s="195" t="s">
        <v>652</v>
      </c>
      <c r="K149" s="196">
        <f t="shared" si="67"/>
        <v>80</v>
      </c>
      <c r="L149" s="197">
        <f t="shared" si="68"/>
        <v>0.18181818181818182</v>
      </c>
      <c r="M149" s="192" t="s">
        <v>591</v>
      </c>
      <c r="N149" s="198">
        <v>42208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9">
        <v>19</v>
      </c>
      <c r="B150" s="190">
        <v>41976</v>
      </c>
      <c r="C150" s="190"/>
      <c r="D150" s="191" t="s">
        <v>653</v>
      </c>
      <c r="E150" s="192" t="s">
        <v>593</v>
      </c>
      <c r="F150" s="193">
        <v>360</v>
      </c>
      <c r="G150" s="192" t="s">
        <v>624</v>
      </c>
      <c r="H150" s="192">
        <v>427</v>
      </c>
      <c r="I150" s="194">
        <v>425</v>
      </c>
      <c r="J150" s="195" t="s">
        <v>654</v>
      </c>
      <c r="K150" s="196">
        <f t="shared" si="67"/>
        <v>67</v>
      </c>
      <c r="L150" s="197">
        <f t="shared" si="68"/>
        <v>0.18611111111111112</v>
      </c>
      <c r="M150" s="192" t="s">
        <v>591</v>
      </c>
      <c r="N150" s="198">
        <v>42058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9">
        <v>20</v>
      </c>
      <c r="B151" s="190">
        <v>42012</v>
      </c>
      <c r="C151" s="190"/>
      <c r="D151" s="191" t="s">
        <v>655</v>
      </c>
      <c r="E151" s="192" t="s">
        <v>593</v>
      </c>
      <c r="F151" s="193">
        <v>360</v>
      </c>
      <c r="G151" s="192" t="s">
        <v>624</v>
      </c>
      <c r="H151" s="192">
        <v>455</v>
      </c>
      <c r="I151" s="194">
        <v>420</v>
      </c>
      <c r="J151" s="195" t="s">
        <v>656</v>
      </c>
      <c r="K151" s="196">
        <f t="shared" si="67"/>
        <v>95</v>
      </c>
      <c r="L151" s="197">
        <f t="shared" si="68"/>
        <v>0.2638888888888889</v>
      </c>
      <c r="M151" s="192" t="s">
        <v>591</v>
      </c>
      <c r="N151" s="198">
        <v>42024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9">
        <v>21</v>
      </c>
      <c r="B152" s="190">
        <v>42012</v>
      </c>
      <c r="C152" s="190"/>
      <c r="D152" s="191" t="s">
        <v>657</v>
      </c>
      <c r="E152" s="192" t="s">
        <v>593</v>
      </c>
      <c r="F152" s="193">
        <v>130</v>
      </c>
      <c r="G152" s="192"/>
      <c r="H152" s="192">
        <v>175.5</v>
      </c>
      <c r="I152" s="194">
        <v>165</v>
      </c>
      <c r="J152" s="195" t="s">
        <v>658</v>
      </c>
      <c r="K152" s="196">
        <f t="shared" si="67"/>
        <v>45.5</v>
      </c>
      <c r="L152" s="197">
        <f t="shared" si="68"/>
        <v>0.35</v>
      </c>
      <c r="M152" s="192" t="s">
        <v>591</v>
      </c>
      <c r="N152" s="198">
        <v>43088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9">
        <v>22</v>
      </c>
      <c r="B153" s="190">
        <v>42040</v>
      </c>
      <c r="C153" s="190"/>
      <c r="D153" s="191" t="s">
        <v>383</v>
      </c>
      <c r="E153" s="192" t="s">
        <v>623</v>
      </c>
      <c r="F153" s="193">
        <v>98</v>
      </c>
      <c r="G153" s="192"/>
      <c r="H153" s="192">
        <v>120</v>
      </c>
      <c r="I153" s="194">
        <v>120</v>
      </c>
      <c r="J153" s="195" t="s">
        <v>625</v>
      </c>
      <c r="K153" s="196">
        <f t="shared" si="67"/>
        <v>22</v>
      </c>
      <c r="L153" s="197">
        <f t="shared" si="68"/>
        <v>0.22448979591836735</v>
      </c>
      <c r="M153" s="192" t="s">
        <v>591</v>
      </c>
      <c r="N153" s="198">
        <v>42753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9">
        <v>23</v>
      </c>
      <c r="B154" s="190">
        <v>42040</v>
      </c>
      <c r="C154" s="190"/>
      <c r="D154" s="191" t="s">
        <v>659</v>
      </c>
      <c r="E154" s="192" t="s">
        <v>623</v>
      </c>
      <c r="F154" s="193">
        <v>196</v>
      </c>
      <c r="G154" s="192"/>
      <c r="H154" s="192">
        <v>262</v>
      </c>
      <c r="I154" s="194">
        <v>255</v>
      </c>
      <c r="J154" s="195" t="s">
        <v>625</v>
      </c>
      <c r="K154" s="196">
        <f t="shared" si="67"/>
        <v>66</v>
      </c>
      <c r="L154" s="197">
        <f t="shared" si="68"/>
        <v>0.33673469387755101</v>
      </c>
      <c r="M154" s="192" t="s">
        <v>591</v>
      </c>
      <c r="N154" s="198">
        <v>42599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99">
        <v>24</v>
      </c>
      <c r="B155" s="200">
        <v>42067</v>
      </c>
      <c r="C155" s="200"/>
      <c r="D155" s="201" t="s">
        <v>382</v>
      </c>
      <c r="E155" s="202" t="s">
        <v>623</v>
      </c>
      <c r="F155" s="203">
        <v>235</v>
      </c>
      <c r="G155" s="203"/>
      <c r="H155" s="204">
        <v>77</v>
      </c>
      <c r="I155" s="204" t="s">
        <v>660</v>
      </c>
      <c r="J155" s="205" t="s">
        <v>661</v>
      </c>
      <c r="K155" s="206">
        <f t="shared" si="67"/>
        <v>-158</v>
      </c>
      <c r="L155" s="207">
        <f t="shared" si="68"/>
        <v>-0.67234042553191486</v>
      </c>
      <c r="M155" s="203" t="s">
        <v>604</v>
      </c>
      <c r="N155" s="200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9">
        <v>25</v>
      </c>
      <c r="B156" s="190">
        <v>42067</v>
      </c>
      <c r="C156" s="190"/>
      <c r="D156" s="191" t="s">
        <v>662</v>
      </c>
      <c r="E156" s="192" t="s">
        <v>623</v>
      </c>
      <c r="F156" s="193">
        <v>185</v>
      </c>
      <c r="G156" s="192"/>
      <c r="H156" s="192">
        <v>224</v>
      </c>
      <c r="I156" s="194" t="s">
        <v>663</v>
      </c>
      <c r="J156" s="195" t="s">
        <v>625</v>
      </c>
      <c r="K156" s="196">
        <f t="shared" si="67"/>
        <v>39</v>
      </c>
      <c r="L156" s="197">
        <f t="shared" si="68"/>
        <v>0.21081081081081082</v>
      </c>
      <c r="M156" s="192" t="s">
        <v>591</v>
      </c>
      <c r="N156" s="198">
        <v>42647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99">
        <v>26</v>
      </c>
      <c r="B157" s="200">
        <v>42090</v>
      </c>
      <c r="C157" s="200"/>
      <c r="D157" s="208" t="s">
        <v>664</v>
      </c>
      <c r="E157" s="203" t="s">
        <v>623</v>
      </c>
      <c r="F157" s="203">
        <v>49.5</v>
      </c>
      <c r="G157" s="204"/>
      <c r="H157" s="204">
        <v>15.85</v>
      </c>
      <c r="I157" s="204">
        <v>67</v>
      </c>
      <c r="J157" s="205" t="s">
        <v>665</v>
      </c>
      <c r="K157" s="204">
        <f t="shared" si="67"/>
        <v>-33.65</v>
      </c>
      <c r="L157" s="209">
        <f t="shared" si="68"/>
        <v>-0.67979797979797973</v>
      </c>
      <c r="M157" s="203" t="s">
        <v>604</v>
      </c>
      <c r="N157" s="210">
        <v>43627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27</v>
      </c>
      <c r="B158" s="190">
        <v>42093</v>
      </c>
      <c r="C158" s="190"/>
      <c r="D158" s="191" t="s">
        <v>666</v>
      </c>
      <c r="E158" s="192" t="s">
        <v>623</v>
      </c>
      <c r="F158" s="193">
        <v>183.5</v>
      </c>
      <c r="G158" s="192"/>
      <c r="H158" s="192">
        <v>219</v>
      </c>
      <c r="I158" s="194">
        <v>218</v>
      </c>
      <c r="J158" s="195" t="s">
        <v>667</v>
      </c>
      <c r="K158" s="196">
        <f t="shared" si="67"/>
        <v>35.5</v>
      </c>
      <c r="L158" s="197">
        <f t="shared" si="68"/>
        <v>0.19346049046321526</v>
      </c>
      <c r="M158" s="192" t="s">
        <v>591</v>
      </c>
      <c r="N158" s="198">
        <v>42103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9">
        <v>28</v>
      </c>
      <c r="B159" s="190">
        <v>42114</v>
      </c>
      <c r="C159" s="190"/>
      <c r="D159" s="191" t="s">
        <v>668</v>
      </c>
      <c r="E159" s="192" t="s">
        <v>623</v>
      </c>
      <c r="F159" s="193">
        <f>(227+237)/2</f>
        <v>232</v>
      </c>
      <c r="G159" s="192"/>
      <c r="H159" s="192">
        <v>298</v>
      </c>
      <c r="I159" s="194">
        <v>298</v>
      </c>
      <c r="J159" s="195" t="s">
        <v>625</v>
      </c>
      <c r="K159" s="196">
        <f t="shared" si="67"/>
        <v>66</v>
      </c>
      <c r="L159" s="197">
        <f t="shared" si="68"/>
        <v>0.28448275862068967</v>
      </c>
      <c r="M159" s="192" t="s">
        <v>591</v>
      </c>
      <c r="N159" s="198">
        <v>42823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9">
        <v>29</v>
      </c>
      <c r="B160" s="190">
        <v>42128</v>
      </c>
      <c r="C160" s="190"/>
      <c r="D160" s="191" t="s">
        <v>669</v>
      </c>
      <c r="E160" s="192" t="s">
        <v>593</v>
      </c>
      <c r="F160" s="193">
        <v>385</v>
      </c>
      <c r="G160" s="192"/>
      <c r="H160" s="192">
        <f>212.5+331</f>
        <v>543.5</v>
      </c>
      <c r="I160" s="194">
        <v>510</v>
      </c>
      <c r="J160" s="195" t="s">
        <v>670</v>
      </c>
      <c r="K160" s="196">
        <f t="shared" si="67"/>
        <v>158.5</v>
      </c>
      <c r="L160" s="197">
        <f t="shared" si="68"/>
        <v>0.41168831168831171</v>
      </c>
      <c r="M160" s="192" t="s">
        <v>591</v>
      </c>
      <c r="N160" s="198">
        <v>42235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9">
        <v>30</v>
      </c>
      <c r="B161" s="190">
        <v>42128</v>
      </c>
      <c r="C161" s="190"/>
      <c r="D161" s="191" t="s">
        <v>671</v>
      </c>
      <c r="E161" s="192" t="s">
        <v>593</v>
      </c>
      <c r="F161" s="193">
        <v>115.5</v>
      </c>
      <c r="G161" s="192"/>
      <c r="H161" s="192">
        <v>146</v>
      </c>
      <c r="I161" s="194">
        <v>142</v>
      </c>
      <c r="J161" s="195" t="s">
        <v>672</v>
      </c>
      <c r="K161" s="196">
        <f t="shared" si="67"/>
        <v>30.5</v>
      </c>
      <c r="L161" s="197">
        <f t="shared" si="68"/>
        <v>0.26406926406926406</v>
      </c>
      <c r="M161" s="192" t="s">
        <v>591</v>
      </c>
      <c r="N161" s="198">
        <v>42202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9">
        <v>31</v>
      </c>
      <c r="B162" s="190">
        <v>42151</v>
      </c>
      <c r="C162" s="190"/>
      <c r="D162" s="191" t="s">
        <v>673</v>
      </c>
      <c r="E162" s="192" t="s">
        <v>593</v>
      </c>
      <c r="F162" s="193">
        <v>237.5</v>
      </c>
      <c r="G162" s="192"/>
      <c r="H162" s="192">
        <v>279.5</v>
      </c>
      <c r="I162" s="194">
        <v>278</v>
      </c>
      <c r="J162" s="195" t="s">
        <v>625</v>
      </c>
      <c r="K162" s="196">
        <f t="shared" si="67"/>
        <v>42</v>
      </c>
      <c r="L162" s="197">
        <f t="shared" si="68"/>
        <v>0.17684210526315788</v>
      </c>
      <c r="M162" s="192" t="s">
        <v>591</v>
      </c>
      <c r="N162" s="198">
        <v>42222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9">
        <v>32</v>
      </c>
      <c r="B163" s="190">
        <v>42174</v>
      </c>
      <c r="C163" s="190"/>
      <c r="D163" s="191" t="s">
        <v>644</v>
      </c>
      <c r="E163" s="192" t="s">
        <v>623</v>
      </c>
      <c r="F163" s="193">
        <v>340</v>
      </c>
      <c r="G163" s="192"/>
      <c r="H163" s="192">
        <v>448</v>
      </c>
      <c r="I163" s="194">
        <v>448</v>
      </c>
      <c r="J163" s="195" t="s">
        <v>625</v>
      </c>
      <c r="K163" s="196">
        <f t="shared" si="67"/>
        <v>108</v>
      </c>
      <c r="L163" s="197">
        <f t="shared" si="68"/>
        <v>0.31764705882352939</v>
      </c>
      <c r="M163" s="192" t="s">
        <v>591</v>
      </c>
      <c r="N163" s="198">
        <v>43018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9">
        <v>33</v>
      </c>
      <c r="B164" s="190">
        <v>42191</v>
      </c>
      <c r="C164" s="190"/>
      <c r="D164" s="191" t="s">
        <v>674</v>
      </c>
      <c r="E164" s="192" t="s">
        <v>623</v>
      </c>
      <c r="F164" s="193">
        <v>390</v>
      </c>
      <c r="G164" s="192"/>
      <c r="H164" s="192">
        <v>460</v>
      </c>
      <c r="I164" s="194">
        <v>460</v>
      </c>
      <c r="J164" s="195" t="s">
        <v>625</v>
      </c>
      <c r="K164" s="196">
        <f t="shared" si="67"/>
        <v>70</v>
      </c>
      <c r="L164" s="197">
        <f t="shared" si="68"/>
        <v>0.17948717948717949</v>
      </c>
      <c r="M164" s="192" t="s">
        <v>591</v>
      </c>
      <c r="N164" s="198">
        <v>42478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9">
        <v>34</v>
      </c>
      <c r="B165" s="200">
        <v>42195</v>
      </c>
      <c r="C165" s="200"/>
      <c r="D165" s="201" t="s">
        <v>675</v>
      </c>
      <c r="E165" s="202" t="s">
        <v>623</v>
      </c>
      <c r="F165" s="203">
        <v>122.5</v>
      </c>
      <c r="G165" s="203"/>
      <c r="H165" s="204">
        <v>61</v>
      </c>
      <c r="I165" s="204">
        <v>172</v>
      </c>
      <c r="J165" s="205" t="s">
        <v>676</v>
      </c>
      <c r="K165" s="206">
        <f t="shared" si="67"/>
        <v>-61.5</v>
      </c>
      <c r="L165" s="207">
        <f t="shared" si="68"/>
        <v>-0.50204081632653064</v>
      </c>
      <c r="M165" s="203" t="s">
        <v>604</v>
      </c>
      <c r="N165" s="200">
        <v>43333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9">
        <v>35</v>
      </c>
      <c r="B166" s="190">
        <v>42219</v>
      </c>
      <c r="C166" s="190"/>
      <c r="D166" s="191" t="s">
        <v>677</v>
      </c>
      <c r="E166" s="192" t="s">
        <v>623</v>
      </c>
      <c r="F166" s="193">
        <v>297.5</v>
      </c>
      <c r="G166" s="192"/>
      <c r="H166" s="192">
        <v>350</v>
      </c>
      <c r="I166" s="194">
        <v>360</v>
      </c>
      <c r="J166" s="195" t="s">
        <v>678</v>
      </c>
      <c r="K166" s="196">
        <f t="shared" si="67"/>
        <v>52.5</v>
      </c>
      <c r="L166" s="197">
        <f t="shared" si="68"/>
        <v>0.17647058823529413</v>
      </c>
      <c r="M166" s="192" t="s">
        <v>591</v>
      </c>
      <c r="N166" s="198">
        <v>42232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9">
        <v>36</v>
      </c>
      <c r="B167" s="190">
        <v>42219</v>
      </c>
      <c r="C167" s="190"/>
      <c r="D167" s="191" t="s">
        <v>679</v>
      </c>
      <c r="E167" s="192" t="s">
        <v>623</v>
      </c>
      <c r="F167" s="193">
        <v>115.5</v>
      </c>
      <c r="G167" s="192"/>
      <c r="H167" s="192">
        <v>149</v>
      </c>
      <c r="I167" s="194">
        <v>140</v>
      </c>
      <c r="J167" s="195" t="s">
        <v>680</v>
      </c>
      <c r="K167" s="196">
        <f t="shared" si="67"/>
        <v>33.5</v>
      </c>
      <c r="L167" s="197">
        <f t="shared" si="68"/>
        <v>0.29004329004329005</v>
      </c>
      <c r="M167" s="192" t="s">
        <v>591</v>
      </c>
      <c r="N167" s="198">
        <v>42740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37</v>
      </c>
      <c r="B168" s="190">
        <v>42251</v>
      </c>
      <c r="C168" s="190"/>
      <c r="D168" s="191" t="s">
        <v>673</v>
      </c>
      <c r="E168" s="192" t="s">
        <v>623</v>
      </c>
      <c r="F168" s="193">
        <v>226</v>
      </c>
      <c r="G168" s="192"/>
      <c r="H168" s="192">
        <v>292</v>
      </c>
      <c r="I168" s="194">
        <v>292</v>
      </c>
      <c r="J168" s="195" t="s">
        <v>681</v>
      </c>
      <c r="K168" s="196">
        <f t="shared" si="67"/>
        <v>66</v>
      </c>
      <c r="L168" s="197">
        <f t="shared" si="68"/>
        <v>0.29203539823008851</v>
      </c>
      <c r="M168" s="192" t="s">
        <v>591</v>
      </c>
      <c r="N168" s="198">
        <v>42286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9">
        <v>38</v>
      </c>
      <c r="B169" s="190">
        <v>42254</v>
      </c>
      <c r="C169" s="190"/>
      <c r="D169" s="191" t="s">
        <v>668</v>
      </c>
      <c r="E169" s="192" t="s">
        <v>623</v>
      </c>
      <c r="F169" s="193">
        <v>232.5</v>
      </c>
      <c r="G169" s="192"/>
      <c r="H169" s="192">
        <v>312.5</v>
      </c>
      <c r="I169" s="194">
        <v>310</v>
      </c>
      <c r="J169" s="195" t="s">
        <v>625</v>
      </c>
      <c r="K169" s="196">
        <f t="shared" si="67"/>
        <v>80</v>
      </c>
      <c r="L169" s="197">
        <f t="shared" si="68"/>
        <v>0.34408602150537637</v>
      </c>
      <c r="M169" s="192" t="s">
        <v>591</v>
      </c>
      <c r="N169" s="198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9">
        <v>39</v>
      </c>
      <c r="B170" s="190">
        <v>42268</v>
      </c>
      <c r="C170" s="190"/>
      <c r="D170" s="191" t="s">
        <v>682</v>
      </c>
      <c r="E170" s="192" t="s">
        <v>623</v>
      </c>
      <c r="F170" s="193">
        <v>196.5</v>
      </c>
      <c r="G170" s="192"/>
      <c r="H170" s="192">
        <v>238</v>
      </c>
      <c r="I170" s="194">
        <v>238</v>
      </c>
      <c r="J170" s="195" t="s">
        <v>681</v>
      </c>
      <c r="K170" s="196">
        <f t="shared" si="67"/>
        <v>41.5</v>
      </c>
      <c r="L170" s="197">
        <f t="shared" si="68"/>
        <v>0.21119592875318066</v>
      </c>
      <c r="M170" s="192" t="s">
        <v>591</v>
      </c>
      <c r="N170" s="198">
        <v>42291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9">
        <v>40</v>
      </c>
      <c r="B171" s="190">
        <v>42271</v>
      </c>
      <c r="C171" s="190"/>
      <c r="D171" s="191" t="s">
        <v>622</v>
      </c>
      <c r="E171" s="192" t="s">
        <v>623</v>
      </c>
      <c r="F171" s="193">
        <v>65</v>
      </c>
      <c r="G171" s="192"/>
      <c r="H171" s="192">
        <v>82</v>
      </c>
      <c r="I171" s="194">
        <v>82</v>
      </c>
      <c r="J171" s="195" t="s">
        <v>681</v>
      </c>
      <c r="K171" s="196">
        <f t="shared" si="67"/>
        <v>17</v>
      </c>
      <c r="L171" s="197">
        <f t="shared" si="68"/>
        <v>0.26153846153846155</v>
      </c>
      <c r="M171" s="192" t="s">
        <v>591</v>
      </c>
      <c r="N171" s="198">
        <v>42578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9">
        <v>41</v>
      </c>
      <c r="B172" s="190">
        <v>42291</v>
      </c>
      <c r="C172" s="190"/>
      <c r="D172" s="191" t="s">
        <v>683</v>
      </c>
      <c r="E172" s="192" t="s">
        <v>623</v>
      </c>
      <c r="F172" s="193">
        <v>144</v>
      </c>
      <c r="G172" s="192"/>
      <c r="H172" s="192">
        <v>182.5</v>
      </c>
      <c r="I172" s="194">
        <v>181</v>
      </c>
      <c r="J172" s="195" t="s">
        <v>681</v>
      </c>
      <c r="K172" s="196">
        <f t="shared" si="67"/>
        <v>38.5</v>
      </c>
      <c r="L172" s="197">
        <f t="shared" si="68"/>
        <v>0.2673611111111111</v>
      </c>
      <c r="M172" s="192" t="s">
        <v>591</v>
      </c>
      <c r="N172" s="198">
        <v>42817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9">
        <v>42</v>
      </c>
      <c r="B173" s="190">
        <v>42291</v>
      </c>
      <c r="C173" s="190"/>
      <c r="D173" s="191" t="s">
        <v>684</v>
      </c>
      <c r="E173" s="192" t="s">
        <v>623</v>
      </c>
      <c r="F173" s="193">
        <v>264</v>
      </c>
      <c r="G173" s="192"/>
      <c r="H173" s="192">
        <v>311</v>
      </c>
      <c r="I173" s="194">
        <v>311</v>
      </c>
      <c r="J173" s="195" t="s">
        <v>681</v>
      </c>
      <c r="K173" s="196">
        <f t="shared" si="67"/>
        <v>47</v>
      </c>
      <c r="L173" s="197">
        <f t="shared" si="68"/>
        <v>0.17803030303030304</v>
      </c>
      <c r="M173" s="192" t="s">
        <v>591</v>
      </c>
      <c r="N173" s="198">
        <v>42604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9">
        <v>43</v>
      </c>
      <c r="B174" s="190">
        <v>42318</v>
      </c>
      <c r="C174" s="190"/>
      <c r="D174" s="191" t="s">
        <v>685</v>
      </c>
      <c r="E174" s="192" t="s">
        <v>593</v>
      </c>
      <c r="F174" s="193">
        <v>549.5</v>
      </c>
      <c r="G174" s="192"/>
      <c r="H174" s="192">
        <v>630</v>
      </c>
      <c r="I174" s="194">
        <v>630</v>
      </c>
      <c r="J174" s="195" t="s">
        <v>681</v>
      </c>
      <c r="K174" s="196">
        <f t="shared" si="67"/>
        <v>80.5</v>
      </c>
      <c r="L174" s="197">
        <f t="shared" si="68"/>
        <v>0.1464968152866242</v>
      </c>
      <c r="M174" s="192" t="s">
        <v>591</v>
      </c>
      <c r="N174" s="198">
        <v>42419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9">
        <v>44</v>
      </c>
      <c r="B175" s="190">
        <v>42342</v>
      </c>
      <c r="C175" s="190"/>
      <c r="D175" s="191" t="s">
        <v>686</v>
      </c>
      <c r="E175" s="192" t="s">
        <v>623</v>
      </c>
      <c r="F175" s="193">
        <v>1027.5</v>
      </c>
      <c r="G175" s="192"/>
      <c r="H175" s="192">
        <v>1315</v>
      </c>
      <c r="I175" s="194">
        <v>1250</v>
      </c>
      <c r="J175" s="195" t="s">
        <v>681</v>
      </c>
      <c r="K175" s="196">
        <f t="shared" si="67"/>
        <v>287.5</v>
      </c>
      <c r="L175" s="197">
        <f t="shared" si="68"/>
        <v>0.27980535279805352</v>
      </c>
      <c r="M175" s="192" t="s">
        <v>591</v>
      </c>
      <c r="N175" s="198">
        <v>43244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45</v>
      </c>
      <c r="B176" s="190">
        <v>42367</v>
      </c>
      <c r="C176" s="190"/>
      <c r="D176" s="191" t="s">
        <v>687</v>
      </c>
      <c r="E176" s="192" t="s">
        <v>623</v>
      </c>
      <c r="F176" s="193">
        <v>465</v>
      </c>
      <c r="G176" s="192"/>
      <c r="H176" s="192">
        <v>540</v>
      </c>
      <c r="I176" s="194">
        <v>540</v>
      </c>
      <c r="J176" s="195" t="s">
        <v>681</v>
      </c>
      <c r="K176" s="196">
        <f t="shared" si="67"/>
        <v>75</v>
      </c>
      <c r="L176" s="197">
        <f t="shared" si="68"/>
        <v>0.16129032258064516</v>
      </c>
      <c r="M176" s="192" t="s">
        <v>591</v>
      </c>
      <c r="N176" s="198">
        <v>42530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9">
        <v>46</v>
      </c>
      <c r="B177" s="190">
        <v>42380</v>
      </c>
      <c r="C177" s="190"/>
      <c r="D177" s="191" t="s">
        <v>383</v>
      </c>
      <c r="E177" s="192" t="s">
        <v>593</v>
      </c>
      <c r="F177" s="193">
        <v>81</v>
      </c>
      <c r="G177" s="192"/>
      <c r="H177" s="192">
        <v>110</v>
      </c>
      <c r="I177" s="194">
        <v>110</v>
      </c>
      <c r="J177" s="195" t="s">
        <v>681</v>
      </c>
      <c r="K177" s="196">
        <f t="shared" si="67"/>
        <v>29</v>
      </c>
      <c r="L177" s="197">
        <f t="shared" si="68"/>
        <v>0.35802469135802467</v>
      </c>
      <c r="M177" s="192" t="s">
        <v>591</v>
      </c>
      <c r="N177" s="198">
        <v>42745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47</v>
      </c>
      <c r="B178" s="190">
        <v>42382</v>
      </c>
      <c r="C178" s="190"/>
      <c r="D178" s="191" t="s">
        <v>688</v>
      </c>
      <c r="E178" s="192" t="s">
        <v>593</v>
      </c>
      <c r="F178" s="193">
        <v>417.5</v>
      </c>
      <c r="G178" s="192"/>
      <c r="H178" s="192">
        <v>547</v>
      </c>
      <c r="I178" s="194">
        <v>535</v>
      </c>
      <c r="J178" s="195" t="s">
        <v>681</v>
      </c>
      <c r="K178" s="196">
        <f t="shared" si="67"/>
        <v>129.5</v>
      </c>
      <c r="L178" s="197">
        <f t="shared" si="68"/>
        <v>0.31017964071856285</v>
      </c>
      <c r="M178" s="192" t="s">
        <v>591</v>
      </c>
      <c r="N178" s="198">
        <v>42578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48</v>
      </c>
      <c r="B179" s="190">
        <v>42408</v>
      </c>
      <c r="C179" s="190"/>
      <c r="D179" s="191" t="s">
        <v>689</v>
      </c>
      <c r="E179" s="192" t="s">
        <v>623</v>
      </c>
      <c r="F179" s="193">
        <v>650</v>
      </c>
      <c r="G179" s="192"/>
      <c r="H179" s="192">
        <v>800</v>
      </c>
      <c r="I179" s="194">
        <v>800</v>
      </c>
      <c r="J179" s="195" t="s">
        <v>681</v>
      </c>
      <c r="K179" s="196">
        <f t="shared" si="67"/>
        <v>150</v>
      </c>
      <c r="L179" s="197">
        <f t="shared" si="68"/>
        <v>0.23076923076923078</v>
      </c>
      <c r="M179" s="192" t="s">
        <v>591</v>
      </c>
      <c r="N179" s="198">
        <v>43154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49</v>
      </c>
      <c r="B180" s="190">
        <v>42433</v>
      </c>
      <c r="C180" s="190"/>
      <c r="D180" s="191" t="s">
        <v>211</v>
      </c>
      <c r="E180" s="192" t="s">
        <v>623</v>
      </c>
      <c r="F180" s="193">
        <v>437.5</v>
      </c>
      <c r="G180" s="192"/>
      <c r="H180" s="192">
        <v>504.5</v>
      </c>
      <c r="I180" s="194">
        <v>522</v>
      </c>
      <c r="J180" s="195" t="s">
        <v>690</v>
      </c>
      <c r="K180" s="196">
        <f t="shared" si="67"/>
        <v>67</v>
      </c>
      <c r="L180" s="197">
        <f t="shared" si="68"/>
        <v>0.15314285714285714</v>
      </c>
      <c r="M180" s="192" t="s">
        <v>591</v>
      </c>
      <c r="N180" s="198">
        <v>42480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50</v>
      </c>
      <c r="B181" s="190">
        <v>42438</v>
      </c>
      <c r="C181" s="190"/>
      <c r="D181" s="191" t="s">
        <v>691</v>
      </c>
      <c r="E181" s="192" t="s">
        <v>623</v>
      </c>
      <c r="F181" s="193">
        <v>189.5</v>
      </c>
      <c r="G181" s="192"/>
      <c r="H181" s="192">
        <v>218</v>
      </c>
      <c r="I181" s="194">
        <v>218</v>
      </c>
      <c r="J181" s="195" t="s">
        <v>681</v>
      </c>
      <c r="K181" s="196">
        <f t="shared" si="67"/>
        <v>28.5</v>
      </c>
      <c r="L181" s="197">
        <f t="shared" si="68"/>
        <v>0.15039577836411611</v>
      </c>
      <c r="M181" s="192" t="s">
        <v>591</v>
      </c>
      <c r="N181" s="198">
        <v>43034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9">
        <v>51</v>
      </c>
      <c r="B182" s="200">
        <v>42471</v>
      </c>
      <c r="C182" s="200"/>
      <c r="D182" s="208" t="s">
        <v>692</v>
      </c>
      <c r="E182" s="203" t="s">
        <v>623</v>
      </c>
      <c r="F182" s="203">
        <v>36.5</v>
      </c>
      <c r="G182" s="204"/>
      <c r="H182" s="204">
        <v>15.85</v>
      </c>
      <c r="I182" s="204">
        <v>60</v>
      </c>
      <c r="J182" s="205" t="s">
        <v>693</v>
      </c>
      <c r="K182" s="206">
        <f t="shared" si="67"/>
        <v>-20.65</v>
      </c>
      <c r="L182" s="207">
        <f t="shared" si="68"/>
        <v>-0.5657534246575342</v>
      </c>
      <c r="M182" s="203" t="s">
        <v>604</v>
      </c>
      <c r="N182" s="211">
        <v>43627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52</v>
      </c>
      <c r="B183" s="190">
        <v>42472</v>
      </c>
      <c r="C183" s="190"/>
      <c r="D183" s="191" t="s">
        <v>694</v>
      </c>
      <c r="E183" s="192" t="s">
        <v>623</v>
      </c>
      <c r="F183" s="193">
        <v>93</v>
      </c>
      <c r="G183" s="192"/>
      <c r="H183" s="192">
        <v>149</v>
      </c>
      <c r="I183" s="194">
        <v>140</v>
      </c>
      <c r="J183" s="195" t="s">
        <v>695</v>
      </c>
      <c r="K183" s="196">
        <f t="shared" si="67"/>
        <v>56</v>
      </c>
      <c r="L183" s="197">
        <f t="shared" si="68"/>
        <v>0.60215053763440862</v>
      </c>
      <c r="M183" s="192" t="s">
        <v>591</v>
      </c>
      <c r="N183" s="198">
        <v>42740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53</v>
      </c>
      <c r="B184" s="190">
        <v>42472</v>
      </c>
      <c r="C184" s="190"/>
      <c r="D184" s="191" t="s">
        <v>696</v>
      </c>
      <c r="E184" s="192" t="s">
        <v>623</v>
      </c>
      <c r="F184" s="193">
        <v>130</v>
      </c>
      <c r="G184" s="192"/>
      <c r="H184" s="192">
        <v>150</v>
      </c>
      <c r="I184" s="194" t="s">
        <v>697</v>
      </c>
      <c r="J184" s="195" t="s">
        <v>681</v>
      </c>
      <c r="K184" s="196">
        <f t="shared" si="67"/>
        <v>20</v>
      </c>
      <c r="L184" s="197">
        <f t="shared" si="68"/>
        <v>0.15384615384615385</v>
      </c>
      <c r="M184" s="192" t="s">
        <v>591</v>
      </c>
      <c r="N184" s="198">
        <v>42564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54</v>
      </c>
      <c r="B185" s="190">
        <v>42473</v>
      </c>
      <c r="C185" s="190"/>
      <c r="D185" s="191" t="s">
        <v>698</v>
      </c>
      <c r="E185" s="192" t="s">
        <v>623</v>
      </c>
      <c r="F185" s="193">
        <v>196</v>
      </c>
      <c r="G185" s="192"/>
      <c r="H185" s="192">
        <v>299</v>
      </c>
      <c r="I185" s="194">
        <v>299</v>
      </c>
      <c r="J185" s="195" t="s">
        <v>681</v>
      </c>
      <c r="K185" s="196">
        <v>103</v>
      </c>
      <c r="L185" s="197">
        <v>0.52551020408163296</v>
      </c>
      <c r="M185" s="192" t="s">
        <v>591</v>
      </c>
      <c r="N185" s="198">
        <v>42620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55</v>
      </c>
      <c r="B186" s="190">
        <v>42473</v>
      </c>
      <c r="C186" s="190"/>
      <c r="D186" s="191" t="s">
        <v>699</v>
      </c>
      <c r="E186" s="192" t="s">
        <v>623</v>
      </c>
      <c r="F186" s="193">
        <v>88</v>
      </c>
      <c r="G186" s="192"/>
      <c r="H186" s="192">
        <v>103</v>
      </c>
      <c r="I186" s="194">
        <v>103</v>
      </c>
      <c r="J186" s="195" t="s">
        <v>681</v>
      </c>
      <c r="K186" s="196">
        <v>15</v>
      </c>
      <c r="L186" s="197">
        <v>0.170454545454545</v>
      </c>
      <c r="M186" s="192" t="s">
        <v>591</v>
      </c>
      <c r="N186" s="198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56</v>
      </c>
      <c r="B187" s="190">
        <v>42492</v>
      </c>
      <c r="C187" s="190"/>
      <c r="D187" s="191" t="s">
        <v>700</v>
      </c>
      <c r="E187" s="192" t="s">
        <v>623</v>
      </c>
      <c r="F187" s="193">
        <v>127.5</v>
      </c>
      <c r="G187" s="192"/>
      <c r="H187" s="192">
        <v>148</v>
      </c>
      <c r="I187" s="194" t="s">
        <v>701</v>
      </c>
      <c r="J187" s="195" t="s">
        <v>681</v>
      </c>
      <c r="K187" s="196">
        <f t="shared" ref="K187:K191" si="69">H187-F187</f>
        <v>20.5</v>
      </c>
      <c r="L187" s="197">
        <f t="shared" ref="L187:L191" si="70">K187/F187</f>
        <v>0.16078431372549021</v>
      </c>
      <c r="M187" s="192" t="s">
        <v>591</v>
      </c>
      <c r="N187" s="198">
        <v>42564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57</v>
      </c>
      <c r="B188" s="190">
        <v>42493</v>
      </c>
      <c r="C188" s="190"/>
      <c r="D188" s="191" t="s">
        <v>702</v>
      </c>
      <c r="E188" s="192" t="s">
        <v>623</v>
      </c>
      <c r="F188" s="193">
        <v>675</v>
      </c>
      <c r="G188" s="192"/>
      <c r="H188" s="192">
        <v>815</v>
      </c>
      <c r="I188" s="194" t="s">
        <v>703</v>
      </c>
      <c r="J188" s="195" t="s">
        <v>681</v>
      </c>
      <c r="K188" s="196">
        <f t="shared" si="69"/>
        <v>140</v>
      </c>
      <c r="L188" s="197">
        <f t="shared" si="70"/>
        <v>0.2074074074074074</v>
      </c>
      <c r="M188" s="192" t="s">
        <v>591</v>
      </c>
      <c r="N188" s="198">
        <v>43154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9">
        <v>58</v>
      </c>
      <c r="B189" s="200">
        <v>42522</v>
      </c>
      <c r="C189" s="200"/>
      <c r="D189" s="201" t="s">
        <v>704</v>
      </c>
      <c r="E189" s="202" t="s">
        <v>623</v>
      </c>
      <c r="F189" s="203">
        <v>500</v>
      </c>
      <c r="G189" s="203"/>
      <c r="H189" s="204">
        <v>232.5</v>
      </c>
      <c r="I189" s="204" t="s">
        <v>705</v>
      </c>
      <c r="J189" s="205" t="s">
        <v>706</v>
      </c>
      <c r="K189" s="206">
        <f t="shared" si="69"/>
        <v>-267.5</v>
      </c>
      <c r="L189" s="207">
        <f t="shared" si="70"/>
        <v>-0.53500000000000003</v>
      </c>
      <c r="M189" s="203" t="s">
        <v>604</v>
      </c>
      <c r="N189" s="200">
        <v>43735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59</v>
      </c>
      <c r="B190" s="190">
        <v>42527</v>
      </c>
      <c r="C190" s="190"/>
      <c r="D190" s="191" t="s">
        <v>542</v>
      </c>
      <c r="E190" s="192" t="s">
        <v>623</v>
      </c>
      <c r="F190" s="193">
        <v>110</v>
      </c>
      <c r="G190" s="192"/>
      <c r="H190" s="192">
        <v>126.5</v>
      </c>
      <c r="I190" s="194">
        <v>125</v>
      </c>
      <c r="J190" s="195" t="s">
        <v>632</v>
      </c>
      <c r="K190" s="196">
        <f t="shared" si="69"/>
        <v>16.5</v>
      </c>
      <c r="L190" s="197">
        <f t="shared" si="70"/>
        <v>0.15</v>
      </c>
      <c r="M190" s="192" t="s">
        <v>591</v>
      </c>
      <c r="N190" s="198">
        <v>42552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60</v>
      </c>
      <c r="B191" s="190">
        <v>42538</v>
      </c>
      <c r="C191" s="190"/>
      <c r="D191" s="191" t="s">
        <v>707</v>
      </c>
      <c r="E191" s="192" t="s">
        <v>623</v>
      </c>
      <c r="F191" s="193">
        <v>44</v>
      </c>
      <c r="G191" s="192"/>
      <c r="H191" s="192">
        <v>69.5</v>
      </c>
      <c r="I191" s="194">
        <v>69.5</v>
      </c>
      <c r="J191" s="195" t="s">
        <v>708</v>
      </c>
      <c r="K191" s="196">
        <f t="shared" si="69"/>
        <v>25.5</v>
      </c>
      <c r="L191" s="197">
        <f t="shared" si="70"/>
        <v>0.57954545454545459</v>
      </c>
      <c r="M191" s="192" t="s">
        <v>591</v>
      </c>
      <c r="N191" s="198">
        <v>42977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61</v>
      </c>
      <c r="B192" s="190">
        <v>42549</v>
      </c>
      <c r="C192" s="190"/>
      <c r="D192" s="191" t="s">
        <v>709</v>
      </c>
      <c r="E192" s="192" t="s">
        <v>623</v>
      </c>
      <c r="F192" s="193">
        <v>262.5</v>
      </c>
      <c r="G192" s="192"/>
      <c r="H192" s="192">
        <v>340</v>
      </c>
      <c r="I192" s="194">
        <v>333</v>
      </c>
      <c r="J192" s="195" t="s">
        <v>710</v>
      </c>
      <c r="K192" s="196">
        <v>77.5</v>
      </c>
      <c r="L192" s="197">
        <v>0.29523809523809502</v>
      </c>
      <c r="M192" s="192" t="s">
        <v>591</v>
      </c>
      <c r="N192" s="198">
        <v>43017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62</v>
      </c>
      <c r="B193" s="190">
        <v>42549</v>
      </c>
      <c r="C193" s="190"/>
      <c r="D193" s="191" t="s">
        <v>711</v>
      </c>
      <c r="E193" s="192" t="s">
        <v>623</v>
      </c>
      <c r="F193" s="193">
        <v>840</v>
      </c>
      <c r="G193" s="192"/>
      <c r="H193" s="192">
        <v>1230</v>
      </c>
      <c r="I193" s="194">
        <v>1230</v>
      </c>
      <c r="J193" s="195" t="s">
        <v>681</v>
      </c>
      <c r="K193" s="196">
        <v>390</v>
      </c>
      <c r="L193" s="197">
        <v>0.46428571428571402</v>
      </c>
      <c r="M193" s="192" t="s">
        <v>591</v>
      </c>
      <c r="N193" s="198">
        <v>42649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12">
        <v>63</v>
      </c>
      <c r="B194" s="213">
        <v>42556</v>
      </c>
      <c r="C194" s="213"/>
      <c r="D194" s="214" t="s">
        <v>712</v>
      </c>
      <c r="E194" s="215" t="s">
        <v>623</v>
      </c>
      <c r="F194" s="215">
        <v>395</v>
      </c>
      <c r="G194" s="216"/>
      <c r="H194" s="216">
        <f>(468.5+342.5)/2</f>
        <v>405.5</v>
      </c>
      <c r="I194" s="216">
        <v>510</v>
      </c>
      <c r="J194" s="217" t="s">
        <v>713</v>
      </c>
      <c r="K194" s="218">
        <f t="shared" ref="K194:K200" si="71">H194-F194</f>
        <v>10.5</v>
      </c>
      <c r="L194" s="219">
        <f t="shared" ref="L194:L200" si="72">K194/F194</f>
        <v>2.6582278481012658E-2</v>
      </c>
      <c r="M194" s="215" t="s">
        <v>714</v>
      </c>
      <c r="N194" s="213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9">
        <v>64</v>
      </c>
      <c r="B195" s="200">
        <v>42584</v>
      </c>
      <c r="C195" s="200"/>
      <c r="D195" s="201" t="s">
        <v>715</v>
      </c>
      <c r="E195" s="202" t="s">
        <v>593</v>
      </c>
      <c r="F195" s="203">
        <f>169.5-12.8</f>
        <v>156.69999999999999</v>
      </c>
      <c r="G195" s="203"/>
      <c r="H195" s="204">
        <v>77</v>
      </c>
      <c r="I195" s="204" t="s">
        <v>716</v>
      </c>
      <c r="J195" s="205" t="s">
        <v>717</v>
      </c>
      <c r="K195" s="206">
        <f t="shared" si="71"/>
        <v>-79.699999999999989</v>
      </c>
      <c r="L195" s="207">
        <f t="shared" si="72"/>
        <v>-0.50861518825781749</v>
      </c>
      <c r="M195" s="203" t="s">
        <v>604</v>
      </c>
      <c r="N195" s="200">
        <v>43522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9">
        <v>65</v>
      </c>
      <c r="B196" s="200">
        <v>42586</v>
      </c>
      <c r="C196" s="200"/>
      <c r="D196" s="201" t="s">
        <v>718</v>
      </c>
      <c r="E196" s="202" t="s">
        <v>623</v>
      </c>
      <c r="F196" s="203">
        <v>400</v>
      </c>
      <c r="G196" s="203"/>
      <c r="H196" s="204">
        <v>305</v>
      </c>
      <c r="I196" s="204">
        <v>475</v>
      </c>
      <c r="J196" s="205" t="s">
        <v>719</v>
      </c>
      <c r="K196" s="206">
        <f t="shared" si="71"/>
        <v>-95</v>
      </c>
      <c r="L196" s="207">
        <f t="shared" si="72"/>
        <v>-0.23749999999999999</v>
      </c>
      <c r="M196" s="203" t="s">
        <v>604</v>
      </c>
      <c r="N196" s="200">
        <v>43606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66</v>
      </c>
      <c r="B197" s="190">
        <v>42593</v>
      </c>
      <c r="C197" s="190"/>
      <c r="D197" s="191" t="s">
        <v>720</v>
      </c>
      <c r="E197" s="192" t="s">
        <v>623</v>
      </c>
      <c r="F197" s="193">
        <v>86.5</v>
      </c>
      <c r="G197" s="192"/>
      <c r="H197" s="192">
        <v>130</v>
      </c>
      <c r="I197" s="194">
        <v>130</v>
      </c>
      <c r="J197" s="195" t="s">
        <v>721</v>
      </c>
      <c r="K197" s="196">
        <f t="shared" si="71"/>
        <v>43.5</v>
      </c>
      <c r="L197" s="197">
        <f t="shared" si="72"/>
        <v>0.50289017341040465</v>
      </c>
      <c r="M197" s="192" t="s">
        <v>591</v>
      </c>
      <c r="N197" s="198">
        <v>43091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9">
        <v>67</v>
      </c>
      <c r="B198" s="200">
        <v>42600</v>
      </c>
      <c r="C198" s="200"/>
      <c r="D198" s="201" t="s">
        <v>110</v>
      </c>
      <c r="E198" s="202" t="s">
        <v>623</v>
      </c>
      <c r="F198" s="203">
        <v>133.5</v>
      </c>
      <c r="G198" s="203"/>
      <c r="H198" s="204">
        <v>126.5</v>
      </c>
      <c r="I198" s="204">
        <v>178</v>
      </c>
      <c r="J198" s="205" t="s">
        <v>722</v>
      </c>
      <c r="K198" s="206">
        <f t="shared" si="71"/>
        <v>-7</v>
      </c>
      <c r="L198" s="207">
        <f t="shared" si="72"/>
        <v>-5.2434456928838954E-2</v>
      </c>
      <c r="M198" s="203" t="s">
        <v>604</v>
      </c>
      <c r="N198" s="200">
        <v>42615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68</v>
      </c>
      <c r="B199" s="190">
        <v>42613</v>
      </c>
      <c r="C199" s="190"/>
      <c r="D199" s="191" t="s">
        <v>723</v>
      </c>
      <c r="E199" s="192" t="s">
        <v>623</v>
      </c>
      <c r="F199" s="193">
        <v>560</v>
      </c>
      <c r="G199" s="192"/>
      <c r="H199" s="192">
        <v>725</v>
      </c>
      <c r="I199" s="194">
        <v>725</v>
      </c>
      <c r="J199" s="195" t="s">
        <v>625</v>
      </c>
      <c r="K199" s="196">
        <f t="shared" si="71"/>
        <v>165</v>
      </c>
      <c r="L199" s="197">
        <f t="shared" si="72"/>
        <v>0.29464285714285715</v>
      </c>
      <c r="M199" s="192" t="s">
        <v>591</v>
      </c>
      <c r="N199" s="198">
        <v>42456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69</v>
      </c>
      <c r="B200" s="190">
        <v>42614</v>
      </c>
      <c r="C200" s="190"/>
      <c r="D200" s="191" t="s">
        <v>724</v>
      </c>
      <c r="E200" s="192" t="s">
        <v>623</v>
      </c>
      <c r="F200" s="193">
        <v>160.5</v>
      </c>
      <c r="G200" s="192"/>
      <c r="H200" s="192">
        <v>210</v>
      </c>
      <c r="I200" s="194">
        <v>210</v>
      </c>
      <c r="J200" s="195" t="s">
        <v>625</v>
      </c>
      <c r="K200" s="196">
        <f t="shared" si="71"/>
        <v>49.5</v>
      </c>
      <c r="L200" s="197">
        <f t="shared" si="72"/>
        <v>0.30841121495327101</v>
      </c>
      <c r="M200" s="192" t="s">
        <v>591</v>
      </c>
      <c r="N200" s="198">
        <v>42871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9">
        <v>70</v>
      </c>
      <c r="B201" s="190">
        <v>42646</v>
      </c>
      <c r="C201" s="190"/>
      <c r="D201" s="191" t="s">
        <v>397</v>
      </c>
      <c r="E201" s="192" t="s">
        <v>623</v>
      </c>
      <c r="F201" s="193">
        <v>430</v>
      </c>
      <c r="G201" s="192"/>
      <c r="H201" s="192">
        <v>596</v>
      </c>
      <c r="I201" s="194">
        <v>575</v>
      </c>
      <c r="J201" s="195" t="s">
        <v>725</v>
      </c>
      <c r="K201" s="196">
        <v>166</v>
      </c>
      <c r="L201" s="197">
        <v>0.38604651162790699</v>
      </c>
      <c r="M201" s="192" t="s">
        <v>591</v>
      </c>
      <c r="N201" s="198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71</v>
      </c>
      <c r="B202" s="190">
        <v>42657</v>
      </c>
      <c r="C202" s="190"/>
      <c r="D202" s="191" t="s">
        <v>726</v>
      </c>
      <c r="E202" s="192" t="s">
        <v>623</v>
      </c>
      <c r="F202" s="193">
        <v>280</v>
      </c>
      <c r="G202" s="192"/>
      <c r="H202" s="192">
        <v>345</v>
      </c>
      <c r="I202" s="194">
        <v>345</v>
      </c>
      <c r="J202" s="195" t="s">
        <v>625</v>
      </c>
      <c r="K202" s="196">
        <f t="shared" ref="K202:K207" si="73">H202-F202</f>
        <v>65</v>
      </c>
      <c r="L202" s="197">
        <f t="shared" ref="L202:L203" si="74">K202/F202</f>
        <v>0.23214285714285715</v>
      </c>
      <c r="M202" s="192" t="s">
        <v>591</v>
      </c>
      <c r="N202" s="198">
        <v>42814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9">
        <v>72</v>
      </c>
      <c r="B203" s="190">
        <v>42657</v>
      </c>
      <c r="C203" s="190"/>
      <c r="D203" s="191" t="s">
        <v>727</v>
      </c>
      <c r="E203" s="192" t="s">
        <v>623</v>
      </c>
      <c r="F203" s="193">
        <v>245</v>
      </c>
      <c r="G203" s="192"/>
      <c r="H203" s="192">
        <v>325.5</v>
      </c>
      <c r="I203" s="194">
        <v>330</v>
      </c>
      <c r="J203" s="195" t="s">
        <v>728</v>
      </c>
      <c r="K203" s="196">
        <f t="shared" si="73"/>
        <v>80.5</v>
      </c>
      <c r="L203" s="197">
        <f t="shared" si="74"/>
        <v>0.32857142857142857</v>
      </c>
      <c r="M203" s="192" t="s">
        <v>591</v>
      </c>
      <c r="N203" s="198">
        <v>42769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73</v>
      </c>
      <c r="B204" s="190">
        <v>42660</v>
      </c>
      <c r="C204" s="190"/>
      <c r="D204" s="191" t="s">
        <v>347</v>
      </c>
      <c r="E204" s="192" t="s">
        <v>623</v>
      </c>
      <c r="F204" s="193">
        <v>125</v>
      </c>
      <c r="G204" s="192"/>
      <c r="H204" s="192">
        <v>160</v>
      </c>
      <c r="I204" s="194">
        <v>160</v>
      </c>
      <c r="J204" s="195" t="s">
        <v>681</v>
      </c>
      <c r="K204" s="196">
        <f t="shared" si="73"/>
        <v>35</v>
      </c>
      <c r="L204" s="197">
        <v>0.28000000000000003</v>
      </c>
      <c r="M204" s="192" t="s">
        <v>591</v>
      </c>
      <c r="N204" s="198">
        <v>42803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74</v>
      </c>
      <c r="B205" s="190">
        <v>42660</v>
      </c>
      <c r="C205" s="190"/>
      <c r="D205" s="191" t="s">
        <v>470</v>
      </c>
      <c r="E205" s="192" t="s">
        <v>623</v>
      </c>
      <c r="F205" s="193">
        <v>114</v>
      </c>
      <c r="G205" s="192"/>
      <c r="H205" s="192">
        <v>145</v>
      </c>
      <c r="I205" s="194">
        <v>145</v>
      </c>
      <c r="J205" s="195" t="s">
        <v>681</v>
      </c>
      <c r="K205" s="196">
        <f t="shared" si="73"/>
        <v>31</v>
      </c>
      <c r="L205" s="197">
        <f t="shared" ref="L205:L207" si="75">K205/F205</f>
        <v>0.27192982456140352</v>
      </c>
      <c r="M205" s="192" t="s">
        <v>591</v>
      </c>
      <c r="N205" s="198">
        <v>42859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75</v>
      </c>
      <c r="B206" s="190">
        <v>42660</v>
      </c>
      <c r="C206" s="190"/>
      <c r="D206" s="191" t="s">
        <v>729</v>
      </c>
      <c r="E206" s="192" t="s">
        <v>623</v>
      </c>
      <c r="F206" s="193">
        <v>212</v>
      </c>
      <c r="G206" s="192"/>
      <c r="H206" s="192">
        <v>280</v>
      </c>
      <c r="I206" s="194">
        <v>276</v>
      </c>
      <c r="J206" s="195" t="s">
        <v>730</v>
      </c>
      <c r="K206" s="196">
        <f t="shared" si="73"/>
        <v>68</v>
      </c>
      <c r="L206" s="197">
        <f t="shared" si="75"/>
        <v>0.32075471698113206</v>
      </c>
      <c r="M206" s="192" t="s">
        <v>591</v>
      </c>
      <c r="N206" s="198">
        <v>42858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76</v>
      </c>
      <c r="B207" s="190">
        <v>42678</v>
      </c>
      <c r="C207" s="190"/>
      <c r="D207" s="191" t="s">
        <v>458</v>
      </c>
      <c r="E207" s="192" t="s">
        <v>623</v>
      </c>
      <c r="F207" s="193">
        <v>155</v>
      </c>
      <c r="G207" s="192"/>
      <c r="H207" s="192">
        <v>210</v>
      </c>
      <c r="I207" s="194">
        <v>210</v>
      </c>
      <c r="J207" s="195" t="s">
        <v>731</v>
      </c>
      <c r="K207" s="196">
        <f t="shared" si="73"/>
        <v>55</v>
      </c>
      <c r="L207" s="197">
        <f t="shared" si="75"/>
        <v>0.35483870967741937</v>
      </c>
      <c r="M207" s="192" t="s">
        <v>591</v>
      </c>
      <c r="N207" s="198">
        <v>42944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9">
        <v>77</v>
      </c>
      <c r="B208" s="200">
        <v>42710</v>
      </c>
      <c r="C208" s="200"/>
      <c r="D208" s="201" t="s">
        <v>732</v>
      </c>
      <c r="E208" s="202" t="s">
        <v>623</v>
      </c>
      <c r="F208" s="203">
        <v>150.5</v>
      </c>
      <c r="G208" s="203"/>
      <c r="H208" s="204">
        <v>72.5</v>
      </c>
      <c r="I208" s="204">
        <v>174</v>
      </c>
      <c r="J208" s="205" t="s">
        <v>733</v>
      </c>
      <c r="K208" s="206">
        <v>-78</v>
      </c>
      <c r="L208" s="207">
        <v>-0.51827242524916906</v>
      </c>
      <c r="M208" s="203" t="s">
        <v>604</v>
      </c>
      <c r="N208" s="200">
        <v>43333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78</v>
      </c>
      <c r="B209" s="190">
        <v>42712</v>
      </c>
      <c r="C209" s="190"/>
      <c r="D209" s="191" t="s">
        <v>734</v>
      </c>
      <c r="E209" s="192" t="s">
        <v>623</v>
      </c>
      <c r="F209" s="193">
        <v>380</v>
      </c>
      <c r="G209" s="192"/>
      <c r="H209" s="192">
        <v>478</v>
      </c>
      <c r="I209" s="194">
        <v>468</v>
      </c>
      <c r="J209" s="195" t="s">
        <v>681</v>
      </c>
      <c r="K209" s="196">
        <f t="shared" ref="K209:K211" si="76">H209-F209</f>
        <v>98</v>
      </c>
      <c r="L209" s="197">
        <f t="shared" ref="L209:L211" si="77">K209/F209</f>
        <v>0.25789473684210529</v>
      </c>
      <c r="M209" s="192" t="s">
        <v>591</v>
      </c>
      <c r="N209" s="198">
        <v>43025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79</v>
      </c>
      <c r="B210" s="190">
        <v>42734</v>
      </c>
      <c r="C210" s="190"/>
      <c r="D210" s="191" t="s">
        <v>109</v>
      </c>
      <c r="E210" s="192" t="s">
        <v>623</v>
      </c>
      <c r="F210" s="193">
        <v>305</v>
      </c>
      <c r="G210" s="192"/>
      <c r="H210" s="192">
        <v>375</v>
      </c>
      <c r="I210" s="194">
        <v>375</v>
      </c>
      <c r="J210" s="195" t="s">
        <v>681</v>
      </c>
      <c r="K210" s="196">
        <f t="shared" si="76"/>
        <v>70</v>
      </c>
      <c r="L210" s="197">
        <f t="shared" si="77"/>
        <v>0.22950819672131148</v>
      </c>
      <c r="M210" s="192" t="s">
        <v>591</v>
      </c>
      <c r="N210" s="198">
        <v>42768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9">
        <v>80</v>
      </c>
      <c r="B211" s="190">
        <v>42739</v>
      </c>
      <c r="C211" s="190"/>
      <c r="D211" s="191" t="s">
        <v>95</v>
      </c>
      <c r="E211" s="192" t="s">
        <v>623</v>
      </c>
      <c r="F211" s="193">
        <v>99.5</v>
      </c>
      <c r="G211" s="192"/>
      <c r="H211" s="192">
        <v>158</v>
      </c>
      <c r="I211" s="194">
        <v>158</v>
      </c>
      <c r="J211" s="195" t="s">
        <v>681</v>
      </c>
      <c r="K211" s="196">
        <f t="shared" si="76"/>
        <v>58.5</v>
      </c>
      <c r="L211" s="197">
        <f t="shared" si="77"/>
        <v>0.5879396984924623</v>
      </c>
      <c r="M211" s="192" t="s">
        <v>591</v>
      </c>
      <c r="N211" s="198">
        <v>42898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81</v>
      </c>
      <c r="B212" s="190">
        <v>42739</v>
      </c>
      <c r="C212" s="190"/>
      <c r="D212" s="191" t="s">
        <v>95</v>
      </c>
      <c r="E212" s="192" t="s">
        <v>623</v>
      </c>
      <c r="F212" s="193">
        <v>99.5</v>
      </c>
      <c r="G212" s="192"/>
      <c r="H212" s="192">
        <v>158</v>
      </c>
      <c r="I212" s="194">
        <v>158</v>
      </c>
      <c r="J212" s="195" t="s">
        <v>681</v>
      </c>
      <c r="K212" s="196">
        <v>58.5</v>
      </c>
      <c r="L212" s="197">
        <v>0.58793969849246197</v>
      </c>
      <c r="M212" s="192" t="s">
        <v>591</v>
      </c>
      <c r="N212" s="198">
        <v>42898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82</v>
      </c>
      <c r="B213" s="190">
        <v>42786</v>
      </c>
      <c r="C213" s="190"/>
      <c r="D213" s="191" t="s">
        <v>186</v>
      </c>
      <c r="E213" s="192" t="s">
        <v>623</v>
      </c>
      <c r="F213" s="193">
        <v>140.5</v>
      </c>
      <c r="G213" s="192"/>
      <c r="H213" s="192">
        <v>220</v>
      </c>
      <c r="I213" s="194">
        <v>220</v>
      </c>
      <c r="J213" s="195" t="s">
        <v>681</v>
      </c>
      <c r="K213" s="196">
        <f>H213-F213</f>
        <v>79.5</v>
      </c>
      <c r="L213" s="197">
        <f>K213/F213</f>
        <v>0.5658362989323843</v>
      </c>
      <c r="M213" s="192" t="s">
        <v>591</v>
      </c>
      <c r="N213" s="198">
        <v>42864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83</v>
      </c>
      <c r="B214" s="190">
        <v>42786</v>
      </c>
      <c r="C214" s="190"/>
      <c r="D214" s="191" t="s">
        <v>735</v>
      </c>
      <c r="E214" s="192" t="s">
        <v>623</v>
      </c>
      <c r="F214" s="193">
        <v>202.5</v>
      </c>
      <c r="G214" s="192"/>
      <c r="H214" s="192">
        <v>234</v>
      </c>
      <c r="I214" s="194">
        <v>234</v>
      </c>
      <c r="J214" s="195" t="s">
        <v>681</v>
      </c>
      <c r="K214" s="196">
        <v>31.5</v>
      </c>
      <c r="L214" s="197">
        <v>0.155555555555556</v>
      </c>
      <c r="M214" s="192" t="s">
        <v>591</v>
      </c>
      <c r="N214" s="198">
        <v>42836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84</v>
      </c>
      <c r="B215" s="190">
        <v>42818</v>
      </c>
      <c r="C215" s="190"/>
      <c r="D215" s="191" t="s">
        <v>736</v>
      </c>
      <c r="E215" s="192" t="s">
        <v>623</v>
      </c>
      <c r="F215" s="193">
        <v>300.5</v>
      </c>
      <c r="G215" s="192"/>
      <c r="H215" s="192">
        <v>417.5</v>
      </c>
      <c r="I215" s="194">
        <v>420</v>
      </c>
      <c r="J215" s="195" t="s">
        <v>737</v>
      </c>
      <c r="K215" s="196">
        <f>H215-F215</f>
        <v>117</v>
      </c>
      <c r="L215" s="197">
        <f>K215/F215</f>
        <v>0.38935108153078202</v>
      </c>
      <c r="M215" s="192" t="s">
        <v>591</v>
      </c>
      <c r="N215" s="198">
        <v>43070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85</v>
      </c>
      <c r="B216" s="190">
        <v>42818</v>
      </c>
      <c r="C216" s="190"/>
      <c r="D216" s="191" t="s">
        <v>711</v>
      </c>
      <c r="E216" s="192" t="s">
        <v>623</v>
      </c>
      <c r="F216" s="193">
        <v>850</v>
      </c>
      <c r="G216" s="192"/>
      <c r="H216" s="192">
        <v>1042.5</v>
      </c>
      <c r="I216" s="194">
        <v>1023</v>
      </c>
      <c r="J216" s="195" t="s">
        <v>738</v>
      </c>
      <c r="K216" s="196">
        <v>192.5</v>
      </c>
      <c r="L216" s="197">
        <v>0.22647058823529401</v>
      </c>
      <c r="M216" s="192" t="s">
        <v>591</v>
      </c>
      <c r="N216" s="198">
        <v>42830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86</v>
      </c>
      <c r="B217" s="190">
        <v>42830</v>
      </c>
      <c r="C217" s="190"/>
      <c r="D217" s="191" t="s">
        <v>489</v>
      </c>
      <c r="E217" s="192" t="s">
        <v>623</v>
      </c>
      <c r="F217" s="193">
        <v>785</v>
      </c>
      <c r="G217" s="192"/>
      <c r="H217" s="192">
        <v>930</v>
      </c>
      <c r="I217" s="194">
        <v>920</v>
      </c>
      <c r="J217" s="195" t="s">
        <v>739</v>
      </c>
      <c r="K217" s="196">
        <f>H217-F217</f>
        <v>145</v>
      </c>
      <c r="L217" s="197">
        <f>K217/F217</f>
        <v>0.18471337579617833</v>
      </c>
      <c r="M217" s="192" t="s">
        <v>591</v>
      </c>
      <c r="N217" s="198">
        <v>42976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9">
        <v>87</v>
      </c>
      <c r="B218" s="200">
        <v>42831</v>
      </c>
      <c r="C218" s="200"/>
      <c r="D218" s="201" t="s">
        <v>740</v>
      </c>
      <c r="E218" s="202" t="s">
        <v>623</v>
      </c>
      <c r="F218" s="203">
        <v>40</v>
      </c>
      <c r="G218" s="203"/>
      <c r="H218" s="204">
        <v>13.1</v>
      </c>
      <c r="I218" s="204">
        <v>60</v>
      </c>
      <c r="J218" s="205" t="s">
        <v>741</v>
      </c>
      <c r="K218" s="206">
        <v>-26.9</v>
      </c>
      <c r="L218" s="207">
        <v>-0.67249999999999999</v>
      </c>
      <c r="M218" s="203" t="s">
        <v>604</v>
      </c>
      <c r="N218" s="200">
        <v>43138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88</v>
      </c>
      <c r="B219" s="190">
        <v>42837</v>
      </c>
      <c r="C219" s="190"/>
      <c r="D219" s="191" t="s">
        <v>94</v>
      </c>
      <c r="E219" s="192" t="s">
        <v>623</v>
      </c>
      <c r="F219" s="193">
        <v>289.5</v>
      </c>
      <c r="G219" s="192"/>
      <c r="H219" s="192">
        <v>354</v>
      </c>
      <c r="I219" s="194">
        <v>360</v>
      </c>
      <c r="J219" s="195" t="s">
        <v>742</v>
      </c>
      <c r="K219" s="196">
        <f t="shared" ref="K219:K227" si="78">H219-F219</f>
        <v>64.5</v>
      </c>
      <c r="L219" s="197">
        <f t="shared" ref="L219:L227" si="79">K219/F219</f>
        <v>0.22279792746113988</v>
      </c>
      <c r="M219" s="192" t="s">
        <v>591</v>
      </c>
      <c r="N219" s="198">
        <v>43040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89</v>
      </c>
      <c r="B220" s="190">
        <v>42845</v>
      </c>
      <c r="C220" s="190"/>
      <c r="D220" s="191" t="s">
        <v>428</v>
      </c>
      <c r="E220" s="192" t="s">
        <v>623</v>
      </c>
      <c r="F220" s="193">
        <v>700</v>
      </c>
      <c r="G220" s="192"/>
      <c r="H220" s="192">
        <v>840</v>
      </c>
      <c r="I220" s="194">
        <v>840</v>
      </c>
      <c r="J220" s="195" t="s">
        <v>743</v>
      </c>
      <c r="K220" s="196">
        <f t="shared" si="78"/>
        <v>140</v>
      </c>
      <c r="L220" s="197">
        <f t="shared" si="79"/>
        <v>0.2</v>
      </c>
      <c r="M220" s="192" t="s">
        <v>591</v>
      </c>
      <c r="N220" s="198">
        <v>42893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90</v>
      </c>
      <c r="B221" s="190">
        <v>42887</v>
      </c>
      <c r="C221" s="190"/>
      <c r="D221" s="191" t="s">
        <v>744</v>
      </c>
      <c r="E221" s="192" t="s">
        <v>623</v>
      </c>
      <c r="F221" s="193">
        <v>130</v>
      </c>
      <c r="G221" s="192"/>
      <c r="H221" s="192">
        <v>144.25</v>
      </c>
      <c r="I221" s="194">
        <v>170</v>
      </c>
      <c r="J221" s="195" t="s">
        <v>745</v>
      </c>
      <c r="K221" s="196">
        <f t="shared" si="78"/>
        <v>14.25</v>
      </c>
      <c r="L221" s="197">
        <f t="shared" si="79"/>
        <v>0.10961538461538461</v>
      </c>
      <c r="M221" s="192" t="s">
        <v>591</v>
      </c>
      <c r="N221" s="198">
        <v>43675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91</v>
      </c>
      <c r="B222" s="190">
        <v>42901</v>
      </c>
      <c r="C222" s="190"/>
      <c r="D222" s="191" t="s">
        <v>746</v>
      </c>
      <c r="E222" s="192" t="s">
        <v>623</v>
      </c>
      <c r="F222" s="193">
        <v>214.5</v>
      </c>
      <c r="G222" s="192"/>
      <c r="H222" s="192">
        <v>262</v>
      </c>
      <c r="I222" s="194">
        <v>262</v>
      </c>
      <c r="J222" s="195" t="s">
        <v>747</v>
      </c>
      <c r="K222" s="196">
        <f t="shared" si="78"/>
        <v>47.5</v>
      </c>
      <c r="L222" s="197">
        <f t="shared" si="79"/>
        <v>0.22144522144522144</v>
      </c>
      <c r="M222" s="192" t="s">
        <v>591</v>
      </c>
      <c r="N222" s="198">
        <v>42977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0">
        <v>92</v>
      </c>
      <c r="B223" s="221">
        <v>42933</v>
      </c>
      <c r="C223" s="221"/>
      <c r="D223" s="222" t="s">
        <v>748</v>
      </c>
      <c r="E223" s="223" t="s">
        <v>623</v>
      </c>
      <c r="F223" s="224">
        <v>370</v>
      </c>
      <c r="G223" s="223"/>
      <c r="H223" s="223">
        <v>447.5</v>
      </c>
      <c r="I223" s="225">
        <v>450</v>
      </c>
      <c r="J223" s="226" t="s">
        <v>681</v>
      </c>
      <c r="K223" s="196">
        <f t="shared" si="78"/>
        <v>77.5</v>
      </c>
      <c r="L223" s="227">
        <f t="shared" si="79"/>
        <v>0.20945945945945946</v>
      </c>
      <c r="M223" s="223" t="s">
        <v>591</v>
      </c>
      <c r="N223" s="228">
        <v>43035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0">
        <v>93</v>
      </c>
      <c r="B224" s="221">
        <v>42943</v>
      </c>
      <c r="C224" s="221"/>
      <c r="D224" s="222" t="s">
        <v>184</v>
      </c>
      <c r="E224" s="223" t="s">
        <v>623</v>
      </c>
      <c r="F224" s="224">
        <v>657.5</v>
      </c>
      <c r="G224" s="223"/>
      <c r="H224" s="223">
        <v>825</v>
      </c>
      <c r="I224" s="225">
        <v>820</v>
      </c>
      <c r="J224" s="226" t="s">
        <v>681</v>
      </c>
      <c r="K224" s="196">
        <f t="shared" si="78"/>
        <v>167.5</v>
      </c>
      <c r="L224" s="227">
        <f t="shared" si="79"/>
        <v>0.25475285171102663</v>
      </c>
      <c r="M224" s="223" t="s">
        <v>591</v>
      </c>
      <c r="N224" s="228">
        <v>43090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94</v>
      </c>
      <c r="B225" s="190">
        <v>42964</v>
      </c>
      <c r="C225" s="190"/>
      <c r="D225" s="191" t="s">
        <v>363</v>
      </c>
      <c r="E225" s="192" t="s">
        <v>623</v>
      </c>
      <c r="F225" s="193">
        <v>605</v>
      </c>
      <c r="G225" s="192"/>
      <c r="H225" s="192">
        <v>750</v>
      </c>
      <c r="I225" s="194">
        <v>750</v>
      </c>
      <c r="J225" s="195" t="s">
        <v>739</v>
      </c>
      <c r="K225" s="196">
        <f t="shared" si="78"/>
        <v>145</v>
      </c>
      <c r="L225" s="197">
        <f t="shared" si="79"/>
        <v>0.23966942148760331</v>
      </c>
      <c r="M225" s="192" t="s">
        <v>591</v>
      </c>
      <c r="N225" s="198">
        <v>43027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9">
        <v>95</v>
      </c>
      <c r="B226" s="200">
        <v>42979</v>
      </c>
      <c r="C226" s="200"/>
      <c r="D226" s="208" t="s">
        <v>749</v>
      </c>
      <c r="E226" s="203" t="s">
        <v>623</v>
      </c>
      <c r="F226" s="203">
        <v>255</v>
      </c>
      <c r="G226" s="204"/>
      <c r="H226" s="204">
        <v>217.25</v>
      </c>
      <c r="I226" s="204">
        <v>320</v>
      </c>
      <c r="J226" s="205" t="s">
        <v>750</v>
      </c>
      <c r="K226" s="206">
        <f t="shared" si="78"/>
        <v>-37.75</v>
      </c>
      <c r="L226" s="209">
        <f t="shared" si="79"/>
        <v>-0.14803921568627451</v>
      </c>
      <c r="M226" s="203" t="s">
        <v>604</v>
      </c>
      <c r="N226" s="200">
        <v>43661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96</v>
      </c>
      <c r="B227" s="190">
        <v>42997</v>
      </c>
      <c r="C227" s="190"/>
      <c r="D227" s="191" t="s">
        <v>751</v>
      </c>
      <c r="E227" s="192" t="s">
        <v>623</v>
      </c>
      <c r="F227" s="193">
        <v>215</v>
      </c>
      <c r="G227" s="192"/>
      <c r="H227" s="192">
        <v>258</v>
      </c>
      <c r="I227" s="194">
        <v>258</v>
      </c>
      <c r="J227" s="195" t="s">
        <v>681</v>
      </c>
      <c r="K227" s="196">
        <f t="shared" si="78"/>
        <v>43</v>
      </c>
      <c r="L227" s="197">
        <f t="shared" si="79"/>
        <v>0.2</v>
      </c>
      <c r="M227" s="192" t="s">
        <v>591</v>
      </c>
      <c r="N227" s="198">
        <v>43040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9">
        <v>97</v>
      </c>
      <c r="B228" s="190">
        <v>42997</v>
      </c>
      <c r="C228" s="190"/>
      <c r="D228" s="191" t="s">
        <v>751</v>
      </c>
      <c r="E228" s="192" t="s">
        <v>623</v>
      </c>
      <c r="F228" s="193">
        <v>215</v>
      </c>
      <c r="G228" s="192"/>
      <c r="H228" s="192">
        <v>258</v>
      </c>
      <c r="I228" s="194">
        <v>258</v>
      </c>
      <c r="J228" s="226" t="s">
        <v>681</v>
      </c>
      <c r="K228" s="196">
        <v>43</v>
      </c>
      <c r="L228" s="197">
        <v>0.2</v>
      </c>
      <c r="M228" s="192" t="s">
        <v>591</v>
      </c>
      <c r="N228" s="198">
        <v>43040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0">
        <v>98</v>
      </c>
      <c r="B229" s="221">
        <v>42998</v>
      </c>
      <c r="C229" s="221"/>
      <c r="D229" s="222" t="s">
        <v>752</v>
      </c>
      <c r="E229" s="223" t="s">
        <v>623</v>
      </c>
      <c r="F229" s="193">
        <v>75</v>
      </c>
      <c r="G229" s="223"/>
      <c r="H229" s="223">
        <v>90</v>
      </c>
      <c r="I229" s="225">
        <v>90</v>
      </c>
      <c r="J229" s="195" t="s">
        <v>753</v>
      </c>
      <c r="K229" s="196">
        <f t="shared" ref="K229:K234" si="80">H229-F229</f>
        <v>15</v>
      </c>
      <c r="L229" s="197">
        <f t="shared" ref="L229:L234" si="81">K229/F229</f>
        <v>0.2</v>
      </c>
      <c r="M229" s="192" t="s">
        <v>591</v>
      </c>
      <c r="N229" s="198">
        <v>43019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0">
        <v>99</v>
      </c>
      <c r="B230" s="221">
        <v>43011</v>
      </c>
      <c r="C230" s="221"/>
      <c r="D230" s="222" t="s">
        <v>606</v>
      </c>
      <c r="E230" s="223" t="s">
        <v>623</v>
      </c>
      <c r="F230" s="224">
        <v>315</v>
      </c>
      <c r="G230" s="223"/>
      <c r="H230" s="223">
        <v>392</v>
      </c>
      <c r="I230" s="225">
        <v>384</v>
      </c>
      <c r="J230" s="226" t="s">
        <v>754</v>
      </c>
      <c r="K230" s="196">
        <f t="shared" si="80"/>
        <v>77</v>
      </c>
      <c r="L230" s="227">
        <f t="shared" si="81"/>
        <v>0.24444444444444444</v>
      </c>
      <c r="M230" s="223" t="s">
        <v>591</v>
      </c>
      <c r="N230" s="228">
        <v>43017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0">
        <v>100</v>
      </c>
      <c r="B231" s="221">
        <v>43013</v>
      </c>
      <c r="C231" s="221"/>
      <c r="D231" s="222" t="s">
        <v>463</v>
      </c>
      <c r="E231" s="223" t="s">
        <v>623</v>
      </c>
      <c r="F231" s="224">
        <v>145</v>
      </c>
      <c r="G231" s="223"/>
      <c r="H231" s="223">
        <v>179</v>
      </c>
      <c r="I231" s="225">
        <v>180</v>
      </c>
      <c r="J231" s="226" t="s">
        <v>755</v>
      </c>
      <c r="K231" s="196">
        <f t="shared" si="80"/>
        <v>34</v>
      </c>
      <c r="L231" s="227">
        <f t="shared" si="81"/>
        <v>0.23448275862068965</v>
      </c>
      <c r="M231" s="223" t="s">
        <v>591</v>
      </c>
      <c r="N231" s="228">
        <v>43025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0">
        <v>101</v>
      </c>
      <c r="B232" s="221">
        <v>43014</v>
      </c>
      <c r="C232" s="221"/>
      <c r="D232" s="222" t="s">
        <v>337</v>
      </c>
      <c r="E232" s="223" t="s">
        <v>623</v>
      </c>
      <c r="F232" s="224">
        <v>256</v>
      </c>
      <c r="G232" s="223"/>
      <c r="H232" s="223">
        <v>323</v>
      </c>
      <c r="I232" s="225">
        <v>320</v>
      </c>
      <c r="J232" s="226" t="s">
        <v>681</v>
      </c>
      <c r="K232" s="196">
        <f t="shared" si="80"/>
        <v>67</v>
      </c>
      <c r="L232" s="227">
        <f t="shared" si="81"/>
        <v>0.26171875</v>
      </c>
      <c r="M232" s="223" t="s">
        <v>591</v>
      </c>
      <c r="N232" s="228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0">
        <v>102</v>
      </c>
      <c r="B233" s="221">
        <v>43017</v>
      </c>
      <c r="C233" s="221"/>
      <c r="D233" s="222" t="s">
        <v>353</v>
      </c>
      <c r="E233" s="223" t="s">
        <v>623</v>
      </c>
      <c r="F233" s="224">
        <v>137.5</v>
      </c>
      <c r="G233" s="223"/>
      <c r="H233" s="223">
        <v>184</v>
      </c>
      <c r="I233" s="225">
        <v>183</v>
      </c>
      <c r="J233" s="226" t="s">
        <v>756</v>
      </c>
      <c r="K233" s="196">
        <f t="shared" si="80"/>
        <v>46.5</v>
      </c>
      <c r="L233" s="227">
        <f t="shared" si="81"/>
        <v>0.33818181818181819</v>
      </c>
      <c r="M233" s="223" t="s">
        <v>591</v>
      </c>
      <c r="N233" s="228">
        <v>43108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0">
        <v>103</v>
      </c>
      <c r="B234" s="221">
        <v>43018</v>
      </c>
      <c r="C234" s="221"/>
      <c r="D234" s="222" t="s">
        <v>757</v>
      </c>
      <c r="E234" s="223" t="s">
        <v>623</v>
      </c>
      <c r="F234" s="224">
        <v>125.5</v>
      </c>
      <c r="G234" s="223"/>
      <c r="H234" s="223">
        <v>158</v>
      </c>
      <c r="I234" s="225">
        <v>155</v>
      </c>
      <c r="J234" s="226" t="s">
        <v>758</v>
      </c>
      <c r="K234" s="196">
        <f t="shared" si="80"/>
        <v>32.5</v>
      </c>
      <c r="L234" s="227">
        <f t="shared" si="81"/>
        <v>0.25896414342629481</v>
      </c>
      <c r="M234" s="223" t="s">
        <v>591</v>
      </c>
      <c r="N234" s="228">
        <v>43067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0">
        <v>104</v>
      </c>
      <c r="B235" s="221">
        <v>43018</v>
      </c>
      <c r="C235" s="221"/>
      <c r="D235" s="222" t="s">
        <v>759</v>
      </c>
      <c r="E235" s="223" t="s">
        <v>623</v>
      </c>
      <c r="F235" s="224">
        <v>895</v>
      </c>
      <c r="G235" s="223"/>
      <c r="H235" s="223">
        <v>1122.5</v>
      </c>
      <c r="I235" s="225">
        <v>1078</v>
      </c>
      <c r="J235" s="226" t="s">
        <v>760</v>
      </c>
      <c r="K235" s="196">
        <v>227.5</v>
      </c>
      <c r="L235" s="227">
        <v>0.25418994413407803</v>
      </c>
      <c r="M235" s="223" t="s">
        <v>591</v>
      </c>
      <c r="N235" s="228">
        <v>43117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0">
        <v>105</v>
      </c>
      <c r="B236" s="221">
        <v>43020</v>
      </c>
      <c r="C236" s="221"/>
      <c r="D236" s="222" t="s">
        <v>346</v>
      </c>
      <c r="E236" s="223" t="s">
        <v>623</v>
      </c>
      <c r="F236" s="224">
        <v>525</v>
      </c>
      <c r="G236" s="223"/>
      <c r="H236" s="223">
        <v>629</v>
      </c>
      <c r="I236" s="225">
        <v>629</v>
      </c>
      <c r="J236" s="226" t="s">
        <v>681</v>
      </c>
      <c r="K236" s="196">
        <v>104</v>
      </c>
      <c r="L236" s="227">
        <v>0.19809523809523799</v>
      </c>
      <c r="M236" s="223" t="s">
        <v>591</v>
      </c>
      <c r="N236" s="228">
        <v>43119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0">
        <v>106</v>
      </c>
      <c r="B237" s="221">
        <v>43046</v>
      </c>
      <c r="C237" s="221"/>
      <c r="D237" s="222" t="s">
        <v>388</v>
      </c>
      <c r="E237" s="223" t="s">
        <v>623</v>
      </c>
      <c r="F237" s="224">
        <v>740</v>
      </c>
      <c r="G237" s="223"/>
      <c r="H237" s="223">
        <v>892.5</v>
      </c>
      <c r="I237" s="225">
        <v>900</v>
      </c>
      <c r="J237" s="226" t="s">
        <v>761</v>
      </c>
      <c r="K237" s="196">
        <f t="shared" ref="K237:K239" si="82">H237-F237</f>
        <v>152.5</v>
      </c>
      <c r="L237" s="227">
        <f t="shared" ref="L237:L239" si="83">K237/F237</f>
        <v>0.20608108108108109</v>
      </c>
      <c r="M237" s="223" t="s">
        <v>591</v>
      </c>
      <c r="N237" s="228">
        <v>43052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107</v>
      </c>
      <c r="B238" s="190">
        <v>43073</v>
      </c>
      <c r="C238" s="190"/>
      <c r="D238" s="191" t="s">
        <v>762</v>
      </c>
      <c r="E238" s="192" t="s">
        <v>623</v>
      </c>
      <c r="F238" s="193">
        <v>118.5</v>
      </c>
      <c r="G238" s="192"/>
      <c r="H238" s="192">
        <v>143.5</v>
      </c>
      <c r="I238" s="194">
        <v>145</v>
      </c>
      <c r="J238" s="195" t="s">
        <v>613</v>
      </c>
      <c r="K238" s="196">
        <f t="shared" si="82"/>
        <v>25</v>
      </c>
      <c r="L238" s="197">
        <f t="shared" si="83"/>
        <v>0.2109704641350211</v>
      </c>
      <c r="M238" s="192" t="s">
        <v>591</v>
      </c>
      <c r="N238" s="198">
        <v>43097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9">
        <v>108</v>
      </c>
      <c r="B239" s="200">
        <v>43090</v>
      </c>
      <c r="C239" s="200"/>
      <c r="D239" s="201" t="s">
        <v>434</v>
      </c>
      <c r="E239" s="202" t="s">
        <v>623</v>
      </c>
      <c r="F239" s="203">
        <v>715</v>
      </c>
      <c r="G239" s="203"/>
      <c r="H239" s="204">
        <v>500</v>
      </c>
      <c r="I239" s="204">
        <v>872</v>
      </c>
      <c r="J239" s="205" t="s">
        <v>763</v>
      </c>
      <c r="K239" s="206">
        <f t="shared" si="82"/>
        <v>-215</v>
      </c>
      <c r="L239" s="207">
        <f t="shared" si="83"/>
        <v>-0.30069930069930068</v>
      </c>
      <c r="M239" s="203" t="s">
        <v>604</v>
      </c>
      <c r="N239" s="200">
        <v>43670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9">
        <v>109</v>
      </c>
      <c r="B240" s="190">
        <v>43098</v>
      </c>
      <c r="C240" s="190"/>
      <c r="D240" s="191" t="s">
        <v>606</v>
      </c>
      <c r="E240" s="192" t="s">
        <v>623</v>
      </c>
      <c r="F240" s="193">
        <v>435</v>
      </c>
      <c r="G240" s="192"/>
      <c r="H240" s="192">
        <v>542.5</v>
      </c>
      <c r="I240" s="194">
        <v>539</v>
      </c>
      <c r="J240" s="195" t="s">
        <v>681</v>
      </c>
      <c r="K240" s="196">
        <v>107.5</v>
      </c>
      <c r="L240" s="197">
        <v>0.247126436781609</v>
      </c>
      <c r="M240" s="192" t="s">
        <v>591</v>
      </c>
      <c r="N240" s="198">
        <v>43206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9">
        <v>110</v>
      </c>
      <c r="B241" s="190">
        <v>43098</v>
      </c>
      <c r="C241" s="190"/>
      <c r="D241" s="191" t="s">
        <v>563</v>
      </c>
      <c r="E241" s="192" t="s">
        <v>623</v>
      </c>
      <c r="F241" s="193">
        <v>885</v>
      </c>
      <c r="G241" s="192"/>
      <c r="H241" s="192">
        <v>1090</v>
      </c>
      <c r="I241" s="194">
        <v>1084</v>
      </c>
      <c r="J241" s="195" t="s">
        <v>681</v>
      </c>
      <c r="K241" s="196">
        <v>205</v>
      </c>
      <c r="L241" s="197">
        <v>0.23163841807909599</v>
      </c>
      <c r="M241" s="192" t="s">
        <v>591</v>
      </c>
      <c r="N241" s="198">
        <v>43213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9">
        <v>111</v>
      </c>
      <c r="B242" s="230">
        <v>43192</v>
      </c>
      <c r="C242" s="230"/>
      <c r="D242" s="208" t="s">
        <v>764</v>
      </c>
      <c r="E242" s="203" t="s">
        <v>623</v>
      </c>
      <c r="F242" s="231">
        <v>478.5</v>
      </c>
      <c r="G242" s="203"/>
      <c r="H242" s="203">
        <v>442</v>
      </c>
      <c r="I242" s="204">
        <v>613</v>
      </c>
      <c r="J242" s="205" t="s">
        <v>765</v>
      </c>
      <c r="K242" s="206">
        <f t="shared" ref="K242:K245" si="84">H242-F242</f>
        <v>-36.5</v>
      </c>
      <c r="L242" s="207">
        <f t="shared" ref="L242:L245" si="85">K242/F242</f>
        <v>-7.6280041797283177E-2</v>
      </c>
      <c r="M242" s="203" t="s">
        <v>604</v>
      </c>
      <c r="N242" s="200">
        <v>43762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9">
        <v>112</v>
      </c>
      <c r="B243" s="200">
        <v>43194</v>
      </c>
      <c r="C243" s="200"/>
      <c r="D243" s="201" t="s">
        <v>766</v>
      </c>
      <c r="E243" s="202" t="s">
        <v>623</v>
      </c>
      <c r="F243" s="203">
        <f>141.5-7.3</f>
        <v>134.19999999999999</v>
      </c>
      <c r="G243" s="203"/>
      <c r="H243" s="204">
        <v>77</v>
      </c>
      <c r="I243" s="204">
        <v>180</v>
      </c>
      <c r="J243" s="205" t="s">
        <v>767</v>
      </c>
      <c r="K243" s="206">
        <f t="shared" si="84"/>
        <v>-57.199999999999989</v>
      </c>
      <c r="L243" s="207">
        <f t="shared" si="85"/>
        <v>-0.42622950819672129</v>
      </c>
      <c r="M243" s="203" t="s">
        <v>604</v>
      </c>
      <c r="N243" s="200">
        <v>43522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9">
        <v>113</v>
      </c>
      <c r="B244" s="200">
        <v>43209</v>
      </c>
      <c r="C244" s="200"/>
      <c r="D244" s="201" t="s">
        <v>768</v>
      </c>
      <c r="E244" s="202" t="s">
        <v>623</v>
      </c>
      <c r="F244" s="203">
        <v>430</v>
      </c>
      <c r="G244" s="203"/>
      <c r="H244" s="204">
        <v>220</v>
      </c>
      <c r="I244" s="204">
        <v>537</v>
      </c>
      <c r="J244" s="205" t="s">
        <v>769</v>
      </c>
      <c r="K244" s="206">
        <f t="shared" si="84"/>
        <v>-210</v>
      </c>
      <c r="L244" s="207">
        <f t="shared" si="85"/>
        <v>-0.48837209302325579</v>
      </c>
      <c r="M244" s="203" t="s">
        <v>604</v>
      </c>
      <c r="N244" s="200">
        <v>43252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0">
        <v>114</v>
      </c>
      <c r="B245" s="221">
        <v>43220</v>
      </c>
      <c r="C245" s="221"/>
      <c r="D245" s="222" t="s">
        <v>389</v>
      </c>
      <c r="E245" s="223" t="s">
        <v>623</v>
      </c>
      <c r="F245" s="223">
        <v>153.5</v>
      </c>
      <c r="G245" s="223"/>
      <c r="H245" s="223">
        <v>196</v>
      </c>
      <c r="I245" s="225">
        <v>196</v>
      </c>
      <c r="J245" s="195" t="s">
        <v>770</v>
      </c>
      <c r="K245" s="196">
        <f t="shared" si="84"/>
        <v>42.5</v>
      </c>
      <c r="L245" s="197">
        <f t="shared" si="85"/>
        <v>0.27687296416938112</v>
      </c>
      <c r="M245" s="192" t="s">
        <v>591</v>
      </c>
      <c r="N245" s="198">
        <v>43605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9">
        <v>115</v>
      </c>
      <c r="B246" s="200">
        <v>43306</v>
      </c>
      <c r="C246" s="200"/>
      <c r="D246" s="201" t="s">
        <v>740</v>
      </c>
      <c r="E246" s="202" t="s">
        <v>623</v>
      </c>
      <c r="F246" s="203">
        <v>27.5</v>
      </c>
      <c r="G246" s="203"/>
      <c r="H246" s="204">
        <v>13.1</v>
      </c>
      <c r="I246" s="204">
        <v>60</v>
      </c>
      <c r="J246" s="205" t="s">
        <v>771</v>
      </c>
      <c r="K246" s="206">
        <v>-14.4</v>
      </c>
      <c r="L246" s="207">
        <v>-0.52363636363636401</v>
      </c>
      <c r="M246" s="203" t="s">
        <v>604</v>
      </c>
      <c r="N246" s="200">
        <v>43138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116</v>
      </c>
      <c r="B247" s="230">
        <v>43318</v>
      </c>
      <c r="C247" s="230"/>
      <c r="D247" s="208" t="s">
        <v>772</v>
      </c>
      <c r="E247" s="203" t="s">
        <v>623</v>
      </c>
      <c r="F247" s="203">
        <v>148.5</v>
      </c>
      <c r="G247" s="203"/>
      <c r="H247" s="203">
        <v>102</v>
      </c>
      <c r="I247" s="204">
        <v>182</v>
      </c>
      <c r="J247" s="205" t="s">
        <v>773</v>
      </c>
      <c r="K247" s="206">
        <f>H247-F247</f>
        <v>-46.5</v>
      </c>
      <c r="L247" s="207">
        <f>K247/F247</f>
        <v>-0.31313131313131315</v>
      </c>
      <c r="M247" s="203" t="s">
        <v>604</v>
      </c>
      <c r="N247" s="200">
        <v>43661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117</v>
      </c>
      <c r="B248" s="190">
        <v>43335</v>
      </c>
      <c r="C248" s="190"/>
      <c r="D248" s="191" t="s">
        <v>774</v>
      </c>
      <c r="E248" s="192" t="s">
        <v>623</v>
      </c>
      <c r="F248" s="223">
        <v>285</v>
      </c>
      <c r="G248" s="192"/>
      <c r="H248" s="192">
        <v>355</v>
      </c>
      <c r="I248" s="194">
        <v>364</v>
      </c>
      <c r="J248" s="195" t="s">
        <v>775</v>
      </c>
      <c r="K248" s="196">
        <v>70</v>
      </c>
      <c r="L248" s="197">
        <v>0.24561403508771901</v>
      </c>
      <c r="M248" s="192" t="s">
        <v>591</v>
      </c>
      <c r="N248" s="198">
        <v>43455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118</v>
      </c>
      <c r="B249" s="190">
        <v>43341</v>
      </c>
      <c r="C249" s="190"/>
      <c r="D249" s="191" t="s">
        <v>377</v>
      </c>
      <c r="E249" s="192" t="s">
        <v>623</v>
      </c>
      <c r="F249" s="223">
        <v>525</v>
      </c>
      <c r="G249" s="192"/>
      <c r="H249" s="192">
        <v>585</v>
      </c>
      <c r="I249" s="194">
        <v>635</v>
      </c>
      <c r="J249" s="195" t="s">
        <v>776</v>
      </c>
      <c r="K249" s="196">
        <f t="shared" ref="K249:K266" si="86">H249-F249</f>
        <v>60</v>
      </c>
      <c r="L249" s="197">
        <f t="shared" ref="L249:L266" si="87">K249/F249</f>
        <v>0.11428571428571428</v>
      </c>
      <c r="M249" s="192" t="s">
        <v>591</v>
      </c>
      <c r="N249" s="198">
        <v>43662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119</v>
      </c>
      <c r="B250" s="190">
        <v>43395</v>
      </c>
      <c r="C250" s="190"/>
      <c r="D250" s="191" t="s">
        <v>363</v>
      </c>
      <c r="E250" s="192" t="s">
        <v>623</v>
      </c>
      <c r="F250" s="223">
        <v>475</v>
      </c>
      <c r="G250" s="192"/>
      <c r="H250" s="192">
        <v>574</v>
      </c>
      <c r="I250" s="194">
        <v>570</v>
      </c>
      <c r="J250" s="195" t="s">
        <v>681</v>
      </c>
      <c r="K250" s="196">
        <f t="shared" si="86"/>
        <v>99</v>
      </c>
      <c r="L250" s="197">
        <f t="shared" si="87"/>
        <v>0.20842105263157895</v>
      </c>
      <c r="M250" s="192" t="s">
        <v>591</v>
      </c>
      <c r="N250" s="198">
        <v>43403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0">
        <v>120</v>
      </c>
      <c r="B251" s="221">
        <v>43397</v>
      </c>
      <c r="C251" s="221"/>
      <c r="D251" s="222" t="s">
        <v>384</v>
      </c>
      <c r="E251" s="223" t="s">
        <v>623</v>
      </c>
      <c r="F251" s="223">
        <v>707.5</v>
      </c>
      <c r="G251" s="223"/>
      <c r="H251" s="223">
        <v>872</v>
      </c>
      <c r="I251" s="225">
        <v>872</v>
      </c>
      <c r="J251" s="226" t="s">
        <v>681</v>
      </c>
      <c r="K251" s="196">
        <f t="shared" si="86"/>
        <v>164.5</v>
      </c>
      <c r="L251" s="227">
        <f t="shared" si="87"/>
        <v>0.23250883392226149</v>
      </c>
      <c r="M251" s="223" t="s">
        <v>591</v>
      </c>
      <c r="N251" s="228">
        <v>43482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0">
        <v>121</v>
      </c>
      <c r="B252" s="221">
        <v>43398</v>
      </c>
      <c r="C252" s="221"/>
      <c r="D252" s="222" t="s">
        <v>777</v>
      </c>
      <c r="E252" s="223" t="s">
        <v>623</v>
      </c>
      <c r="F252" s="223">
        <v>162</v>
      </c>
      <c r="G252" s="223"/>
      <c r="H252" s="223">
        <v>204</v>
      </c>
      <c r="I252" s="225">
        <v>209</v>
      </c>
      <c r="J252" s="226" t="s">
        <v>778</v>
      </c>
      <c r="K252" s="196">
        <f t="shared" si="86"/>
        <v>42</v>
      </c>
      <c r="L252" s="227">
        <f t="shared" si="87"/>
        <v>0.25925925925925924</v>
      </c>
      <c r="M252" s="223" t="s">
        <v>591</v>
      </c>
      <c r="N252" s="228">
        <v>43539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0">
        <v>122</v>
      </c>
      <c r="B253" s="221">
        <v>43399</v>
      </c>
      <c r="C253" s="221"/>
      <c r="D253" s="222" t="s">
        <v>482</v>
      </c>
      <c r="E253" s="223" t="s">
        <v>623</v>
      </c>
      <c r="F253" s="223">
        <v>240</v>
      </c>
      <c r="G253" s="223"/>
      <c r="H253" s="223">
        <v>297</v>
      </c>
      <c r="I253" s="225">
        <v>297</v>
      </c>
      <c r="J253" s="226" t="s">
        <v>681</v>
      </c>
      <c r="K253" s="232">
        <f t="shared" si="86"/>
        <v>57</v>
      </c>
      <c r="L253" s="227">
        <f t="shared" si="87"/>
        <v>0.23749999999999999</v>
      </c>
      <c r="M253" s="223" t="s">
        <v>591</v>
      </c>
      <c r="N253" s="228">
        <v>43417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89">
        <v>123</v>
      </c>
      <c r="B254" s="190">
        <v>43439</v>
      </c>
      <c r="C254" s="190"/>
      <c r="D254" s="191" t="s">
        <v>779</v>
      </c>
      <c r="E254" s="192" t="s">
        <v>623</v>
      </c>
      <c r="F254" s="192">
        <v>202.5</v>
      </c>
      <c r="G254" s="192"/>
      <c r="H254" s="192">
        <v>255</v>
      </c>
      <c r="I254" s="194">
        <v>252</v>
      </c>
      <c r="J254" s="195" t="s">
        <v>681</v>
      </c>
      <c r="K254" s="196">
        <f t="shared" si="86"/>
        <v>52.5</v>
      </c>
      <c r="L254" s="197">
        <f t="shared" si="87"/>
        <v>0.25925925925925924</v>
      </c>
      <c r="M254" s="192" t="s">
        <v>591</v>
      </c>
      <c r="N254" s="198">
        <v>43542</v>
      </c>
      <c r="O254" s="1"/>
      <c r="P254" s="1"/>
      <c r="Q254" s="1"/>
      <c r="R254" s="6" t="s">
        <v>780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0">
        <v>124</v>
      </c>
      <c r="B255" s="221">
        <v>43465</v>
      </c>
      <c r="C255" s="190"/>
      <c r="D255" s="222" t="s">
        <v>416</v>
      </c>
      <c r="E255" s="223" t="s">
        <v>623</v>
      </c>
      <c r="F255" s="223">
        <v>710</v>
      </c>
      <c r="G255" s="223"/>
      <c r="H255" s="223">
        <v>866</v>
      </c>
      <c r="I255" s="225">
        <v>866</v>
      </c>
      <c r="J255" s="226" t="s">
        <v>681</v>
      </c>
      <c r="K255" s="196">
        <f t="shared" si="86"/>
        <v>156</v>
      </c>
      <c r="L255" s="197">
        <f t="shared" si="87"/>
        <v>0.21971830985915494</v>
      </c>
      <c r="M255" s="192" t="s">
        <v>591</v>
      </c>
      <c r="N255" s="198">
        <v>43553</v>
      </c>
      <c r="O255" s="1"/>
      <c r="P255" s="1"/>
      <c r="Q255" s="1"/>
      <c r="R255" s="6" t="s">
        <v>780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0">
        <v>125</v>
      </c>
      <c r="B256" s="221">
        <v>43522</v>
      </c>
      <c r="C256" s="221"/>
      <c r="D256" s="222" t="s">
        <v>153</v>
      </c>
      <c r="E256" s="223" t="s">
        <v>623</v>
      </c>
      <c r="F256" s="223">
        <v>337.25</v>
      </c>
      <c r="G256" s="223"/>
      <c r="H256" s="223">
        <v>398.5</v>
      </c>
      <c r="I256" s="225">
        <v>411</v>
      </c>
      <c r="J256" s="195" t="s">
        <v>781</v>
      </c>
      <c r="K256" s="196">
        <f t="shared" si="86"/>
        <v>61.25</v>
      </c>
      <c r="L256" s="197">
        <f t="shared" si="87"/>
        <v>0.1816160118606375</v>
      </c>
      <c r="M256" s="192" t="s">
        <v>591</v>
      </c>
      <c r="N256" s="198">
        <v>43760</v>
      </c>
      <c r="O256" s="1"/>
      <c r="P256" s="1"/>
      <c r="Q256" s="1"/>
      <c r="R256" s="6" t="s">
        <v>780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33">
        <v>126</v>
      </c>
      <c r="B257" s="234">
        <v>43559</v>
      </c>
      <c r="C257" s="234"/>
      <c r="D257" s="235" t="s">
        <v>782</v>
      </c>
      <c r="E257" s="236" t="s">
        <v>623</v>
      </c>
      <c r="F257" s="236">
        <v>130</v>
      </c>
      <c r="G257" s="236"/>
      <c r="H257" s="236">
        <v>65</v>
      </c>
      <c r="I257" s="237">
        <v>158</v>
      </c>
      <c r="J257" s="205" t="s">
        <v>783</v>
      </c>
      <c r="K257" s="206">
        <f t="shared" si="86"/>
        <v>-65</v>
      </c>
      <c r="L257" s="207">
        <f t="shared" si="87"/>
        <v>-0.5</v>
      </c>
      <c r="M257" s="203" t="s">
        <v>604</v>
      </c>
      <c r="N257" s="200">
        <v>43726</v>
      </c>
      <c r="O257" s="1"/>
      <c r="P257" s="1"/>
      <c r="Q257" s="1"/>
      <c r="R257" s="6" t="s">
        <v>784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0">
        <v>127</v>
      </c>
      <c r="B258" s="221">
        <v>43017</v>
      </c>
      <c r="C258" s="221"/>
      <c r="D258" s="222" t="s">
        <v>186</v>
      </c>
      <c r="E258" s="223" t="s">
        <v>623</v>
      </c>
      <c r="F258" s="223">
        <v>141.5</v>
      </c>
      <c r="G258" s="223"/>
      <c r="H258" s="223">
        <v>183.5</v>
      </c>
      <c r="I258" s="225">
        <v>210</v>
      </c>
      <c r="J258" s="195" t="s">
        <v>778</v>
      </c>
      <c r="K258" s="196">
        <f t="shared" si="86"/>
        <v>42</v>
      </c>
      <c r="L258" s="197">
        <f t="shared" si="87"/>
        <v>0.29681978798586572</v>
      </c>
      <c r="M258" s="192" t="s">
        <v>591</v>
      </c>
      <c r="N258" s="198">
        <v>43042</v>
      </c>
      <c r="O258" s="1"/>
      <c r="P258" s="1"/>
      <c r="Q258" s="1"/>
      <c r="R258" s="6" t="s">
        <v>784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3">
        <v>128</v>
      </c>
      <c r="B259" s="234">
        <v>43074</v>
      </c>
      <c r="C259" s="234"/>
      <c r="D259" s="235" t="s">
        <v>785</v>
      </c>
      <c r="E259" s="236" t="s">
        <v>623</v>
      </c>
      <c r="F259" s="231">
        <v>172</v>
      </c>
      <c r="G259" s="236"/>
      <c r="H259" s="236">
        <v>155.25</v>
      </c>
      <c r="I259" s="237">
        <v>230</v>
      </c>
      <c r="J259" s="205" t="s">
        <v>786</v>
      </c>
      <c r="K259" s="206">
        <f t="shared" si="86"/>
        <v>-16.75</v>
      </c>
      <c r="L259" s="207">
        <f t="shared" si="87"/>
        <v>-9.7383720930232565E-2</v>
      </c>
      <c r="M259" s="203" t="s">
        <v>604</v>
      </c>
      <c r="N259" s="200">
        <v>43787</v>
      </c>
      <c r="O259" s="1"/>
      <c r="P259" s="1"/>
      <c r="Q259" s="1"/>
      <c r="R259" s="6" t="s">
        <v>784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0">
        <v>129</v>
      </c>
      <c r="B260" s="221">
        <v>43398</v>
      </c>
      <c r="C260" s="221"/>
      <c r="D260" s="222" t="s">
        <v>108</v>
      </c>
      <c r="E260" s="223" t="s">
        <v>623</v>
      </c>
      <c r="F260" s="223">
        <v>698.5</v>
      </c>
      <c r="G260" s="223"/>
      <c r="H260" s="223">
        <v>890</v>
      </c>
      <c r="I260" s="225">
        <v>890</v>
      </c>
      <c r="J260" s="195" t="s">
        <v>856</v>
      </c>
      <c r="K260" s="196">
        <f t="shared" si="86"/>
        <v>191.5</v>
      </c>
      <c r="L260" s="197">
        <f t="shared" si="87"/>
        <v>0.27415891195418757</v>
      </c>
      <c r="M260" s="192" t="s">
        <v>591</v>
      </c>
      <c r="N260" s="198">
        <v>44328</v>
      </c>
      <c r="O260" s="1"/>
      <c r="P260" s="1"/>
      <c r="Q260" s="1"/>
      <c r="R260" s="6" t="s">
        <v>780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0">
        <v>130</v>
      </c>
      <c r="B261" s="221">
        <v>42877</v>
      </c>
      <c r="C261" s="221"/>
      <c r="D261" s="222" t="s">
        <v>376</v>
      </c>
      <c r="E261" s="223" t="s">
        <v>623</v>
      </c>
      <c r="F261" s="223">
        <v>127.6</v>
      </c>
      <c r="G261" s="223"/>
      <c r="H261" s="223">
        <v>138</v>
      </c>
      <c r="I261" s="225">
        <v>190</v>
      </c>
      <c r="J261" s="195" t="s">
        <v>787</v>
      </c>
      <c r="K261" s="196">
        <f t="shared" si="86"/>
        <v>10.400000000000006</v>
      </c>
      <c r="L261" s="197">
        <f t="shared" si="87"/>
        <v>8.1504702194357417E-2</v>
      </c>
      <c r="M261" s="192" t="s">
        <v>591</v>
      </c>
      <c r="N261" s="198">
        <v>43774</v>
      </c>
      <c r="O261" s="1"/>
      <c r="P261" s="1"/>
      <c r="Q261" s="1"/>
      <c r="R261" s="6" t="s">
        <v>784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0">
        <v>131</v>
      </c>
      <c r="B262" s="221">
        <v>43158</v>
      </c>
      <c r="C262" s="221"/>
      <c r="D262" s="222" t="s">
        <v>788</v>
      </c>
      <c r="E262" s="223" t="s">
        <v>623</v>
      </c>
      <c r="F262" s="223">
        <v>317</v>
      </c>
      <c r="G262" s="223"/>
      <c r="H262" s="223">
        <v>382.5</v>
      </c>
      <c r="I262" s="225">
        <v>398</v>
      </c>
      <c r="J262" s="195" t="s">
        <v>789</v>
      </c>
      <c r="K262" s="196">
        <f t="shared" si="86"/>
        <v>65.5</v>
      </c>
      <c r="L262" s="197">
        <f t="shared" si="87"/>
        <v>0.20662460567823343</v>
      </c>
      <c r="M262" s="192" t="s">
        <v>591</v>
      </c>
      <c r="N262" s="198">
        <v>44238</v>
      </c>
      <c r="O262" s="1"/>
      <c r="P262" s="1"/>
      <c r="Q262" s="1"/>
      <c r="R262" s="6" t="s">
        <v>784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3">
        <v>132</v>
      </c>
      <c r="B263" s="234">
        <v>43164</v>
      </c>
      <c r="C263" s="234"/>
      <c r="D263" s="235" t="s">
        <v>145</v>
      </c>
      <c r="E263" s="236" t="s">
        <v>623</v>
      </c>
      <c r="F263" s="231">
        <f>510-14.4</f>
        <v>495.6</v>
      </c>
      <c r="G263" s="236"/>
      <c r="H263" s="236">
        <v>350</v>
      </c>
      <c r="I263" s="237">
        <v>672</v>
      </c>
      <c r="J263" s="205" t="s">
        <v>790</v>
      </c>
      <c r="K263" s="206">
        <f t="shared" si="86"/>
        <v>-145.60000000000002</v>
      </c>
      <c r="L263" s="207">
        <f t="shared" si="87"/>
        <v>-0.29378531073446329</v>
      </c>
      <c r="M263" s="203" t="s">
        <v>604</v>
      </c>
      <c r="N263" s="200">
        <v>43887</v>
      </c>
      <c r="O263" s="1"/>
      <c r="P263" s="1"/>
      <c r="Q263" s="1"/>
      <c r="R263" s="6" t="s">
        <v>780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33">
        <v>133</v>
      </c>
      <c r="B264" s="234">
        <v>43237</v>
      </c>
      <c r="C264" s="234"/>
      <c r="D264" s="235" t="s">
        <v>474</v>
      </c>
      <c r="E264" s="236" t="s">
        <v>623</v>
      </c>
      <c r="F264" s="231">
        <v>230.3</v>
      </c>
      <c r="G264" s="236"/>
      <c r="H264" s="236">
        <v>102.5</v>
      </c>
      <c r="I264" s="237">
        <v>348</v>
      </c>
      <c r="J264" s="205" t="s">
        <v>791</v>
      </c>
      <c r="K264" s="206">
        <f t="shared" si="86"/>
        <v>-127.80000000000001</v>
      </c>
      <c r="L264" s="207">
        <f t="shared" si="87"/>
        <v>-0.55492835432045162</v>
      </c>
      <c r="M264" s="203" t="s">
        <v>604</v>
      </c>
      <c r="N264" s="200">
        <v>43896</v>
      </c>
      <c r="O264" s="1"/>
      <c r="P264" s="1"/>
      <c r="Q264" s="1"/>
      <c r="R264" s="6" t="s">
        <v>780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0">
        <v>134</v>
      </c>
      <c r="B265" s="221">
        <v>43258</v>
      </c>
      <c r="C265" s="221"/>
      <c r="D265" s="222" t="s">
        <v>439</v>
      </c>
      <c r="E265" s="223" t="s">
        <v>623</v>
      </c>
      <c r="F265" s="223">
        <f>342.5-5.1</f>
        <v>337.4</v>
      </c>
      <c r="G265" s="223"/>
      <c r="H265" s="223">
        <v>412.5</v>
      </c>
      <c r="I265" s="225">
        <v>439</v>
      </c>
      <c r="J265" s="195" t="s">
        <v>792</v>
      </c>
      <c r="K265" s="196">
        <f t="shared" si="86"/>
        <v>75.100000000000023</v>
      </c>
      <c r="L265" s="197">
        <f t="shared" si="87"/>
        <v>0.22258446947243635</v>
      </c>
      <c r="M265" s="192" t="s">
        <v>591</v>
      </c>
      <c r="N265" s="198">
        <v>44230</v>
      </c>
      <c r="O265" s="1"/>
      <c r="P265" s="1"/>
      <c r="Q265" s="1"/>
      <c r="R265" s="6" t="s">
        <v>784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4">
        <v>135</v>
      </c>
      <c r="B266" s="213">
        <v>43285</v>
      </c>
      <c r="C266" s="213"/>
      <c r="D266" s="214" t="s">
        <v>55</v>
      </c>
      <c r="E266" s="215" t="s">
        <v>623</v>
      </c>
      <c r="F266" s="215">
        <f>127.5-5.53</f>
        <v>121.97</v>
      </c>
      <c r="G266" s="216"/>
      <c r="H266" s="216">
        <v>122.5</v>
      </c>
      <c r="I266" s="216">
        <v>170</v>
      </c>
      <c r="J266" s="217" t="s">
        <v>821</v>
      </c>
      <c r="K266" s="218">
        <f t="shared" si="86"/>
        <v>0.53000000000000114</v>
      </c>
      <c r="L266" s="219">
        <f t="shared" si="87"/>
        <v>4.3453308190538747E-3</v>
      </c>
      <c r="M266" s="215" t="s">
        <v>714</v>
      </c>
      <c r="N266" s="213">
        <v>44431</v>
      </c>
      <c r="O266" s="1"/>
      <c r="P266" s="1"/>
      <c r="Q266" s="1"/>
      <c r="R266" s="6" t="s">
        <v>780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33">
        <v>136</v>
      </c>
      <c r="B267" s="234">
        <v>43294</v>
      </c>
      <c r="C267" s="234"/>
      <c r="D267" s="235" t="s">
        <v>365</v>
      </c>
      <c r="E267" s="236" t="s">
        <v>623</v>
      </c>
      <c r="F267" s="231">
        <v>46.5</v>
      </c>
      <c r="G267" s="236"/>
      <c r="H267" s="236">
        <v>17</v>
      </c>
      <c r="I267" s="237">
        <v>59</v>
      </c>
      <c r="J267" s="205" t="s">
        <v>793</v>
      </c>
      <c r="K267" s="206">
        <f t="shared" ref="K267:K275" si="88">H267-F267</f>
        <v>-29.5</v>
      </c>
      <c r="L267" s="207">
        <f t="shared" ref="L267:L275" si="89">K267/F267</f>
        <v>-0.63440860215053763</v>
      </c>
      <c r="M267" s="203" t="s">
        <v>604</v>
      </c>
      <c r="N267" s="200">
        <v>43887</v>
      </c>
      <c r="O267" s="1"/>
      <c r="P267" s="1"/>
      <c r="Q267" s="1"/>
      <c r="R267" s="6" t="s">
        <v>780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0">
        <v>137</v>
      </c>
      <c r="B268" s="221">
        <v>43396</v>
      </c>
      <c r="C268" s="221"/>
      <c r="D268" s="222" t="s">
        <v>418</v>
      </c>
      <c r="E268" s="223" t="s">
        <v>623</v>
      </c>
      <c r="F268" s="223">
        <v>156.5</v>
      </c>
      <c r="G268" s="223"/>
      <c r="H268" s="223">
        <v>207.5</v>
      </c>
      <c r="I268" s="225">
        <v>191</v>
      </c>
      <c r="J268" s="195" t="s">
        <v>681</v>
      </c>
      <c r="K268" s="196">
        <f t="shared" si="88"/>
        <v>51</v>
      </c>
      <c r="L268" s="197">
        <f t="shared" si="89"/>
        <v>0.32587859424920129</v>
      </c>
      <c r="M268" s="192" t="s">
        <v>591</v>
      </c>
      <c r="N268" s="198">
        <v>44369</v>
      </c>
      <c r="O268" s="1"/>
      <c r="P268" s="1"/>
      <c r="Q268" s="1"/>
      <c r="R268" s="6" t="s">
        <v>780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138</v>
      </c>
      <c r="B269" s="221">
        <v>43439</v>
      </c>
      <c r="C269" s="221"/>
      <c r="D269" s="222" t="s">
        <v>327</v>
      </c>
      <c r="E269" s="223" t="s">
        <v>623</v>
      </c>
      <c r="F269" s="223">
        <v>259.5</v>
      </c>
      <c r="G269" s="223"/>
      <c r="H269" s="223">
        <v>320</v>
      </c>
      <c r="I269" s="225">
        <v>320</v>
      </c>
      <c r="J269" s="195" t="s">
        <v>681</v>
      </c>
      <c r="K269" s="196">
        <f t="shared" si="88"/>
        <v>60.5</v>
      </c>
      <c r="L269" s="197">
        <f t="shared" si="89"/>
        <v>0.23314065510597304</v>
      </c>
      <c r="M269" s="192" t="s">
        <v>591</v>
      </c>
      <c r="N269" s="198">
        <v>44323</v>
      </c>
      <c r="O269" s="1"/>
      <c r="P269" s="1"/>
      <c r="Q269" s="1"/>
      <c r="R269" s="6" t="s">
        <v>780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3">
        <v>139</v>
      </c>
      <c r="B270" s="234">
        <v>43439</v>
      </c>
      <c r="C270" s="234"/>
      <c r="D270" s="235" t="s">
        <v>794</v>
      </c>
      <c r="E270" s="236" t="s">
        <v>623</v>
      </c>
      <c r="F270" s="236">
        <v>715</v>
      </c>
      <c r="G270" s="236"/>
      <c r="H270" s="236">
        <v>445</v>
      </c>
      <c r="I270" s="237">
        <v>840</v>
      </c>
      <c r="J270" s="205" t="s">
        <v>795</v>
      </c>
      <c r="K270" s="206">
        <f t="shared" si="88"/>
        <v>-270</v>
      </c>
      <c r="L270" s="207">
        <f t="shared" si="89"/>
        <v>-0.3776223776223776</v>
      </c>
      <c r="M270" s="203" t="s">
        <v>604</v>
      </c>
      <c r="N270" s="200">
        <v>43800</v>
      </c>
      <c r="O270" s="1"/>
      <c r="P270" s="1"/>
      <c r="Q270" s="1"/>
      <c r="R270" s="6" t="s">
        <v>780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0">
        <v>140</v>
      </c>
      <c r="B271" s="221">
        <v>43469</v>
      </c>
      <c r="C271" s="221"/>
      <c r="D271" s="222" t="s">
        <v>158</v>
      </c>
      <c r="E271" s="223" t="s">
        <v>623</v>
      </c>
      <c r="F271" s="223">
        <v>875</v>
      </c>
      <c r="G271" s="223"/>
      <c r="H271" s="223">
        <v>1165</v>
      </c>
      <c r="I271" s="225">
        <v>1185</v>
      </c>
      <c r="J271" s="195" t="s">
        <v>796</v>
      </c>
      <c r="K271" s="196">
        <f t="shared" si="88"/>
        <v>290</v>
      </c>
      <c r="L271" s="197">
        <f t="shared" si="89"/>
        <v>0.33142857142857141</v>
      </c>
      <c r="M271" s="192" t="s">
        <v>591</v>
      </c>
      <c r="N271" s="198">
        <v>43847</v>
      </c>
      <c r="O271" s="1"/>
      <c r="P271" s="1"/>
      <c r="Q271" s="1"/>
      <c r="R271" s="6" t="s">
        <v>780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0">
        <v>141</v>
      </c>
      <c r="B272" s="221">
        <v>43559</v>
      </c>
      <c r="C272" s="221"/>
      <c r="D272" s="222" t="s">
        <v>343</v>
      </c>
      <c r="E272" s="223" t="s">
        <v>623</v>
      </c>
      <c r="F272" s="223">
        <f>387-14.63</f>
        <v>372.37</v>
      </c>
      <c r="G272" s="223"/>
      <c r="H272" s="223">
        <v>490</v>
      </c>
      <c r="I272" s="225">
        <v>490</v>
      </c>
      <c r="J272" s="195" t="s">
        <v>681</v>
      </c>
      <c r="K272" s="196">
        <f t="shared" si="88"/>
        <v>117.63</v>
      </c>
      <c r="L272" s="197">
        <f t="shared" si="89"/>
        <v>0.31589548030185027</v>
      </c>
      <c r="M272" s="192" t="s">
        <v>591</v>
      </c>
      <c r="N272" s="198">
        <v>43850</v>
      </c>
      <c r="O272" s="1"/>
      <c r="P272" s="1"/>
      <c r="Q272" s="1"/>
      <c r="R272" s="6" t="s">
        <v>780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3">
        <v>142</v>
      </c>
      <c r="B273" s="234">
        <v>43578</v>
      </c>
      <c r="C273" s="234"/>
      <c r="D273" s="235" t="s">
        <v>797</v>
      </c>
      <c r="E273" s="236" t="s">
        <v>593</v>
      </c>
      <c r="F273" s="236">
        <v>220</v>
      </c>
      <c r="G273" s="236"/>
      <c r="H273" s="236">
        <v>127.5</v>
      </c>
      <c r="I273" s="237">
        <v>284</v>
      </c>
      <c r="J273" s="205" t="s">
        <v>798</v>
      </c>
      <c r="K273" s="206">
        <f t="shared" si="88"/>
        <v>-92.5</v>
      </c>
      <c r="L273" s="207">
        <f t="shared" si="89"/>
        <v>-0.42045454545454547</v>
      </c>
      <c r="M273" s="203" t="s">
        <v>604</v>
      </c>
      <c r="N273" s="200">
        <v>43896</v>
      </c>
      <c r="O273" s="1"/>
      <c r="P273" s="1"/>
      <c r="Q273" s="1"/>
      <c r="R273" s="6" t="s">
        <v>780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0">
        <v>143</v>
      </c>
      <c r="B274" s="221">
        <v>43622</v>
      </c>
      <c r="C274" s="221"/>
      <c r="D274" s="222" t="s">
        <v>483</v>
      </c>
      <c r="E274" s="223" t="s">
        <v>593</v>
      </c>
      <c r="F274" s="223">
        <v>332.8</v>
      </c>
      <c r="G274" s="223"/>
      <c r="H274" s="223">
        <v>405</v>
      </c>
      <c r="I274" s="225">
        <v>419</v>
      </c>
      <c r="J274" s="195" t="s">
        <v>799</v>
      </c>
      <c r="K274" s="196">
        <f t="shared" si="88"/>
        <v>72.199999999999989</v>
      </c>
      <c r="L274" s="197">
        <f t="shared" si="89"/>
        <v>0.21694711538461534</v>
      </c>
      <c r="M274" s="192" t="s">
        <v>591</v>
      </c>
      <c r="N274" s="198">
        <v>43860</v>
      </c>
      <c r="O274" s="1"/>
      <c r="P274" s="1"/>
      <c r="Q274" s="1"/>
      <c r="R274" s="6" t="s">
        <v>784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4">
        <v>144</v>
      </c>
      <c r="B275" s="213">
        <v>43641</v>
      </c>
      <c r="C275" s="213"/>
      <c r="D275" s="214" t="s">
        <v>151</v>
      </c>
      <c r="E275" s="215" t="s">
        <v>623</v>
      </c>
      <c r="F275" s="215">
        <v>386</v>
      </c>
      <c r="G275" s="216"/>
      <c r="H275" s="216">
        <v>395</v>
      </c>
      <c r="I275" s="216">
        <v>452</v>
      </c>
      <c r="J275" s="217" t="s">
        <v>800</v>
      </c>
      <c r="K275" s="218">
        <f t="shared" si="88"/>
        <v>9</v>
      </c>
      <c r="L275" s="219">
        <f t="shared" si="89"/>
        <v>2.3316062176165803E-2</v>
      </c>
      <c r="M275" s="215" t="s">
        <v>714</v>
      </c>
      <c r="N275" s="213">
        <v>43868</v>
      </c>
      <c r="O275" s="1"/>
      <c r="P275" s="1"/>
      <c r="Q275" s="1"/>
      <c r="R275" s="6" t="s">
        <v>784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4">
        <v>145</v>
      </c>
      <c r="B276" s="213">
        <v>43707</v>
      </c>
      <c r="C276" s="213"/>
      <c r="D276" s="214" t="s">
        <v>131</v>
      </c>
      <c r="E276" s="215" t="s">
        <v>623</v>
      </c>
      <c r="F276" s="215">
        <v>137.5</v>
      </c>
      <c r="G276" s="216"/>
      <c r="H276" s="216">
        <v>138.5</v>
      </c>
      <c r="I276" s="216">
        <v>190</v>
      </c>
      <c r="J276" s="217" t="s">
        <v>820</v>
      </c>
      <c r="K276" s="218">
        <f t="shared" ref="K276" si="90">H276-F276</f>
        <v>1</v>
      </c>
      <c r="L276" s="219">
        <f t="shared" ref="L276" si="91">K276/F276</f>
        <v>7.2727272727272727E-3</v>
      </c>
      <c r="M276" s="215" t="s">
        <v>714</v>
      </c>
      <c r="N276" s="213">
        <v>44432</v>
      </c>
      <c r="O276" s="1"/>
      <c r="P276" s="1"/>
      <c r="Q276" s="1"/>
      <c r="R276" s="6" t="s">
        <v>780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146</v>
      </c>
      <c r="B277" s="221">
        <v>43731</v>
      </c>
      <c r="C277" s="221"/>
      <c r="D277" s="222" t="s">
        <v>430</v>
      </c>
      <c r="E277" s="223" t="s">
        <v>623</v>
      </c>
      <c r="F277" s="223">
        <v>235</v>
      </c>
      <c r="G277" s="223"/>
      <c r="H277" s="223">
        <v>295</v>
      </c>
      <c r="I277" s="225">
        <v>296</v>
      </c>
      <c r="J277" s="195" t="s">
        <v>801</v>
      </c>
      <c r="K277" s="196">
        <f t="shared" ref="K277:K283" si="92">H277-F277</f>
        <v>60</v>
      </c>
      <c r="L277" s="197">
        <f t="shared" ref="L277:L283" si="93">K277/F277</f>
        <v>0.25531914893617019</v>
      </c>
      <c r="M277" s="192" t="s">
        <v>591</v>
      </c>
      <c r="N277" s="198">
        <v>43844</v>
      </c>
      <c r="O277" s="1"/>
      <c r="P277" s="1"/>
      <c r="Q277" s="1"/>
      <c r="R277" s="6" t="s">
        <v>784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147</v>
      </c>
      <c r="B278" s="221">
        <v>43752</v>
      </c>
      <c r="C278" s="221"/>
      <c r="D278" s="222" t="s">
        <v>802</v>
      </c>
      <c r="E278" s="223" t="s">
        <v>623</v>
      </c>
      <c r="F278" s="223">
        <v>277.5</v>
      </c>
      <c r="G278" s="223"/>
      <c r="H278" s="223">
        <v>333</v>
      </c>
      <c r="I278" s="225">
        <v>333</v>
      </c>
      <c r="J278" s="195" t="s">
        <v>803</v>
      </c>
      <c r="K278" s="196">
        <f t="shared" si="92"/>
        <v>55.5</v>
      </c>
      <c r="L278" s="197">
        <f t="shared" si="93"/>
        <v>0.2</v>
      </c>
      <c r="M278" s="192" t="s">
        <v>591</v>
      </c>
      <c r="N278" s="198">
        <v>43846</v>
      </c>
      <c r="O278" s="1"/>
      <c r="P278" s="1"/>
      <c r="Q278" s="1"/>
      <c r="R278" s="6" t="s">
        <v>780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148</v>
      </c>
      <c r="B279" s="221">
        <v>43752</v>
      </c>
      <c r="C279" s="221"/>
      <c r="D279" s="222" t="s">
        <v>804</v>
      </c>
      <c r="E279" s="223" t="s">
        <v>623</v>
      </c>
      <c r="F279" s="223">
        <v>930</v>
      </c>
      <c r="G279" s="223"/>
      <c r="H279" s="223">
        <v>1165</v>
      </c>
      <c r="I279" s="225">
        <v>1200</v>
      </c>
      <c r="J279" s="195" t="s">
        <v>805</v>
      </c>
      <c r="K279" s="196">
        <f t="shared" si="92"/>
        <v>235</v>
      </c>
      <c r="L279" s="197">
        <f t="shared" si="93"/>
        <v>0.25268817204301075</v>
      </c>
      <c r="M279" s="192" t="s">
        <v>591</v>
      </c>
      <c r="N279" s="198">
        <v>43847</v>
      </c>
      <c r="O279" s="1"/>
      <c r="P279" s="1"/>
      <c r="Q279" s="1"/>
      <c r="R279" s="6" t="s">
        <v>784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149</v>
      </c>
      <c r="B280" s="221">
        <v>43753</v>
      </c>
      <c r="C280" s="221"/>
      <c r="D280" s="222" t="s">
        <v>806</v>
      </c>
      <c r="E280" s="223" t="s">
        <v>623</v>
      </c>
      <c r="F280" s="193">
        <v>111</v>
      </c>
      <c r="G280" s="223"/>
      <c r="H280" s="223">
        <v>141</v>
      </c>
      <c r="I280" s="225">
        <v>141</v>
      </c>
      <c r="J280" s="195" t="s">
        <v>607</v>
      </c>
      <c r="K280" s="196">
        <f t="shared" si="92"/>
        <v>30</v>
      </c>
      <c r="L280" s="197">
        <f t="shared" si="93"/>
        <v>0.27027027027027029</v>
      </c>
      <c r="M280" s="192" t="s">
        <v>591</v>
      </c>
      <c r="N280" s="198">
        <v>44328</v>
      </c>
      <c r="O280" s="1"/>
      <c r="P280" s="1"/>
      <c r="Q280" s="1"/>
      <c r="R280" s="6" t="s">
        <v>784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150</v>
      </c>
      <c r="B281" s="221">
        <v>43753</v>
      </c>
      <c r="C281" s="221"/>
      <c r="D281" s="222" t="s">
        <v>807</v>
      </c>
      <c r="E281" s="223" t="s">
        <v>623</v>
      </c>
      <c r="F281" s="193">
        <v>296</v>
      </c>
      <c r="G281" s="223"/>
      <c r="H281" s="223">
        <v>370</v>
      </c>
      <c r="I281" s="225">
        <v>370</v>
      </c>
      <c r="J281" s="195" t="s">
        <v>681</v>
      </c>
      <c r="K281" s="196">
        <f t="shared" si="92"/>
        <v>74</v>
      </c>
      <c r="L281" s="197">
        <f t="shared" si="93"/>
        <v>0.25</v>
      </c>
      <c r="M281" s="192" t="s">
        <v>591</v>
      </c>
      <c r="N281" s="198">
        <v>43853</v>
      </c>
      <c r="O281" s="1"/>
      <c r="P281" s="1"/>
      <c r="Q281" s="1"/>
      <c r="R281" s="6" t="s">
        <v>784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151</v>
      </c>
      <c r="B282" s="221">
        <v>43754</v>
      </c>
      <c r="C282" s="221"/>
      <c r="D282" s="222" t="s">
        <v>808</v>
      </c>
      <c r="E282" s="223" t="s">
        <v>623</v>
      </c>
      <c r="F282" s="193">
        <v>300</v>
      </c>
      <c r="G282" s="223"/>
      <c r="H282" s="223">
        <v>382.5</v>
      </c>
      <c r="I282" s="225">
        <v>344</v>
      </c>
      <c r="J282" s="195" t="s">
        <v>879</v>
      </c>
      <c r="K282" s="196">
        <f t="shared" si="92"/>
        <v>82.5</v>
      </c>
      <c r="L282" s="197">
        <f t="shared" si="93"/>
        <v>0.27500000000000002</v>
      </c>
      <c r="M282" s="192" t="s">
        <v>591</v>
      </c>
      <c r="N282" s="198">
        <v>44238</v>
      </c>
      <c r="O282" s="1"/>
      <c r="P282" s="1"/>
      <c r="Q282" s="1"/>
      <c r="R282" s="6" t="s">
        <v>784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152</v>
      </c>
      <c r="B283" s="221">
        <v>43832</v>
      </c>
      <c r="C283" s="221"/>
      <c r="D283" s="222" t="s">
        <v>809</v>
      </c>
      <c r="E283" s="223" t="s">
        <v>623</v>
      </c>
      <c r="F283" s="193">
        <v>495</v>
      </c>
      <c r="G283" s="223"/>
      <c r="H283" s="223">
        <v>595</v>
      </c>
      <c r="I283" s="225">
        <v>590</v>
      </c>
      <c r="J283" s="195" t="s">
        <v>875</v>
      </c>
      <c r="K283" s="196">
        <f t="shared" si="92"/>
        <v>100</v>
      </c>
      <c r="L283" s="197">
        <f t="shared" si="93"/>
        <v>0.20202020202020202</v>
      </c>
      <c r="M283" s="192" t="s">
        <v>591</v>
      </c>
      <c r="N283" s="198">
        <v>44589</v>
      </c>
      <c r="O283" s="1"/>
      <c r="P283" s="1"/>
      <c r="Q283" s="1"/>
      <c r="R283" s="6" t="s">
        <v>784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0">
        <v>153</v>
      </c>
      <c r="B284" s="221">
        <v>43966</v>
      </c>
      <c r="C284" s="221"/>
      <c r="D284" s="222" t="s">
        <v>71</v>
      </c>
      <c r="E284" s="223" t="s">
        <v>623</v>
      </c>
      <c r="F284" s="193">
        <v>67.5</v>
      </c>
      <c r="G284" s="223"/>
      <c r="H284" s="223">
        <v>86</v>
      </c>
      <c r="I284" s="225">
        <v>86</v>
      </c>
      <c r="J284" s="195" t="s">
        <v>810</v>
      </c>
      <c r="K284" s="196">
        <f t="shared" ref="K284:K291" si="94">H284-F284</f>
        <v>18.5</v>
      </c>
      <c r="L284" s="197">
        <f t="shared" ref="L284:L291" si="95">K284/F284</f>
        <v>0.27407407407407408</v>
      </c>
      <c r="M284" s="192" t="s">
        <v>591</v>
      </c>
      <c r="N284" s="198">
        <v>44008</v>
      </c>
      <c r="O284" s="1"/>
      <c r="P284" s="1"/>
      <c r="Q284" s="1"/>
      <c r="R284" s="6" t="s">
        <v>784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0">
        <v>154</v>
      </c>
      <c r="B285" s="221">
        <v>44035</v>
      </c>
      <c r="C285" s="221"/>
      <c r="D285" s="222" t="s">
        <v>482</v>
      </c>
      <c r="E285" s="223" t="s">
        <v>623</v>
      </c>
      <c r="F285" s="193">
        <v>231</v>
      </c>
      <c r="G285" s="223"/>
      <c r="H285" s="223">
        <v>281</v>
      </c>
      <c r="I285" s="225">
        <v>281</v>
      </c>
      <c r="J285" s="195" t="s">
        <v>681</v>
      </c>
      <c r="K285" s="196">
        <f t="shared" si="94"/>
        <v>50</v>
      </c>
      <c r="L285" s="197">
        <f t="shared" si="95"/>
        <v>0.21645021645021645</v>
      </c>
      <c r="M285" s="192" t="s">
        <v>591</v>
      </c>
      <c r="N285" s="198">
        <v>44358</v>
      </c>
      <c r="O285" s="1"/>
      <c r="P285" s="1"/>
      <c r="Q285" s="1"/>
      <c r="R285" s="6" t="s">
        <v>784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0">
        <v>155</v>
      </c>
      <c r="B286" s="221">
        <v>44092</v>
      </c>
      <c r="C286" s="221"/>
      <c r="D286" s="222" t="s">
        <v>407</v>
      </c>
      <c r="E286" s="223" t="s">
        <v>623</v>
      </c>
      <c r="F286" s="223">
        <v>206</v>
      </c>
      <c r="G286" s="223"/>
      <c r="H286" s="223">
        <v>248</v>
      </c>
      <c r="I286" s="225">
        <v>248</v>
      </c>
      <c r="J286" s="195" t="s">
        <v>681</v>
      </c>
      <c r="K286" s="196">
        <f t="shared" si="94"/>
        <v>42</v>
      </c>
      <c r="L286" s="197">
        <f t="shared" si="95"/>
        <v>0.20388349514563106</v>
      </c>
      <c r="M286" s="192" t="s">
        <v>591</v>
      </c>
      <c r="N286" s="198">
        <v>44214</v>
      </c>
      <c r="O286" s="1"/>
      <c r="P286" s="1"/>
      <c r="Q286" s="1"/>
      <c r="R286" s="6" t="s">
        <v>784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0">
        <v>156</v>
      </c>
      <c r="B287" s="221">
        <v>44140</v>
      </c>
      <c r="C287" s="221"/>
      <c r="D287" s="222" t="s">
        <v>407</v>
      </c>
      <c r="E287" s="223" t="s">
        <v>623</v>
      </c>
      <c r="F287" s="223">
        <v>182.5</v>
      </c>
      <c r="G287" s="223"/>
      <c r="H287" s="223">
        <v>248</v>
      </c>
      <c r="I287" s="225">
        <v>248</v>
      </c>
      <c r="J287" s="195" t="s">
        <v>681</v>
      </c>
      <c r="K287" s="196">
        <f t="shared" si="94"/>
        <v>65.5</v>
      </c>
      <c r="L287" s="197">
        <f t="shared" si="95"/>
        <v>0.35890410958904112</v>
      </c>
      <c r="M287" s="192" t="s">
        <v>591</v>
      </c>
      <c r="N287" s="198">
        <v>44214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0">
        <v>157</v>
      </c>
      <c r="B288" s="221">
        <v>44140</v>
      </c>
      <c r="C288" s="221"/>
      <c r="D288" s="222" t="s">
        <v>327</v>
      </c>
      <c r="E288" s="223" t="s">
        <v>623</v>
      </c>
      <c r="F288" s="223">
        <v>247.5</v>
      </c>
      <c r="G288" s="223"/>
      <c r="H288" s="223">
        <v>320</v>
      </c>
      <c r="I288" s="225">
        <v>320</v>
      </c>
      <c r="J288" s="195" t="s">
        <v>681</v>
      </c>
      <c r="K288" s="196">
        <f t="shared" si="94"/>
        <v>72.5</v>
      </c>
      <c r="L288" s="197">
        <f t="shared" si="95"/>
        <v>0.29292929292929293</v>
      </c>
      <c r="M288" s="192" t="s">
        <v>591</v>
      </c>
      <c r="N288" s="198">
        <v>44323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0">
        <v>158</v>
      </c>
      <c r="B289" s="221">
        <v>44140</v>
      </c>
      <c r="C289" s="221"/>
      <c r="D289" s="222" t="s">
        <v>272</v>
      </c>
      <c r="E289" s="223" t="s">
        <v>623</v>
      </c>
      <c r="F289" s="193">
        <v>925</v>
      </c>
      <c r="G289" s="223"/>
      <c r="H289" s="223">
        <v>1095</v>
      </c>
      <c r="I289" s="225">
        <v>1093</v>
      </c>
      <c r="J289" s="195" t="s">
        <v>811</v>
      </c>
      <c r="K289" s="196">
        <f t="shared" si="94"/>
        <v>170</v>
      </c>
      <c r="L289" s="197">
        <f t="shared" si="95"/>
        <v>0.18378378378378379</v>
      </c>
      <c r="M289" s="192" t="s">
        <v>591</v>
      </c>
      <c r="N289" s="198">
        <v>44201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0">
        <v>159</v>
      </c>
      <c r="B290" s="221">
        <v>44140</v>
      </c>
      <c r="C290" s="221"/>
      <c r="D290" s="222" t="s">
        <v>343</v>
      </c>
      <c r="E290" s="223" t="s">
        <v>623</v>
      </c>
      <c r="F290" s="193">
        <v>332.5</v>
      </c>
      <c r="G290" s="223"/>
      <c r="H290" s="223">
        <v>393</v>
      </c>
      <c r="I290" s="225">
        <v>406</v>
      </c>
      <c r="J290" s="195" t="s">
        <v>812</v>
      </c>
      <c r="K290" s="196">
        <f t="shared" si="94"/>
        <v>60.5</v>
      </c>
      <c r="L290" s="197">
        <f t="shared" si="95"/>
        <v>0.18195488721804512</v>
      </c>
      <c r="M290" s="192" t="s">
        <v>591</v>
      </c>
      <c r="N290" s="198">
        <v>44256</v>
      </c>
      <c r="O290" s="1"/>
      <c r="P290" s="1"/>
      <c r="Q290" s="1"/>
      <c r="R290" s="6" t="s">
        <v>784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160</v>
      </c>
      <c r="B291" s="221">
        <v>44141</v>
      </c>
      <c r="C291" s="221"/>
      <c r="D291" s="222" t="s">
        <v>482</v>
      </c>
      <c r="E291" s="223" t="s">
        <v>623</v>
      </c>
      <c r="F291" s="193">
        <v>231</v>
      </c>
      <c r="G291" s="223"/>
      <c r="H291" s="223">
        <v>281</v>
      </c>
      <c r="I291" s="225">
        <v>281</v>
      </c>
      <c r="J291" s="195" t="s">
        <v>681</v>
      </c>
      <c r="K291" s="196">
        <f t="shared" si="94"/>
        <v>50</v>
      </c>
      <c r="L291" s="197">
        <f t="shared" si="95"/>
        <v>0.21645021645021645</v>
      </c>
      <c r="M291" s="192" t="s">
        <v>591</v>
      </c>
      <c r="N291" s="198">
        <v>44358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6">
        <v>161</v>
      </c>
      <c r="B292" s="239">
        <v>44187</v>
      </c>
      <c r="C292" s="239"/>
      <c r="D292" s="240" t="s">
        <v>455</v>
      </c>
      <c r="E292" s="53" t="s">
        <v>623</v>
      </c>
      <c r="F292" s="241" t="s">
        <v>813</v>
      </c>
      <c r="G292" s="53"/>
      <c r="H292" s="53"/>
      <c r="I292" s="242">
        <v>239</v>
      </c>
      <c r="J292" s="238" t="s">
        <v>594</v>
      </c>
      <c r="K292" s="238"/>
      <c r="L292" s="243"/>
      <c r="M292" s="244"/>
      <c r="N292" s="245"/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0">
        <v>162</v>
      </c>
      <c r="B293" s="221">
        <v>44258</v>
      </c>
      <c r="C293" s="221"/>
      <c r="D293" s="222" t="s">
        <v>809</v>
      </c>
      <c r="E293" s="223" t="s">
        <v>623</v>
      </c>
      <c r="F293" s="193">
        <v>495</v>
      </c>
      <c r="G293" s="223"/>
      <c r="H293" s="223">
        <v>595</v>
      </c>
      <c r="I293" s="225">
        <v>590</v>
      </c>
      <c r="J293" s="195" t="s">
        <v>875</v>
      </c>
      <c r="K293" s="196">
        <f t="shared" ref="K293" si="96">H293-F293</f>
        <v>100</v>
      </c>
      <c r="L293" s="197">
        <f t="shared" ref="L293" si="97">K293/F293</f>
        <v>0.20202020202020202</v>
      </c>
      <c r="M293" s="192" t="s">
        <v>591</v>
      </c>
      <c r="N293" s="198">
        <v>44589</v>
      </c>
      <c r="O293" s="1"/>
      <c r="P293" s="1"/>
      <c r="R293" s="6" t="s">
        <v>784</v>
      </c>
    </row>
    <row r="294" spans="1:26" ht="12.75" customHeight="1">
      <c r="A294" s="220">
        <v>163</v>
      </c>
      <c r="B294" s="221">
        <v>44274</v>
      </c>
      <c r="C294" s="221"/>
      <c r="D294" s="222" t="s">
        <v>343</v>
      </c>
      <c r="E294" s="223" t="s">
        <v>623</v>
      </c>
      <c r="F294" s="193">
        <v>355</v>
      </c>
      <c r="G294" s="223"/>
      <c r="H294" s="223">
        <v>422.5</v>
      </c>
      <c r="I294" s="225">
        <v>420</v>
      </c>
      <c r="J294" s="195" t="s">
        <v>814</v>
      </c>
      <c r="K294" s="196">
        <f t="shared" ref="K294:K297" si="98">H294-F294</f>
        <v>67.5</v>
      </c>
      <c r="L294" s="197">
        <f t="shared" ref="L294:L297" si="99">K294/F294</f>
        <v>0.19014084507042253</v>
      </c>
      <c r="M294" s="192" t="s">
        <v>591</v>
      </c>
      <c r="N294" s="198">
        <v>44361</v>
      </c>
      <c r="O294" s="1"/>
      <c r="R294" s="247" t="s">
        <v>784</v>
      </c>
    </row>
    <row r="295" spans="1:26" ht="12.75" customHeight="1">
      <c r="A295" s="220">
        <v>164</v>
      </c>
      <c r="B295" s="221">
        <v>44295</v>
      </c>
      <c r="C295" s="221"/>
      <c r="D295" s="222" t="s">
        <v>815</v>
      </c>
      <c r="E295" s="223" t="s">
        <v>623</v>
      </c>
      <c r="F295" s="193">
        <v>555</v>
      </c>
      <c r="G295" s="223"/>
      <c r="H295" s="223">
        <v>663</v>
      </c>
      <c r="I295" s="225">
        <v>663</v>
      </c>
      <c r="J295" s="195" t="s">
        <v>816</v>
      </c>
      <c r="K295" s="196">
        <f t="shared" si="98"/>
        <v>108</v>
      </c>
      <c r="L295" s="197">
        <f t="shared" si="99"/>
        <v>0.19459459459459461</v>
      </c>
      <c r="M295" s="192" t="s">
        <v>591</v>
      </c>
      <c r="N295" s="198">
        <v>44321</v>
      </c>
      <c r="O295" s="1"/>
      <c r="P295" s="1"/>
      <c r="Q295" s="1"/>
      <c r="R295" s="247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0">
        <v>165</v>
      </c>
      <c r="B296" s="221">
        <v>44308</v>
      </c>
      <c r="C296" s="221"/>
      <c r="D296" s="222" t="s">
        <v>376</v>
      </c>
      <c r="E296" s="223" t="s">
        <v>623</v>
      </c>
      <c r="F296" s="193">
        <v>126.5</v>
      </c>
      <c r="G296" s="223"/>
      <c r="H296" s="223">
        <v>155</v>
      </c>
      <c r="I296" s="225">
        <v>155</v>
      </c>
      <c r="J296" s="195" t="s">
        <v>681</v>
      </c>
      <c r="K296" s="196">
        <f t="shared" si="98"/>
        <v>28.5</v>
      </c>
      <c r="L296" s="197">
        <f t="shared" si="99"/>
        <v>0.22529644268774704</v>
      </c>
      <c r="M296" s="192" t="s">
        <v>591</v>
      </c>
      <c r="N296" s="198">
        <v>44362</v>
      </c>
      <c r="O296" s="1"/>
      <c r="R296" s="247" t="s">
        <v>784</v>
      </c>
    </row>
    <row r="297" spans="1:26" ht="12.75" customHeight="1">
      <c r="A297" s="293">
        <v>166</v>
      </c>
      <c r="B297" s="294">
        <v>44368</v>
      </c>
      <c r="C297" s="294"/>
      <c r="D297" s="295" t="s">
        <v>394</v>
      </c>
      <c r="E297" s="296" t="s">
        <v>623</v>
      </c>
      <c r="F297" s="297">
        <v>287.5</v>
      </c>
      <c r="G297" s="296"/>
      <c r="H297" s="296">
        <v>245</v>
      </c>
      <c r="I297" s="298">
        <v>344</v>
      </c>
      <c r="J297" s="205" t="s">
        <v>853</v>
      </c>
      <c r="K297" s="206">
        <f t="shared" si="98"/>
        <v>-42.5</v>
      </c>
      <c r="L297" s="207">
        <f t="shared" si="99"/>
        <v>-0.14782608695652175</v>
      </c>
      <c r="M297" s="203" t="s">
        <v>604</v>
      </c>
      <c r="N297" s="200">
        <v>44508</v>
      </c>
      <c r="O297" s="1"/>
      <c r="R297" s="247" t="s">
        <v>784</v>
      </c>
    </row>
    <row r="298" spans="1:26" ht="12.75" customHeight="1">
      <c r="A298" s="246">
        <v>167</v>
      </c>
      <c r="B298" s="239">
        <v>44368</v>
      </c>
      <c r="C298" s="239"/>
      <c r="D298" s="240" t="s">
        <v>482</v>
      </c>
      <c r="E298" s="53" t="s">
        <v>623</v>
      </c>
      <c r="F298" s="241" t="s">
        <v>817</v>
      </c>
      <c r="G298" s="53"/>
      <c r="H298" s="53"/>
      <c r="I298" s="242">
        <v>320</v>
      </c>
      <c r="J298" s="238" t="s">
        <v>594</v>
      </c>
      <c r="K298" s="246"/>
      <c r="L298" s="239"/>
      <c r="M298" s="239"/>
      <c r="N298" s="240"/>
      <c r="O298" s="41"/>
      <c r="R298" s="247" t="s">
        <v>784</v>
      </c>
    </row>
    <row r="299" spans="1:26" ht="12.75" customHeight="1">
      <c r="A299" s="220">
        <v>168</v>
      </c>
      <c r="B299" s="221">
        <v>44406</v>
      </c>
      <c r="C299" s="221"/>
      <c r="D299" s="222" t="s">
        <v>376</v>
      </c>
      <c r="E299" s="223" t="s">
        <v>623</v>
      </c>
      <c r="F299" s="193">
        <v>162.5</v>
      </c>
      <c r="G299" s="223"/>
      <c r="H299" s="223">
        <v>200</v>
      </c>
      <c r="I299" s="225">
        <v>200</v>
      </c>
      <c r="J299" s="195" t="s">
        <v>681</v>
      </c>
      <c r="K299" s="196">
        <f t="shared" ref="K299" si="100">H299-F299</f>
        <v>37.5</v>
      </c>
      <c r="L299" s="197">
        <f t="shared" ref="L299" si="101">K299/F299</f>
        <v>0.23076923076923078</v>
      </c>
      <c r="M299" s="192" t="s">
        <v>591</v>
      </c>
      <c r="N299" s="198">
        <v>44571</v>
      </c>
      <c r="O299" s="1"/>
      <c r="R299" s="247" t="s">
        <v>784</v>
      </c>
    </row>
    <row r="300" spans="1:26" ht="12.75" customHeight="1">
      <c r="A300" s="220">
        <v>169</v>
      </c>
      <c r="B300" s="221">
        <v>44462</v>
      </c>
      <c r="C300" s="221"/>
      <c r="D300" s="222" t="s">
        <v>822</v>
      </c>
      <c r="E300" s="223" t="s">
        <v>623</v>
      </c>
      <c r="F300" s="193">
        <v>1235</v>
      </c>
      <c r="G300" s="223"/>
      <c r="H300" s="223">
        <v>1505</v>
      </c>
      <c r="I300" s="225">
        <v>1500</v>
      </c>
      <c r="J300" s="195" t="s">
        <v>681</v>
      </c>
      <c r="K300" s="196">
        <f t="shared" ref="K300" si="102">H300-F300</f>
        <v>270</v>
      </c>
      <c r="L300" s="197">
        <f t="shared" ref="L300" si="103">K300/F300</f>
        <v>0.21862348178137653</v>
      </c>
      <c r="M300" s="192" t="s">
        <v>591</v>
      </c>
      <c r="N300" s="198">
        <v>44564</v>
      </c>
      <c r="O300" s="1"/>
      <c r="R300" s="247" t="s">
        <v>784</v>
      </c>
    </row>
    <row r="301" spans="1:26" ht="12.75" customHeight="1">
      <c r="A301" s="264">
        <v>170</v>
      </c>
      <c r="B301" s="265">
        <v>44480</v>
      </c>
      <c r="C301" s="265"/>
      <c r="D301" s="266" t="s">
        <v>824</v>
      </c>
      <c r="E301" s="267" t="s">
        <v>623</v>
      </c>
      <c r="F301" s="268" t="s">
        <v>829</v>
      </c>
      <c r="G301" s="267"/>
      <c r="H301" s="267"/>
      <c r="I301" s="267">
        <v>145</v>
      </c>
      <c r="J301" s="269" t="s">
        <v>594</v>
      </c>
      <c r="K301" s="264"/>
      <c r="L301" s="265"/>
      <c r="M301" s="265"/>
      <c r="N301" s="266"/>
      <c r="O301" s="41"/>
      <c r="R301" s="247" t="s">
        <v>784</v>
      </c>
    </row>
    <row r="302" spans="1:26" ht="12.75" customHeight="1">
      <c r="A302" s="270">
        <v>171</v>
      </c>
      <c r="B302" s="271">
        <v>44481</v>
      </c>
      <c r="C302" s="271"/>
      <c r="D302" s="272" t="s">
        <v>261</v>
      </c>
      <c r="E302" s="273" t="s">
        <v>623</v>
      </c>
      <c r="F302" s="274" t="s">
        <v>826</v>
      </c>
      <c r="G302" s="273"/>
      <c r="H302" s="273"/>
      <c r="I302" s="273">
        <v>380</v>
      </c>
      <c r="J302" s="275" t="s">
        <v>594</v>
      </c>
      <c r="K302" s="270"/>
      <c r="L302" s="271"/>
      <c r="M302" s="271"/>
      <c r="N302" s="272"/>
      <c r="O302" s="41"/>
      <c r="R302" s="247" t="s">
        <v>784</v>
      </c>
    </row>
    <row r="303" spans="1:26" ht="12.75" customHeight="1">
      <c r="A303" s="270">
        <v>172</v>
      </c>
      <c r="B303" s="271">
        <v>44481</v>
      </c>
      <c r="C303" s="271"/>
      <c r="D303" s="272" t="s">
        <v>402</v>
      </c>
      <c r="E303" s="273" t="s">
        <v>623</v>
      </c>
      <c r="F303" s="274" t="s">
        <v>827</v>
      </c>
      <c r="G303" s="273"/>
      <c r="H303" s="273"/>
      <c r="I303" s="273">
        <v>56</v>
      </c>
      <c r="J303" s="275" t="s">
        <v>594</v>
      </c>
      <c r="K303" s="270"/>
      <c r="L303" s="271"/>
      <c r="M303" s="271"/>
      <c r="N303" s="272"/>
      <c r="O303" s="41"/>
      <c r="R303" s="247"/>
    </row>
    <row r="304" spans="1:26" ht="12.75" customHeight="1">
      <c r="A304" s="276">
        <v>173</v>
      </c>
      <c r="B304" s="271">
        <v>44551</v>
      </c>
      <c r="C304" s="276"/>
      <c r="D304" s="276" t="s">
        <v>119</v>
      </c>
      <c r="E304" s="273" t="s">
        <v>623</v>
      </c>
      <c r="F304" s="273" t="s">
        <v>857</v>
      </c>
      <c r="G304" s="273"/>
      <c r="H304" s="273"/>
      <c r="I304" s="273">
        <v>3000</v>
      </c>
      <c r="J304" s="273" t="s">
        <v>594</v>
      </c>
      <c r="K304" s="273"/>
      <c r="L304" s="273"/>
      <c r="M304" s="273"/>
      <c r="N304" s="276"/>
      <c r="O304" s="41"/>
      <c r="R304" s="247"/>
    </row>
    <row r="305" spans="1:18" ht="12.75" customHeight="1">
      <c r="A305" s="276">
        <v>174</v>
      </c>
      <c r="B305" s="271">
        <v>44606</v>
      </c>
      <c r="C305" s="276"/>
      <c r="D305" s="276" t="s">
        <v>428</v>
      </c>
      <c r="E305" s="273" t="s">
        <v>623</v>
      </c>
      <c r="F305" s="273" t="s">
        <v>997</v>
      </c>
      <c r="G305" s="273"/>
      <c r="H305" s="273"/>
      <c r="I305" s="273">
        <v>764</v>
      </c>
      <c r="J305" s="273" t="s">
        <v>594</v>
      </c>
      <c r="K305" s="273"/>
      <c r="L305" s="273"/>
      <c r="M305" s="273"/>
      <c r="N305" s="276"/>
      <c r="O305" s="41"/>
      <c r="R305" s="247"/>
    </row>
    <row r="306" spans="1:18" ht="12.75" customHeight="1">
      <c r="A306" s="276"/>
      <c r="B306" s="271"/>
      <c r="C306" s="276"/>
      <c r="D306" s="276"/>
      <c r="E306" s="273"/>
      <c r="F306" s="273"/>
      <c r="G306" s="273"/>
      <c r="H306" s="273"/>
      <c r="I306" s="273"/>
      <c r="J306" s="273"/>
      <c r="K306" s="273"/>
      <c r="L306" s="273"/>
      <c r="M306" s="273"/>
      <c r="N306" s="276"/>
      <c r="O306" s="41"/>
      <c r="R306" s="247"/>
    </row>
    <row r="307" spans="1:18" ht="12.75" customHeight="1">
      <c r="F307" s="56"/>
      <c r="G307" s="56"/>
      <c r="H307" s="56"/>
      <c r="I307" s="56"/>
      <c r="J307" s="41"/>
      <c r="K307" s="56"/>
      <c r="L307" s="56"/>
      <c r="M307" s="56"/>
      <c r="O307" s="41"/>
      <c r="R307" s="247"/>
    </row>
    <row r="308" spans="1:18" ht="12.75" customHeight="1">
      <c r="A308" s="246"/>
      <c r="B308" s="248" t="s">
        <v>818</v>
      </c>
      <c r="F308" s="56"/>
      <c r="G308" s="56"/>
      <c r="H308" s="56"/>
      <c r="I308" s="56"/>
      <c r="J308" s="41"/>
      <c r="K308" s="56"/>
      <c r="L308" s="56"/>
      <c r="M308" s="56"/>
      <c r="O308" s="41"/>
      <c r="R308" s="247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A318" s="249"/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A319" s="249"/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A320" s="53"/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</sheetData>
  <autoFilter ref="R1:R316"/>
  <mergeCells count="21">
    <mergeCell ref="O63:O64"/>
    <mergeCell ref="P63:P64"/>
    <mergeCell ref="A63:A64"/>
    <mergeCell ref="B63:B64"/>
    <mergeCell ref="J63:J64"/>
    <mergeCell ref="M63:M64"/>
    <mergeCell ref="N63:N64"/>
    <mergeCell ref="M91:M92"/>
    <mergeCell ref="N91:N92"/>
    <mergeCell ref="O91:O92"/>
    <mergeCell ref="P91:P92"/>
    <mergeCell ref="M86:M87"/>
    <mergeCell ref="N86:N87"/>
    <mergeCell ref="O86:O87"/>
    <mergeCell ref="P86:P87"/>
    <mergeCell ref="A86:A87"/>
    <mergeCell ref="B86:B87"/>
    <mergeCell ref="J86:J87"/>
    <mergeCell ref="A91:A92"/>
    <mergeCell ref="B91:B92"/>
    <mergeCell ref="J91:J92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2022-02-16T02:35:05Z</dcterms:modified>
</cp:coreProperties>
</file>